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tel.clp" sheetId="1" r:id="rId4"/>
    <sheet state="visible" name="Foglio6" sheetId="2" r:id="rId5"/>
    <sheet state="visible" name="città" sheetId="3" r:id="rId6"/>
    <sheet state="visible" name="formatted tables" sheetId="4" r:id="rId7"/>
    <sheet state="visible" name="turismresort" sheetId="5" r:id="rId8"/>
  </sheets>
  <definedNames/>
  <calcPr/>
</workbook>
</file>

<file path=xl/sharedStrings.xml><?xml version="1.0" encoding="utf-8"?>
<sst xmlns="http://schemas.openxmlformats.org/spreadsheetml/2006/main" count="4013" uniqueCount="1548">
  <si>
    <t>Città</t>
  </si>
  <si>
    <t>Regione</t>
  </si>
  <si>
    <t>n* hotel</t>
  </si>
  <si>
    <t>n*Hotel</t>
  </si>
  <si>
    <t>turism type</t>
  </si>
  <si>
    <t>Olbia-Tempio</t>
  </si>
  <si>
    <t>Sardegna</t>
  </si>
  <si>
    <t>lat</t>
  </si>
  <si>
    <t>long</t>
  </si>
  <si>
    <t>hotel</t>
  </si>
  <si>
    <t>Indirizzo</t>
  </si>
  <si>
    <t>Luogo</t>
  </si>
  <si>
    <t>COD</t>
  </si>
  <si>
    <t>stelle</t>
  </si>
  <si>
    <t>prezzo per notte</t>
  </si>
  <si>
    <t>disponibilità</t>
  </si>
  <si>
    <t>(deffacts HOTELS::the-hotels-list</t>
  </si>
  <si>
    <t>balneare</t>
  </si>
  <si>
    <t>Modena</t>
  </si>
  <si>
    <t>EmiliaRomagna</t>
  </si>
  <si>
    <t>montano</t>
  </si>
  <si>
    <t>Medio Campidano</t>
  </si>
  <si>
    <t>Campania</t>
  </si>
  <si>
    <t>lacustre</t>
  </si>
  <si>
    <t>Cagliari</t>
  </si>
  <si>
    <t>Toscana</t>
  </si>
  <si>
    <t>naturalistico</t>
  </si>
  <si>
    <t>Nuoro</t>
  </si>
  <si>
    <t>Liguria</t>
  </si>
  <si>
    <t>culturale</t>
  </si>
  <si>
    <t>Salerno</t>
  </si>
  <si>
    <t>Piemonte</t>
  </si>
  <si>
    <t>termale</t>
  </si>
  <si>
    <t>Livorno</t>
  </si>
  <si>
    <t>BeBDomusdeJanas</t>
  </si>
  <si>
    <t>Via Carlo Felice, 20</t>
  </si>
  <si>
    <t>Puglia</t>
  </si>
  <si>
    <t>07028 Santa Teresa Gallura OT</t>
  </si>
  <si>
    <t>OT</t>
  </si>
  <si>
    <t>religioso</t>
  </si>
  <si>
    <t>OlbiaTempio</t>
  </si>
  <si>
    <t>Pisa</t>
  </si>
  <si>
    <t>Lazio</t>
  </si>
  <si>
    <t>sportivo</t>
  </si>
  <si>
    <t>Siena</t>
  </si>
  <si>
    <t>Calabria</t>
  </si>
  <si>
    <t>enogastronomico</t>
  </si>
  <si>
    <t>Savona</t>
  </si>
  <si>
    <t>ValledAosta</t>
  </si>
  <si>
    <t>Grosseto</t>
  </si>
  <si>
    <t>TrentinoAltoAdige</t>
  </si>
  <si>
    <t>Imperia</t>
  </si>
  <si>
    <t>Veneto</t>
  </si>
  <si>
    <t>Torino</t>
  </si>
  <si>
    <t>Lombardia</t>
  </si>
  <si>
    <t>Lucca</t>
  </si>
  <si>
    <t>Sicilia</t>
  </si>
  <si>
    <t>Foggia</t>
  </si>
  <si>
    <t>Umbria</t>
  </si>
  <si>
    <t>Bologna</t>
  </si>
  <si>
    <t>Abruzzo</t>
  </si>
  <si>
    <t>Roma</t>
  </si>
  <si>
    <t>Marche</t>
  </si>
  <si>
    <t>Crotone</t>
  </si>
  <si>
    <t>FriuliVeneziaGiulia</t>
  </si>
  <si>
    <t>Firenze</t>
  </si>
  <si>
    <t>Prato</t>
  </si>
  <si>
    <t>Pistoia</t>
  </si>
  <si>
    <t>Cuneo</t>
  </si>
  <si>
    <t>Aosta</t>
  </si>
  <si>
    <t>Bolzano</t>
  </si>
  <si>
    <t>LaCortedegliUlivi</t>
  </si>
  <si>
    <t>Belluno</t>
  </si>
  <si>
    <t>Via Ponte Alto, 33</t>
  </si>
  <si>
    <t>41011 Campogalliano MO</t>
  </si>
  <si>
    <t>Genova</t>
  </si>
  <si>
    <t>MO</t>
  </si>
  <si>
    <t>Novara</t>
  </si>
  <si>
    <t>Massa-Carrara</t>
  </si>
  <si>
    <t>La Spezia</t>
  </si>
  <si>
    <t>Napoli</t>
  </si>
  <si>
    <t>Reggio nell'Emilia</t>
  </si>
  <si>
    <t>Pavia</t>
  </si>
  <si>
    <t>HotelleDune</t>
  </si>
  <si>
    <t>Via Bau, 1</t>
  </si>
  <si>
    <t>Biella</t>
  </si>
  <si>
    <t>09031 Arbus VS</t>
  </si>
  <si>
    <t>VS</t>
  </si>
  <si>
    <t>MedioCampidano</t>
  </si>
  <si>
    <t>Verbano-Cusio-Ossola</t>
  </si>
  <si>
    <t>Alessandria</t>
  </si>
  <si>
    <t>HotelResidenceClubBaiadelleGinestre</t>
  </si>
  <si>
    <t>SP71, 85</t>
  </si>
  <si>
    <t>09019 Teulada CA</t>
  </si>
  <si>
    <t>Milano</t>
  </si>
  <si>
    <t>CA</t>
  </si>
  <si>
    <t>Lodi</t>
  </si>
  <si>
    <t>Bergamo</t>
  </si>
  <si>
    <t>Varese</t>
  </si>
  <si>
    <t>Como</t>
  </si>
  <si>
    <t>Lecco</t>
  </si>
  <si>
    <t>NoraClubHotel</t>
  </si>
  <si>
    <t>Brescia</t>
  </si>
  <si>
    <t>Via Libeccio, 26</t>
  </si>
  <si>
    <t>09010 Pula CA</t>
  </si>
  <si>
    <t>Verona</t>
  </si>
  <si>
    <t>Mantova</t>
  </si>
  <si>
    <t>Vicenza</t>
  </si>
  <si>
    <t>Trento</t>
  </si>
  <si>
    <t>Venezia</t>
  </si>
  <si>
    <t>BestWesternHotelItalia</t>
  </si>
  <si>
    <t>Via Panzini, 67</t>
  </si>
  <si>
    <t>09045 Quartu Sant'Elena CA</t>
  </si>
  <si>
    <t>Viterbo</t>
  </si>
  <si>
    <t>Sondrio</t>
  </si>
  <si>
    <t>Oristano</t>
  </si>
  <si>
    <t>Trapani</t>
  </si>
  <si>
    <t>Palermo</t>
  </si>
  <si>
    <t>Latina</t>
  </si>
  <si>
    <t>Perugia</t>
  </si>
  <si>
    <t>Terni</t>
  </si>
  <si>
    <t>L'Aquila</t>
  </si>
  <si>
    <t>Macerata</t>
  </si>
  <si>
    <t>HotelSaMuvara</t>
  </si>
  <si>
    <t>Viale John Fitzgerald Kennedy, 33</t>
  </si>
  <si>
    <t>Arezzo</t>
  </si>
  <si>
    <t>08031 Aritzo NU</t>
  </si>
  <si>
    <t>NU</t>
  </si>
  <si>
    <t>Pesaro e Urbino</t>
  </si>
  <si>
    <t>Rimini</t>
  </si>
  <si>
    <t>Ancona</t>
  </si>
  <si>
    <t>Ragusa</t>
  </si>
  <si>
    <t>Siracusa</t>
  </si>
  <si>
    <t>BeBLACASASULLASPIAGGIA</t>
  </si>
  <si>
    <t>Agrigento</t>
  </si>
  <si>
    <t>Via Mar Egeo, 51</t>
  </si>
  <si>
    <t>Catania</t>
  </si>
  <si>
    <t>Regione - n* hotel</t>
  </si>
  <si>
    <t>Lecce</t>
  </si>
  <si>
    <t>Messina</t>
  </si>
  <si>
    <t>Reggio di Calabria</t>
  </si>
  <si>
    <t>Cosenza</t>
  </si>
  <si>
    <t>Brindisi</t>
  </si>
  <si>
    <t>ResidenceFenicia</t>
  </si>
  <si>
    <t>Viale del Sud - Est, 2</t>
  </si>
  <si>
    <t>09049 Villasimius CA</t>
  </si>
  <si>
    <t>Caserta</t>
  </si>
  <si>
    <t>Frosinone</t>
  </si>
  <si>
    <t>Padova</t>
  </si>
  <si>
    <t>Chieti</t>
  </si>
  <si>
    <t>Teramo</t>
  </si>
  <si>
    <t>Bari</t>
  </si>
  <si>
    <t>HotelMareBlue</t>
  </si>
  <si>
    <t>Forli'-Cesena</t>
  </si>
  <si>
    <t>Via Mare Adriatico, 20</t>
  </si>
  <si>
    <t>07026 Pittulongu OT</t>
  </si>
  <si>
    <t>Turism type</t>
  </si>
  <si>
    <t>Ferrara</t>
  </si>
  <si>
    <t>Treviso</t>
  </si>
  <si>
    <t>Ravenna</t>
  </si>
  <si>
    <t>Pordenone</t>
  </si>
  <si>
    <t>Udine</t>
  </si>
  <si>
    <t>Gorizia</t>
  </si>
  <si>
    <t>Trieste</t>
  </si>
  <si>
    <t>HotellUlivo</t>
  </si>
  <si>
    <t>Via Nazionale, 43</t>
  </si>
  <si>
    <t>08040 Girasole OG</t>
  </si>
  <si>
    <t>OG</t>
  </si>
  <si>
    <t>HotelNicoletta</t>
  </si>
  <si>
    <t>Lungomare Monte Santo, 12</t>
  </si>
  <si>
    <t>08040 Santa Maria Navarrese OG</t>
  </si>
  <si>
    <t>ArbatasarHotel</t>
  </si>
  <si>
    <t>Via Porto Frailis, 11</t>
  </si>
  <si>
    <t>08048 Tortolì OG</t>
  </si>
  <si>
    <t>HotellAncora</t>
  </si>
  <si>
    <t>Via Cristoforo Colombo, 36</t>
  </si>
  <si>
    <t>84017 Positano SA</t>
  </si>
  <si>
    <t>SA</t>
  </si>
  <si>
    <t>HotelGabbianoAzzurro</t>
  </si>
  <si>
    <t>Via degli Albatros, 4</t>
  </si>
  <si>
    <t>07020 Golfo Aranci OT</t>
  </si>
  <si>
    <t>ResidenceAviotel</t>
  </si>
  <si>
    <t>Via dell'Aeroporto, 69</t>
  </si>
  <si>
    <t>57034 La Pila LI</t>
  </si>
  <si>
    <t>LI</t>
  </si>
  <si>
    <t>HotelVillaPadulella</t>
  </si>
  <si>
    <t>Viale Luigi Einaudi, 1</t>
  </si>
  <si>
    <t>57037 Portoferraio LI</t>
  </si>
  <si>
    <t>HOTELCLUBLABUCADELGATTO</t>
  </si>
  <si>
    <t>Via dell'Astronomia, 1</t>
  </si>
  <si>
    <t>57023 Cecina LI</t>
  </si>
  <si>
    <t>HotelDaSileoni</t>
  </si>
  <si>
    <t>Via dei Marinai, 19</t>
  </si>
  <si>
    <t>HotelNina</t>
  </si>
  <si>
    <t>Via del Forte, 7</t>
  </si>
  <si>
    <t>57020 Marina di Bibbona LI</t>
  </si>
  <si>
    <t>CLUBHOTELALLEDUNE</t>
  </si>
  <si>
    <t>Via Milano, 16</t>
  </si>
  <si>
    <t>57022 Marina di Castagneto Carducci LI</t>
  </si>
  <si>
    <t>type 1</t>
  </si>
  <si>
    <t>type 2</t>
  </si>
  <si>
    <t>type 3</t>
  </si>
  <si>
    <t>type 4</t>
  </si>
  <si>
    <t>star1</t>
  </si>
  <si>
    <t>star2</t>
  </si>
  <si>
    <t>star3</t>
  </si>
  <si>
    <t>star4</t>
  </si>
  <si>
    <t xml:space="preserve">(deffacts HOTELS::the-tourism-resort-list
</t>
  </si>
  <si>
    <t>HotelMarinetta</t>
  </si>
  <si>
    <t>Via dei Cavalleggeri Nord, 3</t>
  </si>
  <si>
    <t>FattoriaBelvedereHotel</t>
  </si>
  <si>
    <t>Via di Val di Cecina, 96</t>
  </si>
  <si>
    <t>56040 Casino di Terra PI</t>
  </si>
  <si>
    <t>PI</t>
  </si>
  <si>
    <t>ParkHotelLeFonti</t>
  </si>
  <si>
    <t>Via di Fontecorrenti, 2</t>
  </si>
  <si>
    <t>56048 Volterra PI</t>
  </si>
  <si>
    <t/>
  </si>
  <si>
    <t>RelaisCastelBigozzi</t>
  </si>
  <si>
    <t>Str. di Bigozzi, 19</t>
  </si>
  <si>
    <t>53035 Monteriggioni SI</t>
  </si>
  <si>
    <t>SI</t>
  </si>
  <si>
    <t xml:space="preserve">      (type balneare montano lacustre naturalistico culturale termale religioso sportivo enogastronomico)
</t>
  </si>
  <si>
    <t>BeBIlCeppo</t>
  </si>
  <si>
    <t>Via Don Mario Scarrone, 14</t>
  </si>
  <si>
    <t>17024 Finale Ligure SV</t>
  </si>
  <si>
    <t>SV</t>
  </si>
  <si>
    <t>HotelResidenceVecchiaMaremma</t>
  </si>
  <si>
    <t>Via Aurelia, 208</t>
  </si>
  <si>
    <t>58015 Orbetello GR</t>
  </si>
  <si>
    <t>GR</t>
  </si>
  <si>
    <t>HotelLagoBin</t>
  </si>
  <si>
    <t>Regione Morga, 1</t>
  </si>
  <si>
    <t>18030 Rocchetta Nervina IM</t>
  </si>
  <si>
    <t>IM</t>
  </si>
  <si>
    <t>HotelGolfoePalme</t>
  </si>
  <si>
    <t>Viale Torino, 21</t>
  </si>
  <si>
    <t>18013 Diano Marina IM</t>
  </si>
  <si>
    <t>HotelBaiaBianca</t>
  </si>
  <si>
    <t>Piazza Giuseppe Mazzini, 3</t>
  </si>
  <si>
    <t>HotelTorino</t>
  </si>
  <si>
    <t>Via Sacchi, 8</t>
  </si>
  <si>
    <t>10128 Torino TO</t>
  </si>
  <si>
    <t>TO</t>
  </si>
  <si>
    <t>HotelLaurin</t>
  </si>
  <si>
    <t>Via Giuseppe Mazzini, 1</t>
  </si>
  <si>
    <t>55041 Camaiore LU</t>
  </si>
  <si>
    <t>LU</t>
  </si>
  <si>
    <t>GiapponeInnParkingHotel</t>
  </si>
  <si>
    <t>Via Grande, 65</t>
  </si>
  <si>
    <t>57123 Livorno LI</t>
  </si>
  <si>
    <t>HotelAtleti</t>
  </si>
  <si>
    <t>Via Cerignola snc, Foggia 71121</t>
  </si>
  <si>
    <t>71121 Foggia FG</t>
  </si>
  <si>
    <t>FG</t>
  </si>
  <si>
    <t>HOTELLEROTONDE</t>
  </si>
  <si>
    <t>Via del Porto, 77</t>
  </si>
  <si>
    <t>55054 Massaciuccoli LU</t>
  </si>
  <si>
    <t>HotelBologna</t>
  </si>
  <si>
    <t>Via dell'Indipendenza, 69</t>
  </si>
  <si>
    <t>40121 Bologna BO</t>
  </si>
  <si>
    <t>BO</t>
  </si>
  <si>
    <t>HotelSantaCroceinFossabanda</t>
  </si>
  <si>
    <t>Piazza Santa Croce in Fossabanda, 12</t>
  </si>
  <si>
    <t>56124 Pisa PI</t>
  </si>
  <si>
    <t>HotelVillaRinascimento</t>
  </si>
  <si>
    <t>Via del Cimitero Diciannovesima, 532b</t>
  </si>
  <si>
    <t>55100 Lucca LU</t>
  </si>
  <si>
    <t>AlbergoVillaMarta</t>
  </si>
  <si>
    <t>Via del Ponte Guasperini, 873</t>
  </si>
  <si>
    <t>HotelCelide</t>
  </si>
  <si>
    <t>Viale Giuseppe Giusti, 25</t>
  </si>
  <si>
    <t>HambrosParcoHotel</t>
  </si>
  <si>
    <t>Via Pesciatina, 197</t>
  </si>
  <si>
    <t>55012 Capannori LU</t>
  </si>
  <si>
    <t>HotelSanLino</t>
  </si>
  <si>
    <t>Via S. Lino, 26</t>
  </si>
  <si>
    <t>HotelLavecchiaCartiera</t>
  </si>
  <si>
    <t>Via Guglielmo Oberdan, 7A</t>
  </si>
  <si>
    <t>53034 Colle di Val d'Elsa SI</t>
  </si>
  <si>
    <t>RelaisDellaRovere</t>
  </si>
  <si>
    <t>Via Piemonte, 10</t>
  </si>
  <si>
    <t>LaFrancigena</t>
  </si>
  <si>
    <t>Via Francigena, 64</t>
  </si>
  <si>
    <t>00010 Gallicano nel Lazio RM</t>
  </si>
  <si>
    <t>RM</t>
  </si>
  <si>
    <t>BeBLorizzontedellasera</t>
  </si>
  <si>
    <t>Via Taras, 3</t>
  </si>
  <si>
    <t>88900 Crotone KR</t>
  </si>
  <si>
    <t>KR</t>
  </si>
  <si>
    <t>HotelleVolpaie</t>
  </si>
  <si>
    <t>Via Nuova, 9</t>
  </si>
  <si>
    <t>53030 Castel San Gimignano SI</t>
  </si>
  <si>
    <t>HotelAlcide</t>
  </si>
  <si>
    <t>Viale Guglielmo Marconi, 67</t>
  </si>
  <si>
    <t>53036 Poggibonsi SI</t>
  </si>
  <si>
    <t>ParkHotelChianti</t>
  </si>
  <si>
    <t>Via Michelangelo, 5; Località Pontenuovo</t>
  </si>
  <si>
    <t>50028 Barberino Tavarnelle FI</t>
  </si>
  <si>
    <t>FI</t>
  </si>
  <si>
    <t>HotelBacciodaMontelupo</t>
  </si>
  <si>
    <t>Via Roma, 7</t>
  </si>
  <si>
    <t>50056 Montelupo Fiorentino FI</t>
  </si>
  <si>
    <t>GrandHotelCavour</t>
  </si>
  <si>
    <t>Via del Proconsolo, 3</t>
  </si>
  <si>
    <t>50122 Firenze FI</t>
  </si>
  <si>
    <t>HotelColomba</t>
  </si>
  <si>
    <t>Via Camillo Cavour, 41r</t>
  </si>
  <si>
    <t>50129 Firenze FI</t>
  </si>
  <si>
    <t>HotelSanGiorgioeOlimpic</t>
  </si>
  <si>
    <t>Via Sant'Antonino, 3</t>
  </si>
  <si>
    <t>50123 Firenze FI</t>
  </si>
  <si>
    <t>HotelGioia</t>
  </si>
  <si>
    <t>Via Camillo Cavour, 25</t>
  </si>
  <si>
    <t>HotelAthenaeum</t>
  </si>
  <si>
    <t>Via Camillo Cavour, 88</t>
  </si>
  <si>
    <t>HotelRapallo</t>
  </si>
  <si>
    <t>Via Santa Caterina D'Alessandria, 7</t>
  </si>
  <si>
    <t>CountryHoteldiVillaCastelletti</t>
  </si>
  <si>
    <t>Via Castelletti, 15</t>
  </si>
  <si>
    <t>50058 Signa FI</t>
  </si>
  <si>
    <t>Eurhotel</t>
  </si>
  <si>
    <t>Via Pistoiese, 30</t>
  </si>
  <si>
    <t>50145 Firenze FI</t>
  </si>
  <si>
    <t>HotelDatini</t>
  </si>
  <si>
    <t>Viale Guglielmo Marconi, 52</t>
  </si>
  <si>
    <t>59100 Prato PO</t>
  </si>
  <si>
    <t>PO</t>
  </si>
  <si>
    <t>HotelSavoiaeCampana</t>
  </si>
  <si>
    <t>Via Felice Cavallotti, 10/20</t>
  </si>
  <si>
    <t>51016 Montecatini Terme PT</t>
  </si>
  <si>
    <t>PT</t>
  </si>
  <si>
    <t>HotelTonfonieMafalda</t>
  </si>
  <si>
    <t>Via delle Saline, 42</t>
  </si>
  <si>
    <t>HotelPrati</t>
  </si>
  <si>
    <t>Viale Carlo Rosselli, 27</t>
  </si>
  <si>
    <t>GrandHotelTermeDiVinadio</t>
  </si>
  <si>
    <t>Bagni di Vinadio, 2</t>
  </si>
  <si>
    <t>12010 Bagni di Vinadio CN</t>
  </si>
  <si>
    <t>CN</t>
  </si>
  <si>
    <t>ResidenceLimone</t>
  </si>
  <si>
    <t>Corso Torino, 23</t>
  </si>
  <si>
    <t>12015 Limone Piemonte CN</t>
  </si>
  <si>
    <t>GranBaitaHotel</t>
  </si>
  <si>
    <t>Strada Larzey - Entrèves, 2</t>
  </si>
  <si>
    <t>11013 Courmayeur AO</t>
  </si>
  <si>
    <t>AO</t>
  </si>
  <si>
    <t>HotelMiramonti</t>
  </si>
  <si>
    <t>Via S. Caterina, 43683</t>
  </si>
  <si>
    <t>39010 Avelengo BZ</t>
  </si>
  <si>
    <t>BZ</t>
  </si>
  <si>
    <t>HotelLaCascinadiVillaDue</t>
  </si>
  <si>
    <t>Via Oltre Tanaro, 16</t>
  </si>
  <si>
    <t>12068 Narzole CN</t>
  </si>
  <si>
    <t>HotelIlGiardino</t>
  </si>
  <si>
    <t>Via Baldassarre Peruzzi, 33</t>
  </si>
  <si>
    <t>53100 Siena SI</t>
  </si>
  <si>
    <t>CascinailGinepro</t>
  </si>
  <si>
    <t>Località Mucci, 1</t>
  </si>
  <si>
    <t>12050 Roddino CN</t>
  </si>
  <si>
    <t>CascinaSantEufemia</t>
  </si>
  <si>
    <t>Via Lesme, 1</t>
  </si>
  <si>
    <t>12050 Albaretto della Torre CN</t>
  </si>
  <si>
    <t>HotelAstra</t>
  </si>
  <si>
    <t>Via Fabio Filzi, 44</t>
  </si>
  <si>
    <t>HotelBellevueetMediterranee</t>
  </si>
  <si>
    <t>Via Generale Ardoino, 2</t>
  </si>
  <si>
    <t>HotelGabriella</t>
  </si>
  <si>
    <t>Via dei Gerani, 9</t>
  </si>
  <si>
    <t>ResidenceGreco</t>
  </si>
  <si>
    <t>Via Aurelia, 153</t>
  </si>
  <si>
    <t>18016 San Bartolomeo al Mare IM</t>
  </si>
  <si>
    <t>HotelVillaGiulia</t>
  </si>
  <si>
    <t>Via Dalmazia, 9</t>
  </si>
  <si>
    <t>00043 Ciampino RM</t>
  </si>
  <si>
    <t>DianaGrandHotel</t>
  </si>
  <si>
    <t>Via Giuseppe Garibaldi, 110</t>
  </si>
  <si>
    <t>17021 Alassio SV</t>
  </si>
  <si>
    <t>ResidenceOliveto</t>
  </si>
  <si>
    <t>Via Romana, 31-37</t>
  </si>
  <si>
    <t>17023 Ceriale SV</t>
  </si>
  <si>
    <t>GrandHotelGardenLido</t>
  </si>
  <si>
    <t>Lungomare Nazario Sauro, 9</t>
  </si>
  <si>
    <t>17025 Loano SV</t>
  </si>
  <si>
    <t>ParkHotelCastello</t>
  </si>
  <si>
    <t>Via Generale Enrico Caviglia, 26</t>
  </si>
  <si>
    <t>HotelPremuda</t>
  </si>
  <si>
    <t>Piazza Rizzo, 12</t>
  </si>
  <si>
    <t>17028 Spotorno SV</t>
  </si>
  <si>
    <t>HotelCristallo</t>
  </si>
  <si>
    <t>Via Rinaldo Menardi, 42</t>
  </si>
  <si>
    <t>32043 Cortina d'Ampezzo BL</t>
  </si>
  <si>
    <t>BL</t>
  </si>
  <si>
    <t>HotelCastelloMiramare</t>
  </si>
  <si>
    <t>Via Pegli, 2</t>
  </si>
  <si>
    <t>16156 Genova GE</t>
  </si>
  <si>
    <t>GE</t>
  </si>
  <si>
    <t>HotelSavoia</t>
  </si>
  <si>
    <t>Via Cristoforo Colombo, 73</t>
  </si>
  <si>
    <t>HotelAgnellodOro</t>
  </si>
  <si>
    <t>Vico delle Monachette, 6</t>
  </si>
  <si>
    <t>16126 Genova GE</t>
  </si>
  <si>
    <t>HotelEden</t>
  </si>
  <si>
    <t>Via S. Sebastiano, 20</t>
  </si>
  <si>
    <t>16034 Portofino GE</t>
  </si>
  <si>
    <t>HotelEuropa</t>
  </si>
  <si>
    <t>Via Favale, 30a</t>
  </si>
  <si>
    <t>16038 Santa Margherita Ligure GE</t>
  </si>
  <si>
    <t>HotelLApprodo</t>
  </si>
  <si>
    <t>Corso Roma, 80</t>
  </si>
  <si>
    <t>28028 Pettenasco NO</t>
  </si>
  <si>
    <t>NO</t>
  </si>
  <si>
    <t>HotelStelladelMare</t>
  </si>
  <si>
    <t>Viale Enrico Millo, 115</t>
  </si>
  <si>
    <t>16043 Chiavari GE</t>
  </si>
  <si>
    <t>HotelKyrton</t>
  </si>
  <si>
    <t>Via L. Raffaelli, 16</t>
  </si>
  <si>
    <t>55042 Forte dei Marmi LU</t>
  </si>
  <si>
    <t>Via Antonio Gramsci, 26</t>
  </si>
  <si>
    <t>54038 Cinquale MS</t>
  </si>
  <si>
    <t>MS</t>
  </si>
  <si>
    <t>MassaCarrara</t>
  </si>
  <si>
    <t>HotelLaRondine</t>
  </si>
  <si>
    <t>Via Antonio Gramsci, 67</t>
  </si>
  <si>
    <t>54038 Capanne-Prato-Cinquale MS</t>
  </si>
  <si>
    <t>HotelCavalieridelMare</t>
  </si>
  <si>
    <t>Via G. Verdi, 23</t>
  </si>
  <si>
    <t>54100 Massa MS</t>
  </si>
  <si>
    <t>HotelSetteArchi</t>
  </si>
  <si>
    <t>Via C. A. Fabbricotti, 242</t>
  </si>
  <si>
    <t>19030 Bocca di Magra SP</t>
  </si>
  <si>
    <t>SP</t>
  </si>
  <si>
    <t>LaSpezia</t>
  </si>
  <si>
    <t>HoteldellaBaia</t>
  </si>
  <si>
    <t>Via Lungomare, 111</t>
  </si>
  <si>
    <t>19025 Portovenere SP</t>
  </si>
  <si>
    <t>HotelLeRondini</t>
  </si>
  <si>
    <t>Via Aurelia, 3</t>
  </si>
  <si>
    <t>Riccò del Golfo SP</t>
  </si>
  <si>
    <t>HotelNazionale</t>
  </si>
  <si>
    <t>Via Jacopo da Levanto, 20</t>
  </si>
  <si>
    <t>19015 Levanto SP</t>
  </si>
  <si>
    <t>HotelCarla</t>
  </si>
  <si>
    <t>Via Martiri della Libertà, 28</t>
  </si>
  <si>
    <t>HotelRistoranteBelvedere</t>
  </si>
  <si>
    <t>Piazza Giuseppe Garibaldi, 38</t>
  </si>
  <si>
    <t>19016 Monterosso al Mare SP</t>
  </si>
  <si>
    <t>HotelClelia</t>
  </si>
  <si>
    <t>Corso Italia, 23</t>
  </si>
  <si>
    <t>19013 Deiva Marina SP</t>
  </si>
  <si>
    <t>ResidenceKriSS</t>
  </si>
  <si>
    <t>Via Andrea Doria, 3</t>
  </si>
  <si>
    <t>HotelResidenceMiramare</t>
  </si>
  <si>
    <t>Via Vecchia S. Gennaro, 72</t>
  </si>
  <si>
    <t>80078 Pozzuoli NA</t>
  </si>
  <si>
    <t>NA</t>
  </si>
  <si>
    <t>HotelCorona</t>
  </si>
  <si>
    <t>Via di Serraglia, 78</t>
  </si>
  <si>
    <t>55022 Bagni di Lucca LU</t>
  </si>
  <si>
    <t>HotelTreCastelli</t>
  </si>
  <si>
    <t>Località Colle Aginaia, 8</t>
  </si>
  <si>
    <t>55027 Gallicano LU</t>
  </si>
  <si>
    <t>AlbergoRistoranteMelini</t>
  </si>
  <si>
    <t>Via Nazionale, 78</t>
  </si>
  <si>
    <t>51100 Pracchia PT</t>
  </si>
  <si>
    <t>HotelIlCiocco</t>
  </si>
  <si>
    <t>Via Del Ciocco, 2</t>
  </si>
  <si>
    <t>55051 Castelvecchio Pascoli LU</t>
  </si>
  <si>
    <t>AlbergoGenzianella</t>
  </si>
  <si>
    <t>Località Sottoguda, 5</t>
  </si>
  <si>
    <t>32020 Sottoguda-palue BL</t>
  </si>
  <si>
    <t>HotelSantoli</t>
  </si>
  <si>
    <t>Via Roma, 3</t>
  </si>
  <si>
    <t>40046 Porretta Terme BO</t>
  </si>
  <si>
    <t>HotelBertusi</t>
  </si>
  <si>
    <t>Via Mazzini, 105</t>
  </si>
  <si>
    <t>AgriturismoLArgilla</t>
  </si>
  <si>
    <t>Località Argilla, 2</t>
  </si>
  <si>
    <t>55031 Camporgiano LU</t>
  </si>
  <si>
    <t>AgriturismoIlCerro</t>
  </si>
  <si>
    <t>Via Cerro, 1</t>
  </si>
  <si>
    <t>41022 Fiumalbo MO</t>
  </si>
  <si>
    <t>BeBIlSeccatoio</t>
  </si>
  <si>
    <t>Via Reggidì, 16</t>
  </si>
  <si>
    <t>41020 Riolunato MO</t>
  </si>
  <si>
    <t>HotelCaVenezia</t>
  </si>
  <si>
    <t>Via Minghetti, 148</t>
  </si>
  <si>
    <t>40038 Vergato BO</t>
  </si>
  <si>
    <t>HotelFalcodOro</t>
  </si>
  <si>
    <t>Via Venola, 27</t>
  </si>
  <si>
    <t>40038 Tolè BO</t>
  </si>
  <si>
    <t>HotelPoli</t>
  </si>
  <si>
    <t>Via Giacomo Puccini, 1</t>
  </si>
  <si>
    <t>42024 Castelnovo di Sotto RE</t>
  </si>
  <si>
    <t>RE</t>
  </si>
  <si>
    <t>ReggionellEmilia</t>
  </si>
  <si>
    <t>HotelSPellegrinoSpilambertoMO</t>
  </si>
  <si>
    <t>Via Vignolese, 1130</t>
  </si>
  <si>
    <t>41057 Spilamberto MO</t>
  </si>
  <si>
    <t>HotelLaPioppa</t>
  </si>
  <si>
    <t>Via Marco Emilio Lepido, 217</t>
  </si>
  <si>
    <t>40132 Bologna BO</t>
  </si>
  <si>
    <t>HotelHolidayInnModena</t>
  </si>
  <si>
    <t>Via Emilia Est, 437</t>
  </si>
  <si>
    <t>41121 Modena MO</t>
  </si>
  <si>
    <t>HotelForum</t>
  </si>
  <si>
    <t>Via Roma, 4a</t>
  </si>
  <si>
    <t>42049 Sant'Ilario d'Enza RE</t>
  </si>
  <si>
    <t>HotelLaNigritella</t>
  </si>
  <si>
    <t>Via Melezet, 96</t>
  </si>
  <si>
    <t>10052 Bardonecchia TO</t>
  </si>
  <si>
    <t>HotelChaletEden</t>
  </si>
  <si>
    <t>Frazione Villaret, 74</t>
  </si>
  <si>
    <t>11016 La Thuile AO</t>
  </si>
  <si>
    <t>HotelTurin</t>
  </si>
  <si>
    <t>HoteldelParco</t>
  </si>
  <si>
    <t>Corso Milano, 95</t>
  </si>
  <si>
    <t>27029 Vigevano PV</t>
  </si>
  <si>
    <t>PV</t>
  </si>
  <si>
    <t>HotelGalant</t>
  </si>
  <si>
    <t>Corso Giuseppe Garibaldi, 155</t>
  </si>
  <si>
    <t>10078 Venaria Reale TO</t>
  </si>
  <si>
    <t>HotelParisi</t>
  </si>
  <si>
    <t>Via Galvani, 19</t>
  </si>
  <si>
    <t>10042 Nichelino TO</t>
  </si>
  <si>
    <t>HotelGlis</t>
  </si>
  <si>
    <t>Corso Lombardia, 42</t>
  </si>
  <si>
    <t>10099 San Mauro torinese TO</t>
  </si>
  <si>
    <t>HotelGardenia</t>
  </si>
  <si>
    <t>Regione Poarello, 15</t>
  </si>
  <si>
    <t>10090 Regione Poarello TO</t>
  </si>
  <si>
    <t>HotelSirio</t>
  </si>
  <si>
    <t>Via Lago Sirio, 85</t>
  </si>
  <si>
    <t>10015 Ivrea TO</t>
  </si>
  <si>
    <t>HotelCoggiola</t>
  </si>
  <si>
    <t>Via Monteorfano, 25</t>
  </si>
  <si>
    <t>13864 Crevacuore BI</t>
  </si>
  <si>
    <t>BI</t>
  </si>
  <si>
    <t>HotelRamoverde</t>
  </si>
  <si>
    <t>Via G. Matteotti, 1</t>
  </si>
  <si>
    <t>28021 Borgomanero NO</t>
  </si>
  <si>
    <t>HotelBerthod</t>
  </si>
  <si>
    <t>Via Mario Puchoz, 11</t>
  </si>
  <si>
    <t>ResidenceUniverso</t>
  </si>
  <si>
    <t>Rue Crammont, 1</t>
  </si>
  <si>
    <t>11010 Pré-Saint-Didier AO</t>
  </si>
  <si>
    <t>MontBlancHotelVillage</t>
  </si>
  <si>
    <t>Regione la Croisette, 36</t>
  </si>
  <si>
    <t>11015 La Salle AO</t>
  </si>
  <si>
    <t>HotelJumeaux</t>
  </si>
  <si>
    <t>Via A. Carrel, 51</t>
  </si>
  <si>
    <t>11021 Breuil-Cervinia AO</t>
  </si>
  <si>
    <t>HotelPosta</t>
  </si>
  <si>
    <t>Piazza 28 Aprile, 1</t>
  </si>
  <si>
    <t>11027 Saint-Vincent AO</t>
  </si>
  <si>
    <t>HotelLeRocher</t>
  </si>
  <si>
    <t>Fr. Villy, 2</t>
  </si>
  <si>
    <t>11020 Ayas AO</t>
  </si>
  <si>
    <t>HOTELCASTOR</t>
  </si>
  <si>
    <t>Route Ramey, 4</t>
  </si>
  <si>
    <t>11020 Champoluc AO</t>
  </si>
  <si>
    <t>HotelGranBaita</t>
  </si>
  <si>
    <t>Str. Nives, 11</t>
  </si>
  <si>
    <t>39048 Selva di Val Gardena BZ</t>
  </si>
  <si>
    <t>HotelGirasole</t>
  </si>
  <si>
    <t>Corso Italia, 302</t>
  </si>
  <si>
    <t>80067 Sorrento NA</t>
  </si>
  <si>
    <t>ResidenceHotelCimaJazzi</t>
  </si>
  <si>
    <t>SS549, 114</t>
  </si>
  <si>
    <t>28876 Staffa VB</t>
  </si>
  <si>
    <t>VB</t>
  </si>
  <si>
    <t>VerbanoCusioOssola</t>
  </si>
  <si>
    <t>ValgrandeHotel</t>
  </si>
  <si>
    <t>Via Nazionale Dresio, 180</t>
  </si>
  <si>
    <t>28805 Vogogna VB</t>
  </si>
  <si>
    <t>HotelGiardinetto</t>
  </si>
  <si>
    <t>Via Provinciale, 1</t>
  </si>
  <si>
    <t>HotelSantaCaterina</t>
  </si>
  <si>
    <t>Via Mauro Comite, 9</t>
  </si>
  <si>
    <t>84011 Amalfi SA</t>
  </si>
  <si>
    <t>HotelSciarane</t>
  </si>
  <si>
    <t>Viale Europa, 21</t>
  </si>
  <si>
    <t>28045 Invorio NO</t>
  </si>
  <si>
    <t>HotelLondra</t>
  </si>
  <si>
    <t>Corso Felice Cavallotti, 51</t>
  </si>
  <si>
    <t>15121 Alessandria AL</t>
  </si>
  <si>
    <t>AL</t>
  </si>
  <si>
    <t>HotelFieraRho</t>
  </si>
  <si>
    <t>Via S. Bernardo, 74</t>
  </si>
  <si>
    <t>20017 Rho MI</t>
  </si>
  <si>
    <t>MI</t>
  </si>
  <si>
    <t>HotelEur</t>
  </si>
  <si>
    <t>Viale Leonardo da Vinci, 36 A</t>
  </si>
  <si>
    <t>20090 Trezzano sul Naviglio MI</t>
  </si>
  <si>
    <t>HotelModerno</t>
  </si>
  <si>
    <t>Viale Vittorio Emanuele II, 41</t>
  </si>
  <si>
    <t>27100 Pavia PV</t>
  </si>
  <si>
    <t>HotelFiera</t>
  </si>
  <si>
    <t>Via Ambrogio Spinola, 9</t>
  </si>
  <si>
    <t>20149 Milano MI</t>
  </si>
  <si>
    <t>HotelRegency</t>
  </si>
  <si>
    <t>Piazza Massimo D'Azeglio, 3</t>
  </si>
  <si>
    <t>50121 Firenze FI</t>
  </si>
  <si>
    <t>HotelValganna</t>
  </si>
  <si>
    <t>Via Giovanni Battista Varè, 32</t>
  </si>
  <si>
    <t>20158 Milano MI</t>
  </si>
  <si>
    <t>HotelCorallo</t>
  </si>
  <si>
    <t>Via Cesena, 20</t>
  </si>
  <si>
    <t>20155 Milano MI</t>
  </si>
  <si>
    <t>HotelPiacenza</t>
  </si>
  <si>
    <t>Via Piacenza, 4</t>
  </si>
  <si>
    <t>20135 Milano MI</t>
  </si>
  <si>
    <t>AlbergoAnelli</t>
  </si>
  <si>
    <t>Via Vignati, 7</t>
  </si>
  <si>
    <t>26900 Lodi LO</t>
  </si>
  <si>
    <t>LO</t>
  </si>
  <si>
    <t>HotelOleggioMalpensa</t>
  </si>
  <si>
    <t>Via Verbano, 19</t>
  </si>
  <si>
    <t>28047 Oleggio NO</t>
  </si>
  <si>
    <t>GuglielMotel</t>
  </si>
  <si>
    <t>Via delle Industrie, 1</t>
  </si>
  <si>
    <t>24041 Brembate BG</t>
  </si>
  <si>
    <t>BG</t>
  </si>
  <si>
    <t>PalaceGrandHotelVarese</t>
  </si>
  <si>
    <t>Via Manara Luciano, 11</t>
  </si>
  <si>
    <t>21100 Varese VA</t>
  </si>
  <si>
    <t>VA</t>
  </si>
  <si>
    <t>AgriturismoCasaClelia</t>
  </si>
  <si>
    <t>Via Corna, 1</t>
  </si>
  <si>
    <t>24039 Sotto il Monte Giovanni XXIII BG</t>
  </si>
  <si>
    <t>HotelLePalme</t>
  </si>
  <si>
    <t>Via Spargi, 18</t>
  </si>
  <si>
    <t>07021 Arzachena OT</t>
  </si>
  <si>
    <t>HoteldeiTigli</t>
  </si>
  <si>
    <t>Via Roma Capitale, 1222</t>
  </si>
  <si>
    <t>ParkHotelMeuble</t>
  </si>
  <si>
    <t>Viale Fratelli Rosselli, 20</t>
  </si>
  <si>
    <t>22100 Como CO</t>
  </si>
  <si>
    <t>CO</t>
  </si>
  <si>
    <t>AlbergoBaiadiPare</t>
  </si>
  <si>
    <t>SP583, 37</t>
  </si>
  <si>
    <t>23868 Valmadrera LC</t>
  </si>
  <si>
    <t>LC</t>
  </si>
  <si>
    <t>GrandHotelImperiale</t>
  </si>
  <si>
    <t>Via Regina, 24</t>
  </si>
  <si>
    <t>22010 Moltrasio CO</t>
  </si>
  <si>
    <t>HotelLaPalma</t>
  </si>
  <si>
    <t>Corso Umberto I, 33</t>
  </si>
  <si>
    <t>28838 Stresa VB</t>
  </si>
  <si>
    <t>HotelRigoli</t>
  </si>
  <si>
    <t>Via Piave, 48</t>
  </si>
  <si>
    <t>28831 Baveno VB</t>
  </si>
  <si>
    <t>HotelGrigna</t>
  </si>
  <si>
    <t>Via Statale, 31</t>
  </si>
  <si>
    <t>23826 Mandello del Lario LC</t>
  </si>
  <si>
    <t>HotelAquadolce</t>
  </si>
  <si>
    <t>Via Costantino Cietti, 1</t>
  </si>
  <si>
    <t>28922 Verbania VB</t>
  </si>
  <si>
    <t>HotelBazzoni</t>
  </si>
  <si>
    <t>Via Regina, 26</t>
  </si>
  <si>
    <t>22019 Tremezzo CO</t>
  </si>
  <si>
    <t>BeBIlPerloPanorama</t>
  </si>
  <si>
    <t>Via Valassina, 180</t>
  </si>
  <si>
    <t>22021 Bellagio CO</t>
  </si>
  <si>
    <t>HotelBigio</t>
  </si>
  <si>
    <t>Viale Papa Giovanni XXIII, 56</t>
  </si>
  <si>
    <t>24016 San Pellegrino Terme BG</t>
  </si>
  <si>
    <t>HotelCittadeiMille</t>
  </si>
  <si>
    <t>Via Autostrada, 3/c</t>
  </si>
  <si>
    <t>24126 Bergamo BG</t>
  </si>
  <si>
    <t>HoteldelCorso</t>
  </si>
  <si>
    <t>Via del Corso, 78</t>
  </si>
  <si>
    <t>00187 Roma RM</t>
  </si>
  <si>
    <t>EuropaMotel</t>
  </si>
  <si>
    <t>Via Monsignor Zeno Piccinelli, 22</t>
  </si>
  <si>
    <t>25036 Palazzolo sull'Oglio BS</t>
  </si>
  <si>
    <t>BS</t>
  </si>
  <si>
    <t>HotelUlivi</t>
  </si>
  <si>
    <t>Viale A. Madruzza, 11</t>
  </si>
  <si>
    <t>25030 Paratico BS</t>
  </si>
  <si>
    <t>HotelConcaverde</t>
  </si>
  <si>
    <t>Via Valurbes, 31</t>
  </si>
  <si>
    <t>25050 Zone BS</t>
  </si>
  <si>
    <t>PrimotelBrescia</t>
  </si>
  <si>
    <t>Via Borgosatollo, 30</t>
  </si>
  <si>
    <t>25124 Brescia BS</t>
  </si>
  <si>
    <t>HotelBenaco</t>
  </si>
  <si>
    <t>Viale Cavour, 32</t>
  </si>
  <si>
    <t>25015 Desenzano del Garda BS</t>
  </si>
  <si>
    <t>HotelEstee</t>
  </si>
  <si>
    <t>Via Tommaso dal Molin, 33</t>
  </si>
  <si>
    <t>HotelLaPaul</t>
  </si>
  <si>
    <t>Via XXV Aprile, 32</t>
  </si>
  <si>
    <t>25019 Sirmione BS</t>
  </si>
  <si>
    <t>HotelAstoriaLido</t>
  </si>
  <si>
    <t>Via Benaco, 20</t>
  </si>
  <si>
    <t>HotelRiel</t>
  </si>
  <si>
    <t>Via S. Martino della Battaglia, 2</t>
  </si>
  <si>
    <t>HotelBaiadOro</t>
  </si>
  <si>
    <t>Via Donatori di Sangue, 15</t>
  </si>
  <si>
    <t>25084 Gargnano BS</t>
  </si>
  <si>
    <t>HotelBisesti</t>
  </si>
  <si>
    <t>Corso Italia, 34</t>
  </si>
  <si>
    <t>37016 Garda VR</t>
  </si>
  <si>
    <t>VR</t>
  </si>
  <si>
    <t>HotelPassacor</t>
  </si>
  <si>
    <t>SP Ferrarese, 12</t>
  </si>
  <si>
    <t>46020 Carbonara di Po MN</t>
  </si>
  <si>
    <t>MN</t>
  </si>
  <si>
    <t>AlbergoSanLorenzo</t>
  </si>
  <si>
    <t>Piazza Rossetti, 6</t>
  </si>
  <si>
    <t>12051 Alba CN</t>
  </si>
  <si>
    <t>HotelMontemezzi</t>
  </si>
  <si>
    <t>Via Verona, 92B</t>
  </si>
  <si>
    <t>37068 Vigasio VR</t>
  </si>
  <si>
    <t>HotelMolinodeiSassi</t>
  </si>
  <si>
    <t>Via Ronchesana, 1</t>
  </si>
  <si>
    <t>37057 Zevio VR</t>
  </si>
  <si>
    <t>HotelSaccardi</t>
  </si>
  <si>
    <t>Via Ciro Ferrari, 10</t>
  </si>
  <si>
    <t>37066 Caselle VR</t>
  </si>
  <si>
    <t>HotelItalia</t>
  </si>
  <si>
    <t>Via Goffredo Mameli, 60</t>
  </si>
  <si>
    <t>37128 Verona VR</t>
  </si>
  <si>
    <t>MontresorHotelTower</t>
  </si>
  <si>
    <t>Via A. Mantegna, 30</t>
  </si>
  <si>
    <t>37012 Bussolengo VR</t>
  </si>
  <si>
    <t>HotelMadrigale</t>
  </si>
  <si>
    <t>Via Ghiandare, 1</t>
  </si>
  <si>
    <t>37010 Marciaga VR</t>
  </si>
  <si>
    <t>HotelTrettenero</t>
  </si>
  <si>
    <t>Via Vittorio Emanuele, 16/E</t>
  </si>
  <si>
    <t>36076 Recoaro Terme VI</t>
  </si>
  <si>
    <t>VI</t>
  </si>
  <si>
    <t>HotelValdiSogno</t>
  </si>
  <si>
    <t>Via Val di Sogno, 16</t>
  </si>
  <si>
    <t>37018 Malcesine VR</t>
  </si>
  <si>
    <t>HotelMaxi</t>
  </si>
  <si>
    <t>Via Maroc, 1</t>
  </si>
  <si>
    <t>25010 Tremosine BS</t>
  </si>
  <si>
    <t>HotelCimadOro</t>
  </si>
  <si>
    <t>Via Maffei, 52</t>
  </si>
  <si>
    <t>38067 Molina di Ledro TN</t>
  </si>
  <si>
    <t>TN</t>
  </si>
  <si>
    <t>HotelTreOche</t>
  </si>
  <si>
    <t>SS240, 37</t>
  </si>
  <si>
    <t>HotelFlora</t>
  </si>
  <si>
    <t>Via Abetone, 94</t>
  </si>
  <si>
    <t>38068 Rovereto TN</t>
  </si>
  <si>
    <t>HotelVillaStella</t>
  </si>
  <si>
    <t>Via Sandro Gallo, 111</t>
  </si>
  <si>
    <t>30126 Lido VE</t>
  </si>
  <si>
    <t>VE</t>
  </si>
  <si>
    <t>RelaisFalisco</t>
  </si>
  <si>
    <t>Via Don Giovanni Minzoni, 19</t>
  </si>
  <si>
    <t>01033 Civita Castellana VT</t>
  </si>
  <si>
    <t>VT</t>
  </si>
  <si>
    <t>HotelGabry</t>
  </si>
  <si>
    <t>Via Longa, 6</t>
  </si>
  <si>
    <t>38066 Riva del Garda TN</t>
  </si>
  <si>
    <t>HotelGardesana</t>
  </si>
  <si>
    <t>Via Brione, 1</t>
  </si>
  <si>
    <t>HotelMirage</t>
  </si>
  <si>
    <t>Viale Rovereto, 99</t>
  </si>
  <si>
    <t>HotelScanapa</t>
  </si>
  <si>
    <t>Via Cantoniera, 16</t>
  </si>
  <si>
    <t>24020 Castione della Presolana BG</t>
  </si>
  <si>
    <t>CentroPinetaFamilyHoteleWellneSS</t>
  </si>
  <si>
    <t>Via Giacomo Matteotti, 43</t>
  </si>
  <si>
    <t>38086 Pinzolo TN</t>
  </si>
  <si>
    <t>HotelLaLocanda</t>
  </si>
  <si>
    <t>Via Guarnacci, 24</t>
  </si>
  <si>
    <t>HotelOberosler</t>
  </si>
  <si>
    <t>Via Monte Spinale, 27</t>
  </si>
  <si>
    <t>38086 Madonna di Campiglio TN</t>
  </si>
  <si>
    <t>AlbergoRistoranteValchiosa</t>
  </si>
  <si>
    <t>Via Valchiosa, 17</t>
  </si>
  <si>
    <t>23030 Sernio SO</t>
  </si>
  <si>
    <t>SO</t>
  </si>
  <si>
    <t>HotelAdamello</t>
  </si>
  <si>
    <t>Via S. Bartolomeo, 22</t>
  </si>
  <si>
    <t>38029 Passo del Tonale TN</t>
  </si>
  <si>
    <t>HotelPezzotti</t>
  </si>
  <si>
    <t>Via Nazionale, 2</t>
  </si>
  <si>
    <t>38020 Pellizzano TN</t>
  </si>
  <si>
    <t>HotelVallechiara</t>
  </si>
  <si>
    <t>10, 23032 Bormio</t>
  </si>
  <si>
    <t>Valdisotto SO</t>
  </si>
  <si>
    <t>HotellaGenzianella</t>
  </si>
  <si>
    <t>Via Coltura, 35</t>
  </si>
  <si>
    <t>23032 Bormio SO</t>
  </si>
  <si>
    <t>HotelResidenceCristallo</t>
  </si>
  <si>
    <t>Via Milano, 44</t>
  </si>
  <si>
    <t>BaitadeiPini</t>
  </si>
  <si>
    <t>Via Don Evaristo Peccedi, 15</t>
  </si>
  <si>
    <t>AlbergoQuartoPirovano</t>
  </si>
  <si>
    <t>Strada del Passo dello Stelvio, 6</t>
  </si>
  <si>
    <t>39029 Stelvio BZ</t>
  </si>
  <si>
    <t>HotelBaitaMontana</t>
  </si>
  <si>
    <t>Via Teola, 410</t>
  </si>
  <si>
    <t>23030 Teola SO</t>
  </si>
  <si>
    <t>Piazza del Monte, 2G</t>
  </si>
  <si>
    <t>42121 Reggio nell'Emilia RE</t>
  </si>
  <si>
    <t>ResidenceNevegall</t>
  </si>
  <si>
    <t>Via Olta, 258</t>
  </si>
  <si>
    <t>23030 Livigno SO</t>
  </si>
  <si>
    <t>HotelSole</t>
  </si>
  <si>
    <t>Piazza III Novembre, 35</t>
  </si>
  <si>
    <t>Hotelfontanella</t>
  </si>
  <si>
    <t>Via Bettega, 3</t>
  </si>
  <si>
    <t>38018 Molveno TN</t>
  </si>
  <si>
    <t>HotelCampagnola</t>
  </si>
  <si>
    <t>Via S. Tomaso, 11</t>
  </si>
  <si>
    <t>Via Del Bagni di Fieno, 20</t>
  </si>
  <si>
    <t>38060 Garniga Terme TN</t>
  </si>
  <si>
    <t>HotelAlSole</t>
  </si>
  <si>
    <t>Santa Croce, 136</t>
  </si>
  <si>
    <t>30135 Venezia VE</t>
  </si>
  <si>
    <t>HotelGenzianella</t>
  </si>
  <si>
    <t>SP5, 6</t>
  </si>
  <si>
    <t>38075 Fiavè TN</t>
  </si>
  <si>
    <t>HotelMicamada</t>
  </si>
  <si>
    <t>Via S. Pietro, 3</t>
  </si>
  <si>
    <t>38050 Calceranica al Lago TN</t>
  </si>
  <si>
    <t>Località Maso da Pont, 1</t>
  </si>
  <si>
    <t>38077 Comano Terme TN</t>
  </si>
  <si>
    <t>HotelAlbermonaco</t>
  </si>
  <si>
    <t>Via Torre D'Augusto, 25</t>
  </si>
  <si>
    <t>38122 Trento TN</t>
  </si>
  <si>
    <t>HotelTevini</t>
  </si>
  <si>
    <t>Via della Fantòma, 8</t>
  </si>
  <si>
    <t>38020 Almazzago TN</t>
  </si>
  <si>
    <t>HotelDimaro</t>
  </si>
  <si>
    <t>Via Campiglio, 78</t>
  </si>
  <si>
    <t>38025 Dimaro TN</t>
  </si>
  <si>
    <t>HotelMargherita</t>
  </si>
  <si>
    <t>Via Umberto I, 70</t>
  </si>
  <si>
    <t>84010 Praiano SA</t>
  </si>
  <si>
    <t>HotelWeingarten</t>
  </si>
  <si>
    <t>Via Principale, 421</t>
  </si>
  <si>
    <t>39018 Terlano BZ</t>
  </si>
  <si>
    <t>HotelLeTorri</t>
  </si>
  <si>
    <t>Via Sardegna, 23</t>
  </si>
  <si>
    <t>09092 Arborea OR</t>
  </si>
  <si>
    <t>OR</t>
  </si>
  <si>
    <t>HotelVillaTivoli</t>
  </si>
  <si>
    <t>72, 39012 Meran</t>
  </si>
  <si>
    <t>Südtirol</t>
  </si>
  <si>
    <t>HotelAlceste</t>
  </si>
  <si>
    <t>Via Alceste, 21</t>
  </si>
  <si>
    <t>91022 Marinella TP</t>
  </si>
  <si>
    <t>TP</t>
  </si>
  <si>
    <t>VillaFavorita</t>
  </si>
  <si>
    <t>Via Favorita, 27</t>
  </si>
  <si>
    <t>91025 Marsala TP</t>
  </si>
  <si>
    <t>AlloggiVacanzeBeB</t>
  </si>
  <si>
    <t>Via Generale Vito Artale, 46</t>
  </si>
  <si>
    <t>90045 Cinisi PA</t>
  </si>
  <si>
    <t>PA</t>
  </si>
  <si>
    <t>SataruResort</t>
  </si>
  <si>
    <t>Contrada Fraginesi, n° 432</t>
  </si>
  <si>
    <t>91014 Castellammare del Golfo TP</t>
  </si>
  <si>
    <t>HotelVilladAmato</t>
  </si>
  <si>
    <t>Via Messina Marine, 180</t>
  </si>
  <si>
    <t>90123 Palermo PA</t>
  </si>
  <si>
    <t>LAquila</t>
  </si>
  <si>
    <t>CasaMarconi</t>
  </si>
  <si>
    <t>Via Monfenera, 142</t>
  </si>
  <si>
    <t>90127 Palermo PA</t>
  </si>
  <si>
    <t>HotelTonic</t>
  </si>
  <si>
    <t>Via Mariano Stabile, 126</t>
  </si>
  <si>
    <t>90139 Palermo PA</t>
  </si>
  <si>
    <t>HotelIlFaro</t>
  </si>
  <si>
    <t>Via Marina Piccola, 5</t>
  </si>
  <si>
    <t>HotelBelvedere</t>
  </si>
  <si>
    <t>Strada Provinciale Itri-Sperlonga, 207</t>
  </si>
  <si>
    <t>04029 Sperlonga LT</t>
  </si>
  <si>
    <t>LT</t>
  </si>
  <si>
    <t>HOTELMIRAMARE</t>
  </si>
  <si>
    <t>Via Duca del Mare, 3</t>
  </si>
  <si>
    <t>04100 Latina LT</t>
  </si>
  <si>
    <t>HotelLaPace</t>
  </si>
  <si>
    <t>Via Pietro Mascagni, 13</t>
  </si>
  <si>
    <t>56125 Pisa PI</t>
  </si>
  <si>
    <t>HotelSanGiorgio</t>
  </si>
  <si>
    <t>Viale Giuseppe Garibaldi, 34</t>
  </si>
  <si>
    <t>00053 Civitavecchia RM</t>
  </si>
  <si>
    <t>HotelCapri</t>
  </si>
  <si>
    <t>Via Roma, 71</t>
  </si>
  <si>
    <t>80076 Capri NA</t>
  </si>
  <si>
    <t>GrandHoteldelGianicolo</t>
  </si>
  <si>
    <t>Viale delle Mura Gianicolensi, 107</t>
  </si>
  <si>
    <t>00152 Roma RM</t>
  </si>
  <si>
    <t>RaganelliHotel</t>
  </si>
  <si>
    <t>Via Aurelia, 738</t>
  </si>
  <si>
    <t>00165 Roma RM</t>
  </si>
  <si>
    <t>HotelAmalfi</t>
  </si>
  <si>
    <t>Via Lorenzo D'Amalfi, 99</t>
  </si>
  <si>
    <t>HotelDelleMuse</t>
  </si>
  <si>
    <t>Via Tommaso Salvini, 18</t>
  </si>
  <si>
    <t>00197 Roma RM</t>
  </si>
  <si>
    <t>AgriturismoPoggioCavallo</t>
  </si>
  <si>
    <t>Strada Provinciale Sante Mariae, 30</t>
  </si>
  <si>
    <t>PesaroeUrbino</t>
  </si>
  <si>
    <t>58100 Grosseto GR</t>
  </si>
  <si>
    <t>HotelResidenceValledelButtero</t>
  </si>
  <si>
    <t>Via Ignazio Silone, 21</t>
  </si>
  <si>
    <t>58011 Capalbio GR</t>
  </si>
  <si>
    <t>HotelPostaMarcucci</t>
  </si>
  <si>
    <t>Via del Gorello, 44</t>
  </si>
  <si>
    <t>53027 Bagno Vignoni SI</t>
  </si>
  <si>
    <t>HotelAllolivo</t>
  </si>
  <si>
    <t>Via Palmiro Togliatti, 15</t>
  </si>
  <si>
    <t>01016 Tarquinia VT</t>
  </si>
  <si>
    <t>HotelDaBeccone</t>
  </si>
  <si>
    <t>Via Guglielmo Marconi, 201</t>
  </si>
  <si>
    <t>01010 Puntoni VT</t>
  </si>
  <si>
    <t>HOTELVITERBO</t>
  </si>
  <si>
    <t>Via S. Camillo de Lellis, 6</t>
  </si>
  <si>
    <t>01100 Viterbo VT</t>
  </si>
  <si>
    <t>HOTELMINIPALACE</t>
  </si>
  <si>
    <t>Via Santa Maria della Grotticella, 2b</t>
  </si>
  <si>
    <t>BallettiParkhotel</t>
  </si>
  <si>
    <t>Via Umbria, 2/a</t>
  </si>
  <si>
    <t>01100 San Martino Al Cimino VT</t>
  </si>
  <si>
    <t>AutoHotelViaCassiakm</t>
  </si>
  <si>
    <t>Via Cassia, 1201</t>
  </si>
  <si>
    <t>00189 Roma RM</t>
  </si>
  <si>
    <t>HotelFonteCesia</t>
  </si>
  <si>
    <t>Via Lorenzo Leonj, 3</t>
  </si>
  <si>
    <t>06059 Todi PG</t>
  </si>
  <si>
    <t>PG</t>
  </si>
  <si>
    <t>HotelClarice</t>
  </si>
  <si>
    <t>Via Monte Funicolo, 2/A</t>
  </si>
  <si>
    <t>00060 Castelnuovo di Porto RM</t>
  </si>
  <si>
    <t>CastellodiCasigliano</t>
  </si>
  <si>
    <t>Piazza Corsini, 1</t>
  </si>
  <si>
    <t>05021 Casigliano TR</t>
  </si>
  <si>
    <t>TR</t>
  </si>
  <si>
    <t>HolidayInnFianoRomano</t>
  </si>
  <si>
    <t>Via Milano, 15</t>
  </si>
  <si>
    <t>00065 Fiano Romano RM</t>
  </si>
  <si>
    <t>HotelPalazzoBrunamonti</t>
  </si>
  <si>
    <t>Corso Giacomo Matteotti, 79</t>
  </si>
  <si>
    <t>06031 Bevagna PG</t>
  </si>
  <si>
    <t>HotelGrottaAzzurra</t>
  </si>
  <si>
    <t>Via Vittorio Alfieri, 16A</t>
  </si>
  <si>
    <t>06046 Norcia PG</t>
  </si>
  <si>
    <t>GrandHoteledelParco</t>
  </si>
  <si>
    <t>Viale Luigi Rendina, 2</t>
  </si>
  <si>
    <t>67100 L'Aquila AQ</t>
  </si>
  <si>
    <t>AQ</t>
  </si>
  <si>
    <t>HotelPalazzuolo</t>
  </si>
  <si>
    <t>Via Santa Caterina da Siena, 43</t>
  </si>
  <si>
    <t>53027 San Quirico d'Orcia SI</t>
  </si>
  <si>
    <t>AlbergoRistVillaAmbra</t>
  </si>
  <si>
    <t>Via delle Terme Sud, 115</t>
  </si>
  <si>
    <t>53045 Montepulciano SI</t>
  </si>
  <si>
    <t>HotelilCastello</t>
  </si>
  <si>
    <t>Via Giuseppe Zanardelli, 11/13</t>
  </si>
  <si>
    <t>25010 Pozzolengo BS</t>
  </si>
  <si>
    <t>PalazzoRavizza</t>
  </si>
  <si>
    <t>Pian dei Mantellini, 34</t>
  </si>
  <si>
    <t>PodereilPero</t>
  </si>
  <si>
    <t>Str. di Montalbuccio, 29</t>
  </si>
  <si>
    <t>AgriturismoAnticoUliveto</t>
  </si>
  <si>
    <t>Via Palazzo Rosso, 1</t>
  </si>
  <si>
    <t>62018 Potenza Picena MC</t>
  </si>
  <si>
    <t>MC</t>
  </si>
  <si>
    <t>HotelPalazzoSquarcialupi</t>
  </si>
  <si>
    <t>Via Ferruccio, 26</t>
  </si>
  <si>
    <t>53011 Castellina in Chianti SI</t>
  </si>
  <si>
    <t>HotelMinerva</t>
  </si>
  <si>
    <t>Via Fiorentina, 4</t>
  </si>
  <si>
    <t>52100 Arezzo AR</t>
  </si>
  <si>
    <t>AR</t>
  </si>
  <si>
    <t>HotelValdarno</t>
  </si>
  <si>
    <t>Via Nello Traquandi, 13</t>
  </si>
  <si>
    <t>52025 Montevarchi AR</t>
  </si>
  <si>
    <t>BeBIlVichiaccio</t>
  </si>
  <si>
    <t>Via Vico l'Abate, 32</t>
  </si>
  <si>
    <t>50026 San Casciano in Val di pesa FI</t>
  </si>
  <si>
    <t>HotelICiliegi</t>
  </si>
  <si>
    <t>G., 4</t>
  </si>
  <si>
    <t>50066 Ciliegi FI</t>
  </si>
  <si>
    <t>VillaPitiana</t>
  </si>
  <si>
    <t>Via Provinciale, 7</t>
  </si>
  <si>
    <t>50066 Reggello FI</t>
  </si>
  <si>
    <t>GrandHotelMediterraneo</t>
  </si>
  <si>
    <t>Lungarno del Tempio, n.44</t>
  </si>
  <si>
    <t>HotelMorandiallaCrocetta</t>
  </si>
  <si>
    <t>Via Laura, 50</t>
  </si>
  <si>
    <t>PensioneBencista</t>
  </si>
  <si>
    <t>Via Benedetto da Maiano, 4</t>
  </si>
  <si>
    <t>50014 Fiesole FI</t>
  </si>
  <si>
    <t>ParkHotelVillaFiesole</t>
  </si>
  <si>
    <t>Via Frà Giovanni da Fiesole Detto l'Angelico, 35</t>
  </si>
  <si>
    <t>ReggiodiCalabria</t>
  </si>
  <si>
    <t>GiottoParkHotel</t>
  </si>
  <si>
    <t>Via Roma, 69</t>
  </si>
  <si>
    <t>50036 Bivigliano FI</t>
  </si>
  <si>
    <t>VillaMarsiliHotel</t>
  </si>
  <si>
    <t>Viale Cesare Battisti, 13</t>
  </si>
  <si>
    <t>52044 Cortona AR</t>
  </si>
  <si>
    <t>BeBPupa</t>
  </si>
  <si>
    <t>SR71, 87</t>
  </si>
  <si>
    <t>52044 Riccio AR</t>
  </si>
  <si>
    <t>HotelSobaria</t>
  </si>
  <si>
    <t>Via della Pineta, 2</t>
  </si>
  <si>
    <t>06010 Citerna PG</t>
  </si>
  <si>
    <t>HotelFiorentino</t>
  </si>
  <si>
    <t>Via Luca Pacioli, 56</t>
  </si>
  <si>
    <t>52037 Sansepolcro AR</t>
  </si>
  <si>
    <t>HotelRelaisdellOlmo</t>
  </si>
  <si>
    <t>via Giuseppe Verdi, 4</t>
  </si>
  <si>
    <t>06132 Perugia PG</t>
  </si>
  <si>
    <t>HotelVega</t>
  </si>
  <si>
    <t>Str. di Montalcino, 2/A</t>
  </si>
  <si>
    <t>06134 Perugia PG</t>
  </si>
  <si>
    <t>DALMOROGalleryHotel</t>
  </si>
  <si>
    <t>Via Giovanni Becchetti, 2</t>
  </si>
  <si>
    <t>06081 Santa Maria degli Angeli PG</t>
  </si>
  <si>
    <t>HotelMamiani</t>
  </si>
  <si>
    <t>Via E. Bernini, 6</t>
  </si>
  <si>
    <t>61029 Urbino PU</t>
  </si>
  <si>
    <t>PU</t>
  </si>
  <si>
    <t>HotelRaffaello</t>
  </si>
  <si>
    <t>Via Santa Margherita, 40</t>
  </si>
  <si>
    <t>LocandaBelvedere</t>
  </si>
  <si>
    <t>Via San Giuseppe, 736</t>
  </si>
  <si>
    <t>47835 Saludecio RN</t>
  </si>
  <si>
    <t>RN</t>
  </si>
  <si>
    <t>HotelResidenceCasaOliva</t>
  </si>
  <si>
    <t>Via Brunetta, 26</t>
  </si>
  <si>
    <t>38033 Cavalese TN</t>
  </si>
  <si>
    <t>CountryHouseLaMadonnina</t>
  </si>
  <si>
    <t>Str. Cavallo Montirone, 211</t>
  </si>
  <si>
    <t>60019 Filetto AN</t>
  </si>
  <si>
    <t>AN</t>
  </si>
  <si>
    <t>HotelTritone</t>
  </si>
  <si>
    <t>Lungomare Leonardo da Vinci, 18</t>
  </si>
  <si>
    <t>60019 Senigallia AN</t>
  </si>
  <si>
    <t>HotelMida</t>
  </si>
  <si>
    <t>Via delle Seppie, 4</t>
  </si>
  <si>
    <t>97019 Scoglitti RG</t>
  </si>
  <si>
    <t>RG</t>
  </si>
  <si>
    <t>HOTELKROMA</t>
  </si>
  <si>
    <t>Via Gabriele D'Annunzio, 54</t>
  </si>
  <si>
    <t>97100 Ragusa RG</t>
  </si>
  <si>
    <t>HotelVillamare</t>
  </si>
  <si>
    <t>Viale dei Lidi, 487</t>
  </si>
  <si>
    <t>96100 Siracusa SR</t>
  </si>
  <si>
    <t>SR</t>
  </si>
  <si>
    <t>ColleverdeParkHotel</t>
  </si>
  <si>
    <t>Via Panoramica Valle dei Templi, 1</t>
  </si>
  <si>
    <t>92100 Agrigento AG</t>
  </si>
  <si>
    <t>AG</t>
  </si>
  <si>
    <t>HotelVilladelBosco</t>
  </si>
  <si>
    <t>Via del Bosco, 58/B</t>
  </si>
  <si>
    <t>95125 Catania CT</t>
  </si>
  <si>
    <t>CT</t>
  </si>
  <si>
    <t>HotelCasaledeiGreci</t>
  </si>
  <si>
    <t>Viale C. Colombo, 127/bis</t>
  </si>
  <si>
    <t>95033 Biancavilla CT</t>
  </si>
  <si>
    <t>BeBVistasullAlcantara</t>
  </si>
  <si>
    <t>Via Massardi Francesco, 28</t>
  </si>
  <si>
    <t>cultrurale</t>
  </si>
  <si>
    <t>HOTELLAPERGOLA</t>
  </si>
  <si>
    <t>Via dei Prati Fiscali, 55</t>
  </si>
  <si>
    <t>00141 Roma RM</t>
  </si>
  <si>
    <t>HotelMulino</t>
  </si>
  <si>
    <t>Via Palombaro, 13</t>
  </si>
  <si>
    <t>73020 Uggiano La Chiesa LE</t>
  </si>
  <si>
    <t>LE</t>
  </si>
  <si>
    <t>OasiOlimpiaRelays</t>
  </si>
  <si>
    <t>Via Deserto, 26</t>
  </si>
  <si>
    <t>80061 Massa Lubrense NA</t>
  </si>
  <si>
    <t>HotelOlimpico</t>
  </si>
  <si>
    <t>Via Lago Trasimeno, 175</t>
  </si>
  <si>
    <t>84098 Pontecagnano Faiano SA</t>
  </si>
  <si>
    <t>HotelPasitea</t>
  </si>
  <si>
    <t>Viale Pasitea, 207</t>
  </si>
  <si>
    <t>HotelMontemare</t>
  </si>
  <si>
    <t>Viale Pasitea, 119</t>
  </si>
  <si>
    <t>HotelPoseidon</t>
  </si>
  <si>
    <t>Viale Pasitea, 148</t>
  </si>
  <si>
    <t>HotelVillaBellavista</t>
  </si>
  <si>
    <t>Via Rezzola, 47</t>
  </si>
  <si>
    <t>HotelFiorenza</t>
  </si>
  <si>
    <t>Via Trento, 145</t>
  </si>
  <si>
    <t>84129 Salerno SA</t>
  </si>
  <si>
    <t>ForliCesena</t>
  </si>
  <si>
    <t>HotelCondor</t>
  </si>
  <si>
    <t>Via Dietro Cappuccini, 25</t>
  </si>
  <si>
    <t>98039 Taormina ME</t>
  </si>
  <si>
    <t>ME</t>
  </si>
  <si>
    <t>BaiaTaorminaHotelespa</t>
  </si>
  <si>
    <t>Via Nazionale, 39</t>
  </si>
  <si>
    <t>98030 Forza d'Agrò ME</t>
  </si>
  <si>
    <t>AltafiumaraHotel</t>
  </si>
  <si>
    <t>Via Petrello snc, Loc. Santa Trada di Cannitello</t>
  </si>
  <si>
    <t>89018 Villa San Giovanni RC</t>
  </si>
  <si>
    <t>RC</t>
  </si>
  <si>
    <t>HotelSila</t>
  </si>
  <si>
    <t>Via Corrado Alvaro, 13</t>
  </si>
  <si>
    <t>87052 Camigliatello Silano CS</t>
  </si>
  <si>
    <t>CS</t>
  </si>
  <si>
    <t>HotelPiccoloMondo</t>
  </si>
  <si>
    <t>Via G. Matteotti, 108</t>
  </si>
  <si>
    <t>38069 Nago-Torbole TN</t>
  </si>
  <si>
    <t>ParkHoteldeiSibariti</t>
  </si>
  <si>
    <t>Via Vincenzo Ambrosio, 9</t>
  </si>
  <si>
    <t>00136 Roma RM</t>
  </si>
  <si>
    <t>HotelBarbieri</t>
  </si>
  <si>
    <t>Via Italo Barbieri, 12</t>
  </si>
  <si>
    <t>87042 Altomonte CS</t>
  </si>
  <si>
    <t>HOTELTALAO</t>
  </si>
  <si>
    <t>Corso Mediterraneo, 66</t>
  </si>
  <si>
    <t>87029 Scalea CS</t>
  </si>
  <si>
    <t>AlbergoDelfino</t>
  </si>
  <si>
    <t>Via Bolivar, 55</t>
  </si>
  <si>
    <t>84059 Marina di Camerota SA</t>
  </si>
  <si>
    <t>HotelSaline</t>
  </si>
  <si>
    <t>Via Saline Palinuro, 52</t>
  </si>
  <si>
    <t>84051 Centola SA</t>
  </si>
  <si>
    <t>BellavistaClub</t>
  </si>
  <si>
    <t>Corso Roma, 219</t>
  </si>
  <si>
    <t>73014 Gallipoli LE</t>
  </si>
  <si>
    <t>JoliParkHotel</t>
  </si>
  <si>
    <t>Via Lecce, 2</t>
  </si>
  <si>
    <t>HotelPietraVerde</t>
  </si>
  <si>
    <t>Via Presbitero Pantaleone, 62</t>
  </si>
  <si>
    <t>73028 Otranto LE</t>
  </si>
  <si>
    <t>HoteldegliHaethey</t>
  </si>
  <si>
    <t>Via Antonio Sforza, 33</t>
  </si>
  <si>
    <t>HotelResidenceVillaggioNemo</t>
  </si>
  <si>
    <t>Via Riccardo Moretti, 3</t>
  </si>
  <si>
    <t>72100 Brindisi BR</t>
  </si>
  <si>
    <t>BR</t>
  </si>
  <si>
    <t>HotelLeCanne</t>
  </si>
  <si>
    <t>km 22, 400</t>
  </si>
  <si>
    <t>80075 Forio NA</t>
  </si>
  <si>
    <t>HotelCoralba</t>
  </si>
  <si>
    <t>Via Castanito, 3</t>
  </si>
  <si>
    <t>80074 Casamicciola Terme NA</t>
  </si>
  <si>
    <t>HotelTermePrincipe</t>
  </si>
  <si>
    <t>Via Roma, 116</t>
  </si>
  <si>
    <t>80076 Lacco Ameno NA</t>
  </si>
  <si>
    <t>RAMADANAPLES</t>
  </si>
  <si>
    <t>Via Galileo Ferraris, 40</t>
  </si>
  <si>
    <t>80142 Napoli NA</t>
  </si>
  <si>
    <t>HotelMercureNapoliGaribaldi</t>
  </si>
  <si>
    <t>Via Agostino Depretis, 123</t>
  </si>
  <si>
    <t>80133 Napoli NA</t>
  </si>
  <si>
    <t>BedandBreakfastMARIANNALetinoCE</t>
  </si>
  <si>
    <t>Via Guglielmo Marconi, 54</t>
  </si>
  <si>
    <t>81010 Letino CE</t>
  </si>
  <si>
    <t>CE</t>
  </si>
  <si>
    <t>HOTELILCAVALIERDARPINO</t>
  </si>
  <si>
    <t>Via Vittoria Colonna, 21</t>
  </si>
  <si>
    <t>03033 Arpino FR</t>
  </si>
  <si>
    <t>FR</t>
  </si>
  <si>
    <t>HOTELMILLEPINI</t>
  </si>
  <si>
    <t>Via Cataio, 42</t>
  </si>
  <si>
    <t>35036 Montegrotto Terme PD</t>
  </si>
  <si>
    <t>PD</t>
  </si>
  <si>
    <t>HotelFilippone</t>
  </si>
  <si>
    <t>Via Duca degli Abruzzi, 173</t>
  </si>
  <si>
    <t>67055 Gioia dei Marsi AQ</t>
  </si>
  <si>
    <t>)</t>
  </si>
  <si>
    <t>HotelTerrazzodAbruzzo</t>
  </si>
  <si>
    <t>Via Sant'Antonio Abate, 10/B</t>
  </si>
  <si>
    <t>66017 Palena CH</t>
  </si>
  <si>
    <t>CH</t>
  </si>
  <si>
    <t>AlbergoMonteSelva</t>
  </si>
  <si>
    <t>Strada Statale 17, 4</t>
  </si>
  <si>
    <t>67021 Barisciano AQ</t>
  </si>
  <si>
    <t>Lungomare Zara, 73</t>
  </si>
  <si>
    <t>64021 Giulianova TE</t>
  </si>
  <si>
    <t>TE</t>
  </si>
  <si>
    <t>HotelResidenceParadiso</t>
  </si>
  <si>
    <t>Via Ugo La Malfa, 14</t>
  </si>
  <si>
    <t>64014 Villa Rosa TE</t>
  </si>
  <si>
    <t>HotelMarconi</t>
  </si>
  <si>
    <t>Riva del Vin, 729</t>
  </si>
  <si>
    <t>30125 Venezia VE</t>
  </si>
  <si>
    <t>HotelLaGinestra</t>
  </si>
  <si>
    <t>Via Provinciale Panza - Succhivo, 60</t>
  </si>
  <si>
    <t>Corso Traiano Boccalini, 10</t>
  </si>
  <si>
    <t>60025 Loreto AN</t>
  </si>
  <si>
    <t>GrandHotelPassetto</t>
  </si>
  <si>
    <t>Via Thaon de Revel, 1</t>
  </si>
  <si>
    <t>60124 Ancona AN</t>
  </si>
  <si>
    <t>HotelCasertaAntica</t>
  </si>
  <si>
    <t>Via Tiglio, 73</t>
  </si>
  <si>
    <t>81100 Casola CE</t>
  </si>
  <si>
    <t>HotelMarmorata</t>
  </si>
  <si>
    <t>Via Bizantina, 3</t>
  </si>
  <si>
    <t>84010 Marmorata SA</t>
  </si>
  <si>
    <t>BikershotelCascinaGarden</t>
  </si>
  <si>
    <t>Via Tosco Romagnola, 108</t>
  </si>
  <si>
    <t>56021 Cascina PI</t>
  </si>
  <si>
    <t>OstelloKoine</t>
  </si>
  <si>
    <t>Via Luigi Guercio, 104</t>
  </si>
  <si>
    <t>84134 Salerno SA</t>
  </si>
  <si>
    <t>HotelBorgoMarina</t>
  </si>
  <si>
    <t>Via Fioritto, 14</t>
  </si>
  <si>
    <t>71012 Rodi Garganico FG</t>
  </si>
  <si>
    <t>ParkHotelVillaAmericana</t>
  </si>
  <si>
    <t>Via Carmine Grossi, 23</t>
  </si>
  <si>
    <t>HotelPiccoloParadiso</t>
  </si>
  <si>
    <t>Via Vincenzo Maggio, 19</t>
  </si>
  <si>
    <t>HoteldegliAranci</t>
  </si>
  <si>
    <t>Via Barnaba Oriani, 11</t>
  </si>
  <si>
    <t>GrandHotelOlimpo</t>
  </si>
  <si>
    <t>Via 7 Liberatori della Selva, 4b</t>
  </si>
  <si>
    <t>70011 Alberobello BA</t>
  </si>
  <si>
    <t>BA</t>
  </si>
  <si>
    <t>HotellaBaiadelRe</t>
  </si>
  <si>
    <t>Str. Vignolese, 1684</t>
  </si>
  <si>
    <t>41126 Modena MO</t>
  </si>
  <si>
    <t>BeBPORCIGLIANO</t>
  </si>
  <si>
    <t>Via della Tassaia, 46B</t>
  </si>
  <si>
    <t>50032 Borgo San Lorenzo FI</t>
  </si>
  <si>
    <t>HotelVillaCampestri</t>
  </si>
  <si>
    <t>Località Campestri, 24</t>
  </si>
  <si>
    <t>50039 Vicchio FI</t>
  </si>
  <si>
    <t>ParkHotelRipaverde</t>
  </si>
  <si>
    <t>Viale Giovanni XXIII, 36</t>
  </si>
  <si>
    <t>HotelPasqui</t>
  </si>
  <si>
    <t>Via Giuseppe Mazzini, 29</t>
  </si>
  <si>
    <t>47017 Rocca San Casciano FC</t>
  </si>
  <si>
    <t>FC</t>
  </si>
  <si>
    <t>HotelIlCigno</t>
  </si>
  <si>
    <t>Via Covigliaio il Cigno, 43</t>
  </si>
  <si>
    <t>50033 Firenzuola FI</t>
  </si>
  <si>
    <t>NovotelBolognaSanLazzaro</t>
  </si>
  <si>
    <t>Via Michelino, 73</t>
  </si>
  <si>
    <t>40127 Bologna BO</t>
  </si>
  <si>
    <t>HotelAmadeus</t>
  </si>
  <si>
    <t>Via Marco Emilio Lepido, 39</t>
  </si>
  <si>
    <t>HoteldelBorgo</t>
  </si>
  <si>
    <t>Via Marco Emilio Lepido, 195</t>
  </si>
  <si>
    <t>Via S. Donato, 159</t>
  </si>
  <si>
    <t>AlbergoOlimpic</t>
  </si>
  <si>
    <t>Via Galliera, 23</t>
  </si>
  <si>
    <t>40013 Zona Artigianale BO</t>
  </si>
  <si>
    <t>HotelResidenceWhitePalace</t>
  </si>
  <si>
    <t>Via Bologna, 15</t>
  </si>
  <si>
    <t>44042 Cento FE</t>
  </si>
  <si>
    <t>FE</t>
  </si>
  <si>
    <t>HotelRipaGrande</t>
  </si>
  <si>
    <t>Via degli Orti di Trastevere, 3</t>
  </si>
  <si>
    <t>00153 Roma RM</t>
  </si>
  <si>
    <t>HotelSantoStefano</t>
  </si>
  <si>
    <t>Campo Santo Stefano, 2957</t>
  </si>
  <si>
    <t>30124 Venezia VE</t>
  </si>
  <si>
    <t>HotelPrincipessaLeonora</t>
  </si>
  <si>
    <t>Via Mascheraio, 39</t>
  </si>
  <si>
    <t>44121 Ferrara FE</t>
  </si>
  <si>
    <t>HotelLaDuchessina</t>
  </si>
  <si>
    <t>Via Ravarino Carpi, 218</t>
  </si>
  <si>
    <t>41030 Bomporto MO</t>
  </si>
  <si>
    <t>BeBIlPagliericcio</t>
  </si>
  <si>
    <t>Viale Belvedere, 2</t>
  </si>
  <si>
    <t>HotelNordOvest</t>
  </si>
  <si>
    <t>Via Rimini, 1</t>
  </si>
  <si>
    <t>61010 Montegrimano PU</t>
  </si>
  <si>
    <t>VenetianHostel</t>
  </si>
  <si>
    <t>Via S. Stefano, 33</t>
  </si>
  <si>
    <t>35043 Monselice PD</t>
  </si>
  <si>
    <t>AlbergoVerona</t>
  </si>
  <si>
    <t>Via Enrico Fermi, 13b</t>
  </si>
  <si>
    <t>37135 Verona VR</t>
  </si>
  <si>
    <t>HotelMethis</t>
  </si>
  <si>
    <t>Riviera Paleocapa, 70</t>
  </si>
  <si>
    <t>35141 Padova PD</t>
  </si>
  <si>
    <t>Largo Europa, 9</t>
  </si>
  <si>
    <t>35137 Padova PD</t>
  </si>
  <si>
    <t>SheratonPadova</t>
  </si>
  <si>
    <t>Corso Argentina, 5</t>
  </si>
  <si>
    <t>35129 Padova PD</t>
  </si>
  <si>
    <t>HotelAlCason</t>
  </si>
  <si>
    <t>Via Fra' Paolo Sarpi, 40</t>
  </si>
  <si>
    <t>35138 Padova PD</t>
  </si>
  <si>
    <t>AlloggioCasaHellen</t>
  </si>
  <si>
    <t>Via Giacomo Matteotti, 9</t>
  </si>
  <si>
    <t>37032 Monteforte d'Alpone VR</t>
  </si>
  <si>
    <t>Via Bollati, 2</t>
  </si>
  <si>
    <t>30035 Cavin-botti VE</t>
  </si>
  <si>
    <t>HotelAlPinoVerde</t>
  </si>
  <si>
    <t>Via Borgo Padova, 115</t>
  </si>
  <si>
    <t>35012 Camposampiero PD</t>
  </si>
  <si>
    <t>HotelalMoretto</t>
  </si>
  <si>
    <t>Via S. Pio X, 10</t>
  </si>
  <si>
    <t>31033 Castelfranco Veneto TV</t>
  </si>
  <si>
    <t>TV</t>
  </si>
  <si>
    <t>HotelDaRemo</t>
  </si>
  <si>
    <t>Via Alberè, 56</t>
  </si>
  <si>
    <t>38050 Tenna TN</t>
  </si>
  <si>
    <t>Via de Vettorazzi G., 4</t>
  </si>
  <si>
    <t>38056 Levico Terme TN</t>
  </si>
  <si>
    <t>BeBAllaLoggiaDellImperatore</t>
  </si>
  <si>
    <t>Via G. Prati, 27</t>
  </si>
  <si>
    <t>Via Ludovisi, 49</t>
  </si>
  <si>
    <t>HotellaStua</t>
  </si>
  <si>
    <t>Strada Micurà de Rü, 31</t>
  </si>
  <si>
    <t>39030 San Cassiano BZ</t>
  </si>
  <si>
    <t>HotelRelaisGrunwald</t>
  </si>
  <si>
    <t>Via Giacomo Bresadola, 3</t>
  </si>
  <si>
    <t>HotelShandranj</t>
  </si>
  <si>
    <t>Via Pozzole, 1</t>
  </si>
  <si>
    <t>38038 Tesero TN</t>
  </si>
  <si>
    <t>HotelAlpi</t>
  </si>
  <si>
    <t>Via Castelfidardo, 84</t>
  </si>
  <si>
    <t>00185 Roma RM</t>
  </si>
  <si>
    <t>AlbergoGarniRendola</t>
  </si>
  <si>
    <t>Via Rendola, 41</t>
  </si>
  <si>
    <t>36012 Asiago VI</t>
  </si>
  <si>
    <t>HotelPatrizia</t>
  </si>
  <si>
    <t>Strada de Even, 1</t>
  </si>
  <si>
    <t>38035 Moena TN</t>
  </si>
  <si>
    <t>HotelTorretta</t>
  </si>
  <si>
    <t>Viale Mario Bustichini, 63</t>
  </si>
  <si>
    <t>HotelAndes</t>
  </si>
  <si>
    <t>Piaz J. B. Massar, 3</t>
  </si>
  <si>
    <t>38039 Vigo di Fassa TN</t>
  </si>
  <si>
    <t>HotelPizzodegliUccelli</t>
  </si>
  <si>
    <t>Localita' Passo Brocon, 2</t>
  </si>
  <si>
    <t>38053 Castello Tesino TN</t>
  </si>
  <si>
    <t>Via Guglielmo Marconi, 1</t>
  </si>
  <si>
    <t>36020 Pove del Grappa VI</t>
  </si>
  <si>
    <t>HotelOrsingher</t>
  </si>
  <si>
    <t>Via Passo Rolle, 55</t>
  </si>
  <si>
    <t>38054 San Martino di Castrozza TN</t>
  </si>
  <si>
    <t>HotelVecchioMunicipio</t>
  </si>
  <si>
    <t>Borgo Berti, 7</t>
  </si>
  <si>
    <t>31049 Valdobbiadene TV</t>
  </si>
  <si>
    <t>HotelAdria</t>
  </si>
  <si>
    <t>2, 39012 Meran</t>
  </si>
  <si>
    <t>HotelEmmy</t>
  </si>
  <si>
    <t>5, 39050 Völs am Schlern</t>
  </si>
  <si>
    <t>PloseParkhotelResidence</t>
  </si>
  <si>
    <t>#6, 39042 Brixen</t>
  </si>
  <si>
    <t>Str. Meisules, 278</t>
  </si>
  <si>
    <t>HotelCesaTyrol</t>
  </si>
  <si>
    <t>strada de la via della cascata, 2</t>
  </si>
  <si>
    <t>38032 Canazei TN</t>
  </si>
  <si>
    <t>HotelVillaEmma</t>
  </si>
  <si>
    <t>Via Costa, 69</t>
  </si>
  <si>
    <t>38032 Alba-penia TN</t>
  </si>
  <si>
    <t>PostaZirmHotel</t>
  </si>
  <si>
    <t>Str. Col Alt, 95</t>
  </si>
  <si>
    <t>39033 Corvara in Badia BZ</t>
  </si>
  <si>
    <t>HotelBoe</t>
  </si>
  <si>
    <t>Passo Campolongo, 19</t>
  </si>
  <si>
    <t>32020 Livinallongo del col di lana BL</t>
  </si>
  <si>
    <t>HotelMalita</t>
  </si>
  <si>
    <t>Via Mesdi Arabba, 54</t>
  </si>
  <si>
    <t>HotelEvaldo</t>
  </si>
  <si>
    <t>via mesdi, 3</t>
  </si>
  <si>
    <t>32020 Arabba BL</t>
  </si>
  <si>
    <t>HotelTyrolia</t>
  </si>
  <si>
    <t>Località Malga Ciapela, 50</t>
  </si>
  <si>
    <t>32020 Malga Ciapela BL</t>
  </si>
  <si>
    <t>HotelAlForte</t>
  </si>
  <si>
    <t>Localita' Pezzei, 66</t>
  </si>
  <si>
    <t>HotelReipertingerhof</t>
  </si>
  <si>
    <t>3A, 39031 Reiperting</t>
  </si>
  <si>
    <t>HotelAlmhofCall</t>
  </si>
  <si>
    <t>Str. Plazores, 8</t>
  </si>
  <si>
    <t>39030 Marebbe BZ</t>
  </si>
  <si>
    <t>HotelBrugghof</t>
  </si>
  <si>
    <t>Via Caminata, 44</t>
  </si>
  <si>
    <t>39032 Caminata di Tures BZ</t>
  </si>
  <si>
    <t>HotelPineta</t>
  </si>
  <si>
    <t>Strada Provinciale del Passo Fedaia, 13</t>
  </si>
  <si>
    <t>32020 Col di Rocca BL</t>
  </si>
  <si>
    <t>HotelVillaEden</t>
  </si>
  <si>
    <t>Str. Col Alt, 47</t>
  </si>
  <si>
    <t>HotelMessnerWirt</t>
  </si>
  <si>
    <t>Vicolo della Chiesa, 7</t>
  </si>
  <si>
    <t>39030 Valdaora di Sopra BZ</t>
  </si>
  <si>
    <t>HotelGarniOngaro</t>
  </si>
  <si>
    <t>Via dei Denever, 9</t>
  </si>
  <si>
    <t>32020 Santa Fosca BL</t>
  </si>
  <si>
    <t>HotelITreRe</t>
  </si>
  <si>
    <t>Via della Resistenza, 14</t>
  </si>
  <si>
    <t>47824 Poggio Berni RN</t>
  </si>
  <si>
    <t>HotelValverdeeResidenza</t>
  </si>
  <si>
    <t>Viale G. Carducci, 278</t>
  </si>
  <si>
    <t>47042 Cesenatico FC</t>
  </si>
  <si>
    <t>HotelKiSS</t>
  </si>
  <si>
    <t>Viale dei Pini, 62</t>
  </si>
  <si>
    <t>HotelVillaOmbrosa</t>
  </si>
  <si>
    <t>Viale De Gasperi, 9</t>
  </si>
  <si>
    <t>HotelEsedra</t>
  </si>
  <si>
    <t>Viale Niccolò Paganini, 2</t>
  </si>
  <si>
    <t>48015 Cervia RA</t>
  </si>
  <si>
    <t>RA</t>
  </si>
  <si>
    <t>HotelMeris</t>
  </si>
  <si>
    <t>Viale Forlì, 28</t>
  </si>
  <si>
    <t>48015 Milano Marittima RA</t>
  </si>
  <si>
    <t>HotelCentraleByron</t>
  </si>
  <si>
    <t>Via IV Novembre, 14</t>
  </si>
  <si>
    <t>48121 Ravenna RA</t>
  </si>
  <si>
    <t>HotelBisanzio</t>
  </si>
  <si>
    <t>Via Salara, 30</t>
  </si>
  <si>
    <t>HotelGallia</t>
  </si>
  <si>
    <t>Piazza Duca d'Aosta, 9</t>
  </si>
  <si>
    <t>20124 Milano MI</t>
  </si>
  <si>
    <t>HotelLogonovo</t>
  </si>
  <si>
    <t>Viale delle Querce, 109</t>
  </si>
  <si>
    <t>44029 Lido degli Estensi FE</t>
  </si>
  <si>
    <t>HotelVillaParadiso</t>
  </si>
  <si>
    <t>Via Roma, 2</t>
  </si>
  <si>
    <t>HotelCaDoge</t>
  </si>
  <si>
    <t>Santa Croce, 467E</t>
  </si>
  <si>
    <t>HotelSantaChiara</t>
  </si>
  <si>
    <t>Santa Croce, 548</t>
  </si>
  <si>
    <t>HOTELANTONY</t>
  </si>
  <si>
    <t>Via Orlanda, 182</t>
  </si>
  <si>
    <t>30173 Venezia VE</t>
  </si>
  <si>
    <t>HOTELARISTON</t>
  </si>
  <si>
    <t>Via Guido Bergamo, 12</t>
  </si>
  <si>
    <t>30174 Venezia VE</t>
  </si>
  <si>
    <t>ANTONYPALACEHOTEL</t>
  </si>
  <si>
    <t>Via Enrico Mattei, 26</t>
  </si>
  <si>
    <t>30020 Marcon VE</t>
  </si>
  <si>
    <t>VIllaBraida</t>
  </si>
  <si>
    <t>Via Bonisiolo, 16</t>
  </si>
  <si>
    <t>31021 Mogliano Veneto TV</t>
  </si>
  <si>
    <t>HotelRoy</t>
  </si>
  <si>
    <t>Via Cendon, 16</t>
  </si>
  <si>
    <t>31057 Silea TV</t>
  </si>
  <si>
    <t>HotelAlGiardino</t>
  </si>
  <si>
    <t>Via Sant'Antonino, 300</t>
  </si>
  <si>
    <t>31100 Treviso TV</t>
  </si>
  <si>
    <t>ParkHotelVillaFiorita</t>
  </si>
  <si>
    <t>Via Papa Giovanni XXIII, 1</t>
  </si>
  <si>
    <t>31050 Monastier di Treviso TV</t>
  </si>
  <si>
    <t>HotelAllOasi</t>
  </si>
  <si>
    <t>Via Postumia, 133</t>
  </si>
  <si>
    <t>31038 Paese TV</t>
  </si>
  <si>
    <t>HotelCadelGalletto</t>
  </si>
  <si>
    <t>Via Santa Bona Vecchia, 30</t>
  </si>
  <si>
    <t>HotelSanson</t>
  </si>
  <si>
    <t>Via Sfadigà, 5</t>
  </si>
  <si>
    <t>31029 Sfadigà TV</t>
  </si>
  <si>
    <t>HotelLaCaminatha</t>
  </si>
  <si>
    <t>Via Col, 8</t>
  </si>
  <si>
    <t>32010 Coi BL</t>
  </si>
  <si>
    <t>HotelFerrovia</t>
  </si>
  <si>
    <t>Via Stazione, 4</t>
  </si>
  <si>
    <t>32042 Calalzo di Cadore BL</t>
  </si>
  <si>
    <t>AlbergoAdelia</t>
  </si>
  <si>
    <t>Via Roma, 93</t>
  </si>
  <si>
    <t>32040 Domegge di Cadore BL</t>
  </si>
  <si>
    <t>PARKHOTELFALORIA</t>
  </si>
  <si>
    <t>Località Zuel di Sopra, 46</t>
  </si>
  <si>
    <t>Località Peziè, 118</t>
  </si>
  <si>
    <t>ParcHotelVictoria</t>
  </si>
  <si>
    <t>Corso Italia, 1</t>
  </si>
  <si>
    <t>Corso Italia, 207</t>
  </si>
  <si>
    <t>HotelOlimpia</t>
  </si>
  <si>
    <t>Largo delle Poste, 37</t>
  </si>
  <si>
    <t>GlinzhofAgriturismo</t>
  </si>
  <si>
    <t>Innichbergweg, 39038 Innichen</t>
  </si>
  <si>
    <t>AlbergoCentoPini</t>
  </si>
  <si>
    <t>Via Don Alessandro Mariotti, 6</t>
  </si>
  <si>
    <t>47855 Gemmano RN</t>
  </si>
  <si>
    <t>IlPoderedelGermanoReale</t>
  </si>
  <si>
    <t>Via Pugile, 8</t>
  </si>
  <si>
    <t>47853 Coriano RN</t>
  </si>
  <si>
    <t>CasaTentoni</t>
  </si>
  <si>
    <t>Via Costa, 2</t>
  </si>
  <si>
    <t>47843 Misano Adriatico RN</t>
  </si>
  <si>
    <t>ParkHotelKursaal</t>
  </si>
  <si>
    <t>Via Litoranea Sud, 36</t>
  </si>
  <si>
    <t>HotelRiviera</t>
  </si>
  <si>
    <t>Via Piemonte, 18</t>
  </si>
  <si>
    <t>HotelClubMisano</t>
  </si>
  <si>
    <t>Via Liguria, 6</t>
  </si>
  <si>
    <t>HotelAlexandraPlaza</t>
  </si>
  <si>
    <t>Via Torino, 61</t>
  </si>
  <si>
    <t>47838 Riccione RN</t>
  </si>
  <si>
    <t>ReminPlazaHotel</t>
  </si>
  <si>
    <t>Viale Regina Elena, 80</t>
  </si>
  <si>
    <t>47921 Rimini RN</t>
  </si>
  <si>
    <t>AstoriaSuiteHotel</t>
  </si>
  <si>
    <t>Viale Amerigo Vespucci, 27</t>
  </si>
  <si>
    <t>ParkHotelVillaLeondOro</t>
  </si>
  <si>
    <t>Via Romanziol, 10</t>
  </si>
  <si>
    <t>30020 Noventa di Piave VE</t>
  </si>
  <si>
    <t>HotelPrataVerde</t>
  </si>
  <si>
    <t>Via Angelo Dino de Carli, 44</t>
  </si>
  <si>
    <t>33080 Prata di Pordenone PN</t>
  </si>
  <si>
    <t>PN</t>
  </si>
  <si>
    <t>HotelDueLeoni</t>
  </si>
  <si>
    <t>Piazza del Popolo, 24</t>
  </si>
  <si>
    <t>33077 Sacile PN</t>
  </si>
  <si>
    <t>HotelPurlilium</t>
  </si>
  <si>
    <t>Via Bagnador, 5</t>
  </si>
  <si>
    <t>33080 Porcia PN</t>
  </si>
  <si>
    <t>Via Nazionale, 174</t>
  </si>
  <si>
    <t>33024 Forni di Sopra UD</t>
  </si>
  <si>
    <t>UD</t>
  </si>
  <si>
    <t>HotelDesBains</t>
  </si>
  <si>
    <t>Lungomare Guglielmo Marconi, 17</t>
  </si>
  <si>
    <t>30126 Venezia VE</t>
  </si>
  <si>
    <t>HotelPatriarca</t>
  </si>
  <si>
    <t>Via Antonio Pascatti, 6</t>
  </si>
  <si>
    <t>33078 San Vito al Tagliamento PN</t>
  </si>
  <si>
    <t>HotelSerena</t>
  </si>
  <si>
    <t>Via Principe Amedeo, 64</t>
  </si>
  <si>
    <t>GrandHotelPresident</t>
  </si>
  <si>
    <t>Via Capo, 10</t>
  </si>
  <si>
    <t>AlbergoRistoranteRoma</t>
  </si>
  <si>
    <t>Via Roma, 17</t>
  </si>
  <si>
    <t>23880 Casatenovo LC</t>
  </si>
  <si>
    <t>HotelCarnia</t>
  </si>
  <si>
    <t>28, 33010 Stazione Carnia</t>
  </si>
  <si>
    <t>Venzone UD</t>
  </si>
  <si>
    <t>HotelCostantini</t>
  </si>
  <si>
    <t>Viale Pontebbana, 12</t>
  </si>
  <si>
    <t>33017 Collalto UD</t>
  </si>
  <si>
    <t>HotelFelcaro</t>
  </si>
  <si>
    <t>Via S. Giovanni, 45</t>
  </si>
  <si>
    <t>34071 Cormons GO</t>
  </si>
  <si>
    <t>GO</t>
  </si>
  <si>
    <t>HotelClubNevea</t>
  </si>
  <si>
    <t>Via Carinzia, 3</t>
  </si>
  <si>
    <t>33010 Chiusaforte UD</t>
  </si>
  <si>
    <t>HotelFurlan</t>
  </si>
  <si>
    <t>Via Giuseppe Mazzini, 44</t>
  </si>
  <si>
    <t>34077 Ronchi dei Legionari GO</t>
  </si>
  <si>
    <t>HotelValleverde</t>
  </si>
  <si>
    <t>Via Priesnig, 12</t>
  </si>
  <si>
    <t>33018 Tarvisio UD</t>
  </si>
  <si>
    <t>Via della Geppa, 15</t>
  </si>
  <si>
    <t>34132 Trieste TS</t>
  </si>
  <si>
    <t>TS</t>
  </si>
  <si>
    <t>HotelSanGiusto</t>
  </si>
  <si>
    <t>Piazza Bologna, 58</t>
  </si>
  <si>
    <t>00162 Roma RM</t>
  </si>
  <si>
    <t>HotelFernetti</t>
  </si>
  <si>
    <t>Località Fernetti, 23</t>
  </si>
  <si>
    <t>34016 Monrupino 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</si>
</sst>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FFFFFF"/>
      <name val="Arial"/>
    </font>
    <font>
      <b/>
      <color rgb="FFFC5FA3"/>
      <name val="Arial"/>
    </font>
    <font>
      <b/>
      <sz val="12.0"/>
      <color rgb="FFFFFFFF"/>
    </font>
    <font>
      <b/>
      <color rgb="FFFFFFFF"/>
    </font>
    <font>
      <b/>
      <sz val="14.0"/>
      <color theme="1"/>
      <name val="Arial"/>
    </font>
    <font/>
    <font>
      <sz val="14.0"/>
    </font>
    <font>
      <b/>
    </font>
    <font>
      <color rgb="FF000000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1F1F24"/>
        <bgColor rgb="FF1F1F24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1" fillId="3" fontId="5" numFmtId="0" xfId="0" applyAlignment="1" applyBorder="1" applyFill="1" applyFont="1">
      <alignment horizontal="center" readingOrder="0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3" fillId="3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4" fillId="4" fontId="7" numFmtId="0" xfId="0" applyAlignment="1" applyBorder="1" applyFill="1" applyFont="1">
      <alignment horizontal="center" readingOrder="0" shrinkToFit="0" vertical="center" wrapText="1"/>
    </xf>
    <xf borderId="5" fillId="0" fontId="8" numFmtId="0" xfId="0" applyBorder="1" applyFont="1"/>
    <xf borderId="6" fillId="0" fontId="8" numFmtId="0" xfId="0" applyBorder="1" applyFont="1"/>
    <xf borderId="0" fillId="0" fontId="9" numFmtId="0" xfId="0" applyAlignment="1" applyFont="1">
      <alignment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3" fillId="0" fontId="8" numFmtId="0" xfId="0" applyBorder="1" applyFont="1"/>
    <xf borderId="7" fillId="5" fontId="10" numFmtId="0" xfId="0" applyAlignment="1" applyBorder="1" applyFill="1" applyFont="1">
      <alignment readingOrder="0"/>
    </xf>
    <xf borderId="0" fillId="5" fontId="8" numFmtId="0" xfId="0" applyAlignment="1" applyFont="1">
      <alignment readingOrder="0"/>
    </xf>
    <xf borderId="8" fillId="5" fontId="8" numFmtId="0" xfId="0" applyAlignment="1" applyBorder="1" applyFont="1">
      <alignment horizontal="center"/>
    </xf>
    <xf borderId="7" fillId="4" fontId="10" numFmtId="0" xfId="0" applyAlignment="1" applyBorder="1" applyFont="1">
      <alignment readingOrder="0"/>
    </xf>
    <xf borderId="0" fillId="4" fontId="8" numFmtId="0" xfId="0" applyAlignment="1" applyFont="1">
      <alignment readingOrder="0"/>
    </xf>
    <xf borderId="8" fillId="4" fontId="8" numFmtId="0" xfId="0" applyAlignment="1" applyBorder="1" applyFont="1">
      <alignment horizontal="center"/>
    </xf>
    <xf borderId="4" fillId="6" fontId="8" numFmtId="0" xfId="0" applyAlignment="1" applyBorder="1" applyFill="1" applyFont="1">
      <alignment readingOrder="0"/>
    </xf>
    <xf borderId="6" fillId="6" fontId="8" numFmtId="0" xfId="0" applyBorder="1" applyFont="1"/>
    <xf borderId="9" fillId="7" fontId="11" numFmtId="0" xfId="0" applyAlignment="1" applyBorder="1" applyFill="1" applyFont="1">
      <alignment readingOrder="0"/>
    </xf>
    <xf borderId="7" fillId="6" fontId="8" numFmtId="0" xfId="0" applyAlignment="1" applyBorder="1" applyFont="1">
      <alignment readingOrder="0"/>
    </xf>
    <xf borderId="8" fillId="6" fontId="8" numFmtId="0" xfId="0" applyBorder="1" applyFont="1"/>
    <xf borderId="10" fillId="6" fontId="8" numFmtId="0" xfId="0" applyAlignment="1" applyBorder="1" applyFont="1">
      <alignment readingOrder="0"/>
    </xf>
    <xf borderId="11" fillId="6" fontId="8" numFmtId="0" xfId="0" applyBorder="1" applyFont="1"/>
    <xf borderId="7" fillId="4" fontId="2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8" fillId="4" fontId="1" numFmtId="0" xfId="0" applyAlignment="1" applyBorder="1" applyFont="1">
      <alignment horizontal="center"/>
    </xf>
    <xf borderId="7" fillId="5" fontId="2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8" fillId="5" fontId="1" numFmtId="0" xfId="0" applyAlignment="1" applyBorder="1" applyFont="1">
      <alignment horizontal="center"/>
    </xf>
    <xf borderId="10" fillId="4" fontId="10" numFmtId="0" xfId="0" applyAlignment="1" applyBorder="1" applyFont="1">
      <alignment readingOrder="0"/>
    </xf>
    <xf borderId="12" fillId="4" fontId="8" numFmtId="0" xfId="0" applyAlignment="1" applyBorder="1" applyFont="1">
      <alignment readingOrder="0"/>
    </xf>
    <xf borderId="11" fillId="4" fontId="8" numFmtId="0" xfId="0" applyAlignment="1" applyBorder="1" applyFont="1">
      <alignment horizontal="center"/>
    </xf>
    <xf borderId="10" fillId="5" fontId="10" numFmtId="0" xfId="0" applyAlignment="1" applyBorder="1" applyFont="1">
      <alignment readingOrder="0"/>
    </xf>
    <xf borderId="12" fillId="5" fontId="8" numFmtId="0" xfId="0" applyAlignment="1" applyBorder="1" applyFont="1">
      <alignment readingOrder="0"/>
    </xf>
    <xf borderId="11" fillId="5" fontId="8" numFmtId="0" xfId="0" applyAlignment="1" applyBorder="1" applyFont="1">
      <alignment horizontal="center"/>
    </xf>
    <xf borderId="0" fillId="8" fontId="1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Col="1"/>
  <cols>
    <col customWidth="1" min="1" max="1" width="20.86"/>
    <col customWidth="1" min="2" max="3" width="11.0" outlineLevel="1"/>
    <col customWidth="1" min="4" max="4" width="18.14"/>
    <col customWidth="1" min="5" max="7" width="14.29" outlineLevel="1"/>
    <col customWidth="1" min="8" max="8" width="9.86"/>
    <col customWidth="1" min="9" max="9" width="12.14"/>
    <col customWidth="1" min="10" max="10" width="4.86"/>
    <col customWidth="1" min="11" max="11" width="5.86"/>
    <col customWidth="1" min="12" max="12" width="7.71"/>
    <col customWidth="1" min="13" max="17" width="3.14"/>
  </cols>
  <sheetData>
    <row r="1" ht="19.5" customHeight="1">
      <c r="A1" s="3"/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0</v>
      </c>
      <c r="I1" s="3" t="s">
        <v>1</v>
      </c>
      <c r="J1" s="3" t="s">
        <v>13</v>
      </c>
      <c r="K1" s="3" t="s">
        <v>14</v>
      </c>
      <c r="L1" s="3" t="s">
        <v>15</v>
      </c>
      <c r="R1" s="6" t="s">
        <v>16</v>
      </c>
    </row>
    <row r="2" ht="75.75" customHeight="1">
      <c r="A2" s="1"/>
      <c r="B2" s="1">
        <v>41.24237600000001</v>
      </c>
      <c r="C2" s="1">
        <v>9.191257</v>
      </c>
      <c r="D2" s="4" t="s">
        <v>34</v>
      </c>
      <c r="E2" s="3" t="s">
        <v>35</v>
      </c>
      <c r="F2" s="3" t="s">
        <v>37</v>
      </c>
      <c r="G2" s="3" t="s">
        <v>38</v>
      </c>
      <c r="H2" s="3" t="s">
        <v>40</v>
      </c>
      <c r="I2" s="3" t="s">
        <v>6</v>
      </c>
      <c r="J2" s="4">
        <v>2.0</v>
      </c>
      <c r="K2" s="4">
        <v>75.0</v>
      </c>
      <c r="L2" s="4">
        <v>46.0</v>
      </c>
      <c r="M2" s="3" t="str">
        <f t="shared" ref="M2:M487" si="1">"(hotel (name "&amp;D2&amp;")"&amp; "
"</f>
        <v>(hotel (name BeBDomusdeJanas)
</v>
      </c>
      <c r="N2" s="3" t="str">
        <f t="shared" ref="N2:N487" si="2">"        (tr "&amp;H2&amp;")
"</f>
        <v>        (tr OlbiaTempio)
</v>
      </c>
      <c r="O2" s="3" t="str">
        <f t="shared" ref="O2:O487" si="3">"        (stars "&amp;J2&amp;")
"</f>
        <v>        (stars 2)
</v>
      </c>
      <c r="P2" s="3" t="str">
        <f t="shared" ref="P2:P487" si="4">"        (price-per-night "&amp;K2&amp;".0)
"</f>
        <v>        (price-per-night 75.0)
</v>
      </c>
      <c r="Q2" s="3" t="str">
        <f t="shared" ref="Q2:Q487" si="5">"        (free-percent "&amp;L2&amp;"))
"</f>
        <v>        (free-percent 46))
</v>
      </c>
      <c r="R2" s="4" t="str">
        <f t="shared" ref="R2:R487" si="6">M2&amp;N2&amp;O2&amp;P2&amp;Q2</f>
        <v>(hotel (name BeBDomusdeJanas)
        (tr OlbiaTempio)
        (stars 2)
        (price-per-night 75.0)
        (free-percent 46))
</v>
      </c>
    </row>
    <row r="3" ht="67.5" customHeight="1">
      <c r="A3" s="1"/>
      <c r="B3" s="1">
        <v>44.6878531</v>
      </c>
      <c r="C3" s="1">
        <v>10.8663906</v>
      </c>
      <c r="D3" s="4" t="s">
        <v>71</v>
      </c>
      <c r="E3" s="3" t="s">
        <v>73</v>
      </c>
      <c r="F3" s="3" t="s">
        <v>74</v>
      </c>
      <c r="G3" s="3" t="s">
        <v>76</v>
      </c>
      <c r="H3" s="3" t="s">
        <v>18</v>
      </c>
      <c r="I3" s="3" t="s">
        <v>19</v>
      </c>
      <c r="J3" s="4">
        <v>1.0</v>
      </c>
      <c r="K3" s="4">
        <v>50.0</v>
      </c>
      <c r="L3" s="4">
        <v>77.0</v>
      </c>
      <c r="M3" s="3" t="str">
        <f t="shared" si="1"/>
        <v>(hotel (name LaCortedegliUlivi)
</v>
      </c>
      <c r="N3" s="3" t="str">
        <f t="shared" si="2"/>
        <v>        (tr Modena)
</v>
      </c>
      <c r="O3" s="3" t="str">
        <f t="shared" si="3"/>
        <v>        (stars 1)
</v>
      </c>
      <c r="P3" s="3" t="str">
        <f t="shared" si="4"/>
        <v>        (price-per-night 50.0)
</v>
      </c>
      <c r="Q3" s="3" t="str">
        <f t="shared" si="5"/>
        <v>        (free-percent 77))
</v>
      </c>
      <c r="R3" s="4" t="str">
        <f t="shared" si="6"/>
        <v>(hotel (name LaCortedegliUlivi)
        (tr Modena)
        (stars 1)
        (price-per-night 50.0)
        (free-percent 77))
</v>
      </c>
    </row>
    <row r="4" ht="67.5" customHeight="1">
      <c r="A4" s="1"/>
      <c r="B4" s="1">
        <v>39.5399207</v>
      </c>
      <c r="C4" s="1">
        <v>8.4499174</v>
      </c>
      <c r="D4" s="4" t="s">
        <v>83</v>
      </c>
      <c r="E4" s="3" t="s">
        <v>84</v>
      </c>
      <c r="F4" s="3" t="s">
        <v>86</v>
      </c>
      <c r="G4" s="3" t="s">
        <v>87</v>
      </c>
      <c r="H4" s="3" t="s">
        <v>88</v>
      </c>
      <c r="I4" s="3" t="s">
        <v>6</v>
      </c>
      <c r="J4" s="4">
        <v>2.0</v>
      </c>
      <c r="K4" s="4">
        <v>75.0</v>
      </c>
      <c r="L4" s="4">
        <v>51.0</v>
      </c>
      <c r="M4" s="3" t="str">
        <f t="shared" si="1"/>
        <v>(hotel (name HotelleDune)
</v>
      </c>
      <c r="N4" s="3" t="str">
        <f t="shared" si="2"/>
        <v>        (tr MedioCampidano)
</v>
      </c>
      <c r="O4" s="3" t="str">
        <f t="shared" si="3"/>
        <v>        (stars 2)
</v>
      </c>
      <c r="P4" s="3" t="str">
        <f t="shared" si="4"/>
        <v>        (price-per-night 75.0)
</v>
      </c>
      <c r="Q4" s="3" t="str">
        <f t="shared" si="5"/>
        <v>        (free-percent 51))
</v>
      </c>
      <c r="R4" s="4" t="str">
        <f t="shared" si="6"/>
        <v>(hotel (name HotelleDune)
        (tr MedioCampidano)
        (stars 2)
        (price-per-night 75.0)
        (free-percent 51))
</v>
      </c>
    </row>
    <row r="5" ht="67.5" customHeight="1">
      <c r="A5" s="1"/>
      <c r="B5" s="1">
        <v>38.919918</v>
      </c>
      <c r="C5" s="1">
        <v>8.762919</v>
      </c>
      <c r="D5" s="4" t="s">
        <v>91</v>
      </c>
      <c r="E5" s="3" t="s">
        <v>92</v>
      </c>
      <c r="F5" s="3" t="s">
        <v>93</v>
      </c>
      <c r="G5" s="3" t="s">
        <v>95</v>
      </c>
      <c r="H5" s="3" t="s">
        <v>24</v>
      </c>
      <c r="I5" s="3" t="s">
        <v>6</v>
      </c>
      <c r="J5" s="4">
        <v>4.0</v>
      </c>
      <c r="K5" s="4">
        <v>125.0</v>
      </c>
      <c r="L5" s="4">
        <v>75.0</v>
      </c>
      <c r="M5" s="3" t="str">
        <f t="shared" si="1"/>
        <v>(hotel (name HotelResidenceClubBaiadelleGinestre)
</v>
      </c>
      <c r="N5" s="3" t="str">
        <f t="shared" si="2"/>
        <v>        (tr Cagliari)
</v>
      </c>
      <c r="O5" s="3" t="str">
        <f t="shared" si="3"/>
        <v>        (stars 4)
</v>
      </c>
      <c r="P5" s="3" t="str">
        <f t="shared" si="4"/>
        <v>        (price-per-night 125.0)
</v>
      </c>
      <c r="Q5" s="3" t="str">
        <f t="shared" si="5"/>
        <v>        (free-percent 75))
</v>
      </c>
      <c r="R5" s="4" t="str">
        <f t="shared" si="6"/>
        <v>(hotel (name HotelResidenceClubBaiadelleGinestre)
        (tr Cagliari)
        (stars 4)
        (price-per-night 125.0)
        (free-percent 75))
</v>
      </c>
    </row>
    <row r="6" ht="67.5" customHeight="1">
      <c r="A6" s="1"/>
      <c r="B6" s="1">
        <v>39.0029893</v>
      </c>
      <c r="C6" s="1">
        <v>9.0087659</v>
      </c>
      <c r="D6" s="4" t="s">
        <v>101</v>
      </c>
      <c r="E6" s="3" t="s">
        <v>103</v>
      </c>
      <c r="F6" s="3" t="s">
        <v>104</v>
      </c>
      <c r="G6" s="3" t="s">
        <v>95</v>
      </c>
      <c r="H6" s="3" t="s">
        <v>24</v>
      </c>
      <c r="I6" s="3" t="s">
        <v>6</v>
      </c>
      <c r="J6" s="4">
        <v>4.0</v>
      </c>
      <c r="K6" s="4">
        <v>125.0</v>
      </c>
      <c r="L6" s="4">
        <v>64.0</v>
      </c>
      <c r="M6" s="3" t="str">
        <f t="shared" si="1"/>
        <v>(hotel (name NoraClubHotel)
</v>
      </c>
      <c r="N6" s="3" t="str">
        <f t="shared" si="2"/>
        <v>        (tr Cagliari)
</v>
      </c>
      <c r="O6" s="3" t="str">
        <f t="shared" si="3"/>
        <v>        (stars 4)
</v>
      </c>
      <c r="P6" s="3" t="str">
        <f t="shared" si="4"/>
        <v>        (price-per-night 125.0)
</v>
      </c>
      <c r="Q6" s="3" t="str">
        <f t="shared" si="5"/>
        <v>        (free-percent 64))
</v>
      </c>
      <c r="R6" s="4" t="str">
        <f t="shared" si="6"/>
        <v>(hotel (name NoraClubHotel)
        (tr Cagliari)
        (stars 4)
        (price-per-night 125.0)
        (free-percent 64))
</v>
      </c>
    </row>
    <row r="7" ht="67.5" customHeight="1">
      <c r="A7" s="1"/>
      <c r="B7" s="1">
        <v>39.2339324</v>
      </c>
      <c r="C7" s="1">
        <v>9.1861724</v>
      </c>
      <c r="D7" s="4" t="s">
        <v>110</v>
      </c>
      <c r="E7" s="3" t="s">
        <v>111</v>
      </c>
      <c r="F7" s="3" t="s">
        <v>112</v>
      </c>
      <c r="G7" s="3" t="s">
        <v>95</v>
      </c>
      <c r="H7" s="3" t="s">
        <v>24</v>
      </c>
      <c r="I7" s="3" t="s">
        <v>6</v>
      </c>
      <c r="J7" s="4">
        <v>3.0</v>
      </c>
      <c r="K7" s="4">
        <v>100.0</v>
      </c>
      <c r="L7" s="4">
        <v>17.0</v>
      </c>
      <c r="M7" s="3" t="str">
        <f t="shared" si="1"/>
        <v>(hotel (name BestWesternHotelItalia)
</v>
      </c>
      <c r="N7" s="3" t="str">
        <f t="shared" si="2"/>
        <v>        (tr Cagliari)
</v>
      </c>
      <c r="O7" s="3" t="str">
        <f t="shared" si="3"/>
        <v>        (stars 3)
</v>
      </c>
      <c r="P7" s="3" t="str">
        <f t="shared" si="4"/>
        <v>        (price-per-night 100.0)
</v>
      </c>
      <c r="Q7" s="3" t="str">
        <f t="shared" si="5"/>
        <v>        (free-percent 17))
</v>
      </c>
      <c r="R7" s="4" t="str">
        <f t="shared" si="6"/>
        <v>(hotel (name BestWesternHotelItalia)
        (tr Cagliari)
        (stars 3)
        (price-per-night 100.0)
        (free-percent 17))
</v>
      </c>
    </row>
    <row r="8" ht="67.5" customHeight="1">
      <c r="A8" s="1"/>
      <c r="B8" s="1">
        <v>39.9494336</v>
      </c>
      <c r="C8" s="1">
        <v>9.1911231</v>
      </c>
      <c r="D8" s="4" t="s">
        <v>123</v>
      </c>
      <c r="E8" s="3" t="s">
        <v>124</v>
      </c>
      <c r="F8" s="3" t="s">
        <v>126</v>
      </c>
      <c r="G8" s="3" t="s">
        <v>127</v>
      </c>
      <c r="H8" s="3" t="s">
        <v>27</v>
      </c>
      <c r="I8" s="3" t="s">
        <v>6</v>
      </c>
      <c r="J8" s="4">
        <v>3.0</v>
      </c>
      <c r="K8" s="4">
        <v>100.0</v>
      </c>
      <c r="L8" s="4">
        <v>58.0</v>
      </c>
      <c r="M8" s="3" t="str">
        <f t="shared" si="1"/>
        <v>(hotel (name HotelSaMuvara)
</v>
      </c>
      <c r="N8" s="3" t="str">
        <f t="shared" si="2"/>
        <v>        (tr Nuoro)
</v>
      </c>
      <c r="O8" s="3" t="str">
        <f t="shared" si="3"/>
        <v>        (stars 3)
</v>
      </c>
      <c r="P8" s="3" t="str">
        <f t="shared" si="4"/>
        <v>        (price-per-night 100.0)
</v>
      </c>
      <c r="Q8" s="3" t="str">
        <f t="shared" si="5"/>
        <v>        (free-percent 58))
</v>
      </c>
      <c r="R8" s="4" t="str">
        <f t="shared" si="6"/>
        <v>(hotel (name HotelSaMuvara)
        (tr Nuoro)
        (stars 3)
        (price-per-night 100.0)
        (free-percent 58))
</v>
      </c>
    </row>
    <row r="9" ht="67.5" customHeight="1">
      <c r="A9" s="1"/>
      <c r="B9" s="1">
        <v>39.214366</v>
      </c>
      <c r="C9" s="1">
        <v>9.283038999999999</v>
      </c>
      <c r="D9" s="4" t="s">
        <v>133</v>
      </c>
      <c r="E9" s="3" t="s">
        <v>135</v>
      </c>
      <c r="F9" s="3" t="s">
        <v>112</v>
      </c>
      <c r="G9" s="3" t="s">
        <v>95</v>
      </c>
      <c r="H9" s="3" t="s">
        <v>24</v>
      </c>
      <c r="I9" s="3" t="s">
        <v>6</v>
      </c>
      <c r="J9" s="4">
        <v>4.0</v>
      </c>
      <c r="K9" s="4">
        <v>125.0</v>
      </c>
      <c r="L9" s="4">
        <v>47.0</v>
      </c>
      <c r="M9" s="3" t="str">
        <f t="shared" si="1"/>
        <v>(hotel (name BeBLACASASULLASPIAGGIA)
</v>
      </c>
      <c r="N9" s="3" t="str">
        <f t="shared" si="2"/>
        <v>        (tr Cagliari)
</v>
      </c>
      <c r="O9" s="3" t="str">
        <f t="shared" si="3"/>
        <v>        (stars 4)
</v>
      </c>
      <c r="P9" s="3" t="str">
        <f t="shared" si="4"/>
        <v>        (price-per-night 125.0)
</v>
      </c>
      <c r="Q9" s="3" t="str">
        <f t="shared" si="5"/>
        <v>        (free-percent 47))
</v>
      </c>
      <c r="R9" s="4" t="str">
        <f t="shared" si="6"/>
        <v>(hotel (name BeBLACASASULLASPIAGGIA)
        (tr Cagliari)
        (stars 4)
        (price-per-night 125.0)
        (free-percent 47))
</v>
      </c>
    </row>
    <row r="10" ht="67.5" customHeight="1">
      <c r="A10" s="1"/>
      <c r="B10" s="1">
        <v>39.1316403</v>
      </c>
      <c r="C10" s="1">
        <v>9.530970199999999</v>
      </c>
      <c r="D10" s="4" t="s">
        <v>143</v>
      </c>
      <c r="E10" s="3" t="s">
        <v>144</v>
      </c>
      <c r="F10" s="3" t="s">
        <v>145</v>
      </c>
      <c r="G10" s="3" t="s">
        <v>95</v>
      </c>
      <c r="H10" s="3" t="s">
        <v>24</v>
      </c>
      <c r="I10" s="3" t="s">
        <v>6</v>
      </c>
      <c r="J10" s="4">
        <v>2.0</v>
      </c>
      <c r="K10" s="4">
        <v>75.0</v>
      </c>
      <c r="L10" s="4">
        <v>6.0</v>
      </c>
      <c r="M10" s="3" t="str">
        <f t="shared" si="1"/>
        <v>(hotel (name ResidenceFenicia)
</v>
      </c>
      <c r="N10" s="3" t="str">
        <f t="shared" si="2"/>
        <v>        (tr Cagliari)
</v>
      </c>
      <c r="O10" s="3" t="str">
        <f t="shared" si="3"/>
        <v>        (stars 2)
</v>
      </c>
      <c r="P10" s="3" t="str">
        <f t="shared" si="4"/>
        <v>        (price-per-night 75.0)
</v>
      </c>
      <c r="Q10" s="3" t="str">
        <f t="shared" si="5"/>
        <v>        (free-percent 6))
</v>
      </c>
      <c r="R10" s="4" t="str">
        <f t="shared" si="6"/>
        <v>(hotel (name ResidenceFenicia)
        (tr Cagliari)
        (stars 2)
        (price-per-night 75.0)
        (free-percent 6))
</v>
      </c>
    </row>
    <row r="11" ht="67.5" customHeight="1">
      <c r="A11" s="1"/>
      <c r="B11" s="1">
        <v>40.9469544</v>
      </c>
      <c r="C11" s="1">
        <v>9.5717596</v>
      </c>
      <c r="D11" s="4" t="s">
        <v>152</v>
      </c>
      <c r="E11" s="3" t="s">
        <v>154</v>
      </c>
      <c r="F11" s="3" t="s">
        <v>155</v>
      </c>
      <c r="G11" s="3" t="s">
        <v>38</v>
      </c>
      <c r="H11" s="3" t="s">
        <v>40</v>
      </c>
      <c r="I11" s="3" t="s">
        <v>6</v>
      </c>
      <c r="J11" s="4">
        <v>1.0</v>
      </c>
      <c r="K11" s="4">
        <v>50.0</v>
      </c>
      <c r="L11" s="4">
        <v>0.0</v>
      </c>
      <c r="M11" s="3" t="str">
        <f t="shared" si="1"/>
        <v>(hotel (name HotelMareBlue)
</v>
      </c>
      <c r="N11" s="3" t="str">
        <f t="shared" si="2"/>
        <v>        (tr OlbiaTempio)
</v>
      </c>
      <c r="O11" s="3" t="str">
        <f t="shared" si="3"/>
        <v>        (stars 1)
</v>
      </c>
      <c r="P11" s="3" t="str">
        <f t="shared" si="4"/>
        <v>        (price-per-night 50.0)
</v>
      </c>
      <c r="Q11" s="3" t="str">
        <f t="shared" si="5"/>
        <v>        (free-percent 0))
</v>
      </c>
      <c r="R11" s="4" t="str">
        <f t="shared" si="6"/>
        <v>(hotel (name HotelMareBlue)
        (tr OlbiaTempio)
        (stars 1)
        (price-per-night 50.0)
        (free-percent 0))
</v>
      </c>
    </row>
    <row r="12" ht="67.5" customHeight="1">
      <c r="A12" s="1"/>
      <c r="B12" s="1">
        <v>39.9493285</v>
      </c>
      <c r="C12" s="1">
        <v>9.6599363</v>
      </c>
      <c r="D12" s="4" t="s">
        <v>164</v>
      </c>
      <c r="E12" s="3" t="s">
        <v>165</v>
      </c>
      <c r="F12" s="3" t="s">
        <v>166</v>
      </c>
      <c r="G12" s="3" t="s">
        <v>167</v>
      </c>
      <c r="H12" s="3" t="s">
        <v>27</v>
      </c>
      <c r="I12" s="3" t="s">
        <v>6</v>
      </c>
      <c r="J12" s="4">
        <v>4.0</v>
      </c>
      <c r="K12" s="4">
        <v>125.0</v>
      </c>
      <c r="L12" s="4">
        <v>63.0</v>
      </c>
      <c r="M12" s="3" t="str">
        <f t="shared" si="1"/>
        <v>(hotel (name HotellUlivo)
</v>
      </c>
      <c r="N12" s="3" t="str">
        <f t="shared" si="2"/>
        <v>        (tr Nuoro)
</v>
      </c>
      <c r="O12" s="3" t="str">
        <f t="shared" si="3"/>
        <v>        (stars 4)
</v>
      </c>
      <c r="P12" s="3" t="str">
        <f t="shared" si="4"/>
        <v>        (price-per-night 125.0)
</v>
      </c>
      <c r="Q12" s="3" t="str">
        <f t="shared" si="5"/>
        <v>        (free-percent 63))
</v>
      </c>
      <c r="R12" s="4" t="str">
        <f t="shared" si="6"/>
        <v>(hotel (name HotellUlivo)
        (tr Nuoro)
        (stars 4)
        (price-per-night 125.0)
        (free-percent 63))
</v>
      </c>
    </row>
    <row r="13" ht="67.5" customHeight="1">
      <c r="A13" s="1"/>
      <c r="B13" s="1">
        <v>39.989244</v>
      </c>
      <c r="C13" s="1">
        <v>9.69027</v>
      </c>
      <c r="D13" s="4" t="s">
        <v>168</v>
      </c>
      <c r="E13" s="3" t="s">
        <v>169</v>
      </c>
      <c r="F13" s="3" t="s">
        <v>170</v>
      </c>
      <c r="G13" s="3" t="s">
        <v>167</v>
      </c>
      <c r="H13" s="3" t="s">
        <v>27</v>
      </c>
      <c r="I13" s="3" t="s">
        <v>6</v>
      </c>
      <c r="J13" s="4">
        <v>2.0</v>
      </c>
      <c r="K13" s="4">
        <v>75.0</v>
      </c>
      <c r="L13" s="4">
        <v>90.0</v>
      </c>
      <c r="M13" s="3" t="str">
        <f t="shared" si="1"/>
        <v>(hotel (name HotelNicoletta)
</v>
      </c>
      <c r="N13" s="3" t="str">
        <f t="shared" si="2"/>
        <v>        (tr Nuoro)
</v>
      </c>
      <c r="O13" s="3" t="str">
        <f t="shared" si="3"/>
        <v>        (stars 2)
</v>
      </c>
      <c r="P13" s="3" t="str">
        <f t="shared" si="4"/>
        <v>        (price-per-night 75.0)
</v>
      </c>
      <c r="Q13" s="3" t="str">
        <f t="shared" si="5"/>
        <v>        (free-percent 90))
</v>
      </c>
      <c r="R13" s="4" t="str">
        <f t="shared" si="6"/>
        <v>(hotel (name HotelNicoletta)
        (tr Nuoro)
        (stars 2)
        (price-per-night 75.0)
        (free-percent 90))
</v>
      </c>
    </row>
    <row r="14" ht="67.5" customHeight="1">
      <c r="A14" s="1"/>
      <c r="B14" s="1">
        <v>39.933925</v>
      </c>
      <c r="C14" s="1">
        <v>9.7068082</v>
      </c>
      <c r="D14" s="4" t="s">
        <v>171</v>
      </c>
      <c r="E14" s="3" t="s">
        <v>172</v>
      </c>
      <c r="F14" s="3" t="s">
        <v>173</v>
      </c>
      <c r="G14" s="3" t="s">
        <v>167</v>
      </c>
      <c r="H14" s="3" t="s">
        <v>27</v>
      </c>
      <c r="I14" s="3" t="s">
        <v>6</v>
      </c>
      <c r="J14" s="4">
        <v>2.0</v>
      </c>
      <c r="K14" s="4">
        <v>75.0</v>
      </c>
      <c r="L14" s="4">
        <v>2.0</v>
      </c>
      <c r="M14" s="3" t="str">
        <f t="shared" si="1"/>
        <v>(hotel (name ArbatasarHotel)
</v>
      </c>
      <c r="N14" s="3" t="str">
        <f t="shared" si="2"/>
        <v>        (tr Nuoro)
</v>
      </c>
      <c r="O14" s="3" t="str">
        <f t="shared" si="3"/>
        <v>        (stars 2)
</v>
      </c>
      <c r="P14" s="3" t="str">
        <f t="shared" si="4"/>
        <v>        (price-per-night 75.0)
</v>
      </c>
      <c r="Q14" s="3" t="str">
        <f t="shared" si="5"/>
        <v>        (free-percent 2))
</v>
      </c>
      <c r="R14" s="4" t="str">
        <f t="shared" si="6"/>
        <v>(hotel (name ArbatasarHotel)
        (tr Nuoro)
        (stars 2)
        (price-per-night 75.0)
        (free-percent 2))
</v>
      </c>
    </row>
    <row r="15" ht="67.5" customHeight="1">
      <c r="A15" s="1"/>
      <c r="B15" s="1">
        <v>40.6285603</v>
      </c>
      <c r="C15" s="1">
        <v>14.4880668</v>
      </c>
      <c r="D15" s="4" t="s">
        <v>174</v>
      </c>
      <c r="E15" s="3" t="s">
        <v>175</v>
      </c>
      <c r="F15" s="3" t="s">
        <v>176</v>
      </c>
      <c r="G15" s="3" t="s">
        <v>177</v>
      </c>
      <c r="H15" s="3" t="s">
        <v>30</v>
      </c>
      <c r="I15" s="3" t="s">
        <v>22</v>
      </c>
      <c r="J15" s="4">
        <v>1.0</v>
      </c>
      <c r="K15" s="4">
        <v>50.0</v>
      </c>
      <c r="L15" s="4">
        <v>75.0</v>
      </c>
      <c r="M15" s="3" t="str">
        <f t="shared" si="1"/>
        <v>(hotel (name HotellAncora)
</v>
      </c>
      <c r="N15" s="3" t="str">
        <f t="shared" si="2"/>
        <v>        (tr Salerno)
</v>
      </c>
      <c r="O15" s="3" t="str">
        <f t="shared" si="3"/>
        <v>        (stars 1)
</v>
      </c>
      <c r="P15" s="3" t="str">
        <f t="shared" si="4"/>
        <v>        (price-per-night 50.0)
</v>
      </c>
      <c r="Q15" s="3" t="str">
        <f t="shared" si="5"/>
        <v>        (free-percent 75))
</v>
      </c>
      <c r="R15" s="4" t="str">
        <f t="shared" si="6"/>
        <v>(hotel (name HotellAncora)
        (tr Salerno)
        (stars 1)
        (price-per-night 50.0)
        (free-percent 75))
</v>
      </c>
    </row>
    <row r="16" ht="67.5" customHeight="1">
      <c r="A16" s="1"/>
      <c r="B16" s="1">
        <v>41.0027603</v>
      </c>
      <c r="C16" s="1">
        <v>9.6140566</v>
      </c>
      <c r="D16" s="4" t="s">
        <v>178</v>
      </c>
      <c r="E16" s="3" t="s">
        <v>179</v>
      </c>
      <c r="F16" s="3" t="s">
        <v>180</v>
      </c>
      <c r="G16" s="3" t="s">
        <v>38</v>
      </c>
      <c r="H16" s="3" t="s">
        <v>40</v>
      </c>
      <c r="I16" s="3" t="s">
        <v>6</v>
      </c>
      <c r="J16" s="4">
        <v>4.0</v>
      </c>
      <c r="K16" s="4">
        <v>125.0</v>
      </c>
      <c r="L16" s="4">
        <v>61.0</v>
      </c>
      <c r="M16" s="3" t="str">
        <f t="shared" si="1"/>
        <v>(hotel (name HotelGabbianoAzzurro)
</v>
      </c>
      <c r="N16" s="3" t="str">
        <f t="shared" si="2"/>
        <v>        (tr OlbiaTempio)
</v>
      </c>
      <c r="O16" s="3" t="str">
        <f t="shared" si="3"/>
        <v>        (stars 4)
</v>
      </c>
      <c r="P16" s="3" t="str">
        <f t="shared" si="4"/>
        <v>        (price-per-night 125.0)
</v>
      </c>
      <c r="Q16" s="3" t="str">
        <f t="shared" si="5"/>
        <v>        (free-percent 61))
</v>
      </c>
      <c r="R16" s="4" t="str">
        <f t="shared" si="6"/>
        <v>(hotel (name HotelGabbianoAzzurro)
        (tr OlbiaTempio)
        (stars 4)
        (price-per-night 125.0)
        (free-percent 61))
</v>
      </c>
    </row>
    <row r="17" ht="67.5" customHeight="1">
      <c r="A17" s="1"/>
      <c r="B17" s="1">
        <v>42.7638234</v>
      </c>
      <c r="C17" s="1">
        <v>10.2361405</v>
      </c>
      <c r="D17" s="4" t="s">
        <v>181</v>
      </c>
      <c r="E17" s="3" t="s">
        <v>182</v>
      </c>
      <c r="F17" s="3" t="s">
        <v>183</v>
      </c>
      <c r="G17" s="3" t="s">
        <v>184</v>
      </c>
      <c r="H17" s="3" t="s">
        <v>33</v>
      </c>
      <c r="I17" s="3" t="s">
        <v>25</v>
      </c>
      <c r="J17" s="4">
        <v>2.0</v>
      </c>
      <c r="K17" s="4">
        <v>75.0</v>
      </c>
      <c r="L17" s="4">
        <v>37.0</v>
      </c>
      <c r="M17" s="3" t="str">
        <f t="shared" si="1"/>
        <v>(hotel (name ResidenceAviotel)
</v>
      </c>
      <c r="N17" s="3" t="str">
        <f t="shared" si="2"/>
        <v>        (tr Livorno)
</v>
      </c>
      <c r="O17" s="3" t="str">
        <f t="shared" si="3"/>
        <v>        (stars 2)
</v>
      </c>
      <c r="P17" s="3" t="str">
        <f t="shared" si="4"/>
        <v>        (price-per-night 75.0)
</v>
      </c>
      <c r="Q17" s="3" t="str">
        <f t="shared" si="5"/>
        <v>        (free-percent 37))
</v>
      </c>
      <c r="R17" s="4" t="str">
        <f t="shared" si="6"/>
        <v>(hotel (name ResidenceAviotel)
        (tr Livorno)
        (stars 2)
        (price-per-night 75.0)
        (free-percent 37))
</v>
      </c>
    </row>
    <row r="18" ht="67.5" customHeight="1">
      <c r="A18" s="1"/>
      <c r="B18" s="1">
        <v>42.8176984</v>
      </c>
      <c r="C18" s="1">
        <v>10.3173629</v>
      </c>
      <c r="D18" s="4" t="s">
        <v>185</v>
      </c>
      <c r="E18" s="3" t="s">
        <v>186</v>
      </c>
      <c r="F18" s="3" t="s">
        <v>187</v>
      </c>
      <c r="G18" s="3" t="s">
        <v>184</v>
      </c>
      <c r="H18" s="3" t="s">
        <v>33</v>
      </c>
      <c r="I18" s="3" t="s">
        <v>25</v>
      </c>
      <c r="J18" s="4">
        <v>4.0</v>
      </c>
      <c r="K18" s="4">
        <v>125.0</v>
      </c>
      <c r="L18" s="4">
        <v>6.0</v>
      </c>
      <c r="M18" s="3" t="str">
        <f t="shared" si="1"/>
        <v>(hotel (name HotelVillaPadulella)
</v>
      </c>
      <c r="N18" s="3" t="str">
        <f t="shared" si="2"/>
        <v>        (tr Livorno)
</v>
      </c>
      <c r="O18" s="3" t="str">
        <f t="shared" si="3"/>
        <v>        (stars 4)
</v>
      </c>
      <c r="P18" s="3" t="str">
        <f t="shared" si="4"/>
        <v>        (price-per-night 125.0)
</v>
      </c>
      <c r="Q18" s="3" t="str">
        <f t="shared" si="5"/>
        <v>        (free-percent 6))
</v>
      </c>
      <c r="R18" s="4" t="str">
        <f t="shared" si="6"/>
        <v>(hotel (name HotelVillaPadulella)
        (tr Livorno)
        (stars 4)
        (price-per-night 125.0)
        (free-percent 6))
</v>
      </c>
    </row>
    <row r="19" ht="67.5" customHeight="1">
      <c r="A19" s="1"/>
      <c r="B19" s="1">
        <v>43.319494</v>
      </c>
      <c r="C19" s="1">
        <v>10.469595</v>
      </c>
      <c r="D19" s="4" t="s">
        <v>188</v>
      </c>
      <c r="E19" s="3" t="s">
        <v>189</v>
      </c>
      <c r="F19" s="3" t="s">
        <v>190</v>
      </c>
      <c r="G19" s="3" t="s">
        <v>184</v>
      </c>
      <c r="H19" s="3" t="s">
        <v>33</v>
      </c>
      <c r="I19" s="3" t="s">
        <v>25</v>
      </c>
      <c r="J19" s="4">
        <v>1.0</v>
      </c>
      <c r="K19" s="4">
        <v>50.0</v>
      </c>
      <c r="L19" s="4">
        <v>54.0</v>
      </c>
      <c r="M19" s="3" t="str">
        <f t="shared" si="1"/>
        <v>(hotel (name HOTELCLUBLABUCADELGATTO)
</v>
      </c>
      <c r="N19" s="3" t="str">
        <f t="shared" si="2"/>
        <v>        (tr Livorno)
</v>
      </c>
      <c r="O19" s="3" t="str">
        <f t="shared" si="3"/>
        <v>        (stars 1)
</v>
      </c>
      <c r="P19" s="3" t="str">
        <f t="shared" si="4"/>
        <v>        (price-per-night 50.0)
</v>
      </c>
      <c r="Q19" s="3" t="str">
        <f t="shared" si="5"/>
        <v>        (free-percent 54))
</v>
      </c>
      <c r="R19" s="4" t="str">
        <f t="shared" si="6"/>
        <v>(hotel (name HOTELCLUBLABUCADELGATTO)
        (tr Livorno)
        (stars 1)
        (price-per-night 50.0)
        (free-percent 54))
</v>
      </c>
    </row>
    <row r="20" ht="67.5" customHeight="1">
      <c r="A20" s="1"/>
      <c r="B20" s="1">
        <v>43.301167</v>
      </c>
      <c r="C20" s="1">
        <v>10.4922468</v>
      </c>
      <c r="D20" s="4" t="s">
        <v>191</v>
      </c>
      <c r="E20" s="3" t="s">
        <v>192</v>
      </c>
      <c r="F20" s="3" t="s">
        <v>190</v>
      </c>
      <c r="G20" s="3" t="s">
        <v>184</v>
      </c>
      <c r="H20" s="3" t="s">
        <v>33</v>
      </c>
      <c r="I20" s="3" t="s">
        <v>25</v>
      </c>
      <c r="J20" s="4">
        <v>4.0</v>
      </c>
      <c r="K20" s="4">
        <v>125.0</v>
      </c>
      <c r="L20" s="4">
        <v>82.0</v>
      </c>
      <c r="M20" s="3" t="str">
        <f t="shared" si="1"/>
        <v>(hotel (name HotelDaSileoni)
</v>
      </c>
      <c r="N20" s="3" t="str">
        <f t="shared" si="2"/>
        <v>        (tr Livorno)
</v>
      </c>
      <c r="O20" s="3" t="str">
        <f t="shared" si="3"/>
        <v>        (stars 4)
</v>
      </c>
      <c r="P20" s="3" t="str">
        <f t="shared" si="4"/>
        <v>        (price-per-night 125.0)
</v>
      </c>
      <c r="Q20" s="3" t="str">
        <f t="shared" si="5"/>
        <v>        (free-percent 82))
</v>
      </c>
      <c r="R20" s="4" t="str">
        <f t="shared" si="6"/>
        <v>(hotel (name HotelDaSileoni)
        (tr Livorno)
        (stars 4)
        (price-per-night 125.0)
        (free-percent 82))
</v>
      </c>
    </row>
    <row r="21" ht="67.5" customHeight="1">
      <c r="A21" s="1"/>
      <c r="B21" s="1">
        <v>43.2380979</v>
      </c>
      <c r="C21" s="1">
        <v>10.5288619</v>
      </c>
      <c r="D21" s="4" t="s">
        <v>193</v>
      </c>
      <c r="E21" s="3" t="s">
        <v>194</v>
      </c>
      <c r="F21" s="3" t="s">
        <v>195</v>
      </c>
      <c r="G21" s="3" t="s">
        <v>184</v>
      </c>
      <c r="H21" s="3" t="s">
        <v>33</v>
      </c>
      <c r="I21" s="3" t="s">
        <v>25</v>
      </c>
      <c r="J21" s="4">
        <v>3.0</v>
      </c>
      <c r="K21" s="4">
        <v>100.0</v>
      </c>
      <c r="L21" s="4">
        <v>0.0</v>
      </c>
      <c r="M21" s="3" t="str">
        <f t="shared" si="1"/>
        <v>(hotel (name HotelNina)
</v>
      </c>
      <c r="N21" s="3" t="str">
        <f t="shared" si="2"/>
        <v>        (tr Livorno)
</v>
      </c>
      <c r="O21" s="3" t="str">
        <f t="shared" si="3"/>
        <v>        (stars 3)
</v>
      </c>
      <c r="P21" s="3" t="str">
        <f t="shared" si="4"/>
        <v>        (price-per-night 100.0)
</v>
      </c>
      <c r="Q21" s="3" t="str">
        <f t="shared" si="5"/>
        <v>        (free-percent 0))
</v>
      </c>
      <c r="R21" s="4" t="str">
        <f t="shared" si="6"/>
        <v>(hotel (name HotelNina)
        (tr Livorno)
        (stars 3)
        (price-per-night 100.0)
        (free-percent 0))
</v>
      </c>
    </row>
    <row r="22" ht="67.5" customHeight="1">
      <c r="A22" s="1"/>
      <c r="B22" s="1">
        <v>43.1849687</v>
      </c>
      <c r="C22" s="1">
        <v>10.5388755</v>
      </c>
      <c r="D22" s="4" t="s">
        <v>196</v>
      </c>
      <c r="E22" s="3" t="s">
        <v>197</v>
      </c>
      <c r="F22" s="3" t="s">
        <v>198</v>
      </c>
      <c r="G22" s="3" t="s">
        <v>184</v>
      </c>
      <c r="H22" s="3" t="s">
        <v>33</v>
      </c>
      <c r="I22" s="3" t="s">
        <v>25</v>
      </c>
      <c r="J22" s="4">
        <v>4.0</v>
      </c>
      <c r="K22" s="4">
        <v>125.0</v>
      </c>
      <c r="L22" s="4">
        <v>80.0</v>
      </c>
      <c r="M22" s="3" t="str">
        <f t="shared" si="1"/>
        <v>(hotel (name CLUBHOTELALLEDUNE)
</v>
      </c>
      <c r="N22" s="3" t="str">
        <f t="shared" si="2"/>
        <v>        (tr Livorno)
</v>
      </c>
      <c r="O22" s="3" t="str">
        <f t="shared" si="3"/>
        <v>        (stars 4)
</v>
      </c>
      <c r="P22" s="3" t="str">
        <f t="shared" si="4"/>
        <v>        (price-per-night 125.0)
</v>
      </c>
      <c r="Q22" s="3" t="str">
        <f t="shared" si="5"/>
        <v>        (free-percent 80))
</v>
      </c>
      <c r="R22" s="4" t="str">
        <f t="shared" si="6"/>
        <v>(hotel (name CLUBHOTELALLEDUNE)
        (tr Livorno)
        (stars 4)
        (price-per-night 125.0)
        (free-percent 80))
</v>
      </c>
    </row>
    <row r="23" ht="67.5" customHeight="1">
      <c r="A23" s="1"/>
      <c r="B23" s="1">
        <v>43.2461488</v>
      </c>
      <c r="C23" s="1">
        <v>10.5306718</v>
      </c>
      <c r="D23" s="4" t="s">
        <v>208</v>
      </c>
      <c r="E23" s="3" t="s">
        <v>209</v>
      </c>
      <c r="F23" s="3" t="s">
        <v>195</v>
      </c>
      <c r="G23" s="3" t="s">
        <v>184</v>
      </c>
      <c r="H23" s="3" t="s">
        <v>33</v>
      </c>
      <c r="I23" s="3" t="s">
        <v>25</v>
      </c>
      <c r="J23" s="4">
        <v>4.0</v>
      </c>
      <c r="K23" s="4">
        <v>125.0</v>
      </c>
      <c r="L23" s="4">
        <v>83.0</v>
      </c>
      <c r="M23" s="3" t="str">
        <f t="shared" si="1"/>
        <v>(hotel (name HotelMarinetta)
</v>
      </c>
      <c r="N23" s="3" t="str">
        <f t="shared" si="2"/>
        <v>        (tr Livorno)
</v>
      </c>
      <c r="O23" s="3" t="str">
        <f t="shared" si="3"/>
        <v>        (stars 4)
</v>
      </c>
      <c r="P23" s="3" t="str">
        <f t="shared" si="4"/>
        <v>        (price-per-night 125.0)
</v>
      </c>
      <c r="Q23" s="3" t="str">
        <f t="shared" si="5"/>
        <v>        (free-percent 83))
</v>
      </c>
      <c r="R23" s="4" t="str">
        <f t="shared" si="6"/>
        <v>(hotel (name HotelMarinetta)
        (tr Livorno)
        (stars 4)
        (price-per-night 125.0)
        (free-percent 83))
</v>
      </c>
    </row>
    <row r="24" ht="67.5" customHeight="1">
      <c r="A24" s="1"/>
      <c r="B24" s="1">
        <v>43.3310687</v>
      </c>
      <c r="C24" s="1">
        <v>10.672332</v>
      </c>
      <c r="D24" s="4" t="s">
        <v>210</v>
      </c>
      <c r="E24" s="3" t="s">
        <v>211</v>
      </c>
      <c r="F24" s="3" t="s">
        <v>212</v>
      </c>
      <c r="G24" s="3" t="s">
        <v>213</v>
      </c>
      <c r="H24" s="3" t="s">
        <v>41</v>
      </c>
      <c r="I24" s="3" t="s">
        <v>25</v>
      </c>
      <c r="J24" s="4">
        <v>1.0</v>
      </c>
      <c r="K24" s="4">
        <v>50.0</v>
      </c>
      <c r="L24" s="4">
        <v>53.0</v>
      </c>
      <c r="M24" s="3" t="str">
        <f t="shared" si="1"/>
        <v>(hotel (name FattoriaBelvedereHotel)
</v>
      </c>
      <c r="N24" s="3" t="str">
        <f t="shared" si="2"/>
        <v>        (tr Pisa)
</v>
      </c>
      <c r="O24" s="3" t="str">
        <f t="shared" si="3"/>
        <v>        (stars 1)
</v>
      </c>
      <c r="P24" s="3" t="str">
        <f t="shared" si="4"/>
        <v>        (price-per-night 50.0)
</v>
      </c>
      <c r="Q24" s="3" t="str">
        <f t="shared" si="5"/>
        <v>        (free-percent 53))
</v>
      </c>
      <c r="R24" s="4" t="str">
        <f t="shared" si="6"/>
        <v>(hotel (name FattoriaBelvedereHotel)
        (tr Pisa)
        (stars 1)
        (price-per-night 50.0)
        (free-percent 53))
</v>
      </c>
    </row>
    <row r="25" ht="67.5" customHeight="1">
      <c r="A25" s="1"/>
      <c r="B25" s="1">
        <v>43.3979103</v>
      </c>
      <c r="C25" s="1">
        <v>10.8607289</v>
      </c>
      <c r="D25" s="4" t="s">
        <v>214</v>
      </c>
      <c r="E25" s="3" t="s">
        <v>215</v>
      </c>
      <c r="F25" s="3" t="s">
        <v>216</v>
      </c>
      <c r="G25" s="3" t="s">
        <v>213</v>
      </c>
      <c r="H25" s="3" t="s">
        <v>41</v>
      </c>
      <c r="I25" s="3" t="s">
        <v>25</v>
      </c>
      <c r="J25" s="4">
        <v>2.0</v>
      </c>
      <c r="K25" s="4">
        <v>75.0</v>
      </c>
      <c r="L25" s="4">
        <v>70.0</v>
      </c>
      <c r="M25" s="3" t="str">
        <f t="shared" si="1"/>
        <v>(hotel (name ParkHotelLeFonti)
</v>
      </c>
      <c r="N25" s="3" t="str">
        <f t="shared" si="2"/>
        <v>        (tr Pisa)
</v>
      </c>
      <c r="O25" s="3" t="str">
        <f t="shared" si="3"/>
        <v>        (stars 2)
</v>
      </c>
      <c r="P25" s="3" t="str">
        <f t="shared" si="4"/>
        <v>        (price-per-night 75.0)
</v>
      </c>
      <c r="Q25" s="3" t="str">
        <f t="shared" si="5"/>
        <v>        (free-percent 70))
</v>
      </c>
      <c r="R25" s="4" t="str">
        <f t="shared" si="6"/>
        <v>(hotel (name ParkHotelLeFonti)
        (tr Pisa)
        (stars 2)
        (price-per-night 75.0)
        (free-percent 70))
</v>
      </c>
    </row>
    <row r="26" ht="67.5" customHeight="1">
      <c r="A26" s="1"/>
      <c r="B26" s="1">
        <v>43.3763389</v>
      </c>
      <c r="C26" s="1">
        <v>11.1712541</v>
      </c>
      <c r="D26" s="4" t="s">
        <v>218</v>
      </c>
      <c r="E26" s="3" t="s">
        <v>219</v>
      </c>
      <c r="F26" s="3" t="s">
        <v>220</v>
      </c>
      <c r="G26" s="3" t="s">
        <v>221</v>
      </c>
      <c r="H26" s="3" t="s">
        <v>44</v>
      </c>
      <c r="I26" s="3" t="s">
        <v>25</v>
      </c>
      <c r="J26" s="4">
        <v>3.0</v>
      </c>
      <c r="K26" s="4">
        <v>100.0</v>
      </c>
      <c r="L26" s="4">
        <v>54.0</v>
      </c>
      <c r="M26" s="3" t="str">
        <f t="shared" si="1"/>
        <v>(hotel (name RelaisCastelBigozzi)
</v>
      </c>
      <c r="N26" s="3" t="str">
        <f t="shared" si="2"/>
        <v>        (tr Siena)
</v>
      </c>
      <c r="O26" s="3" t="str">
        <f t="shared" si="3"/>
        <v>        (stars 3)
</v>
      </c>
      <c r="P26" s="3" t="str">
        <f t="shared" si="4"/>
        <v>        (price-per-night 100.0)
</v>
      </c>
      <c r="Q26" s="3" t="str">
        <f t="shared" si="5"/>
        <v>        (free-percent 54))
</v>
      </c>
      <c r="R26" s="4" t="str">
        <f t="shared" si="6"/>
        <v>(hotel (name RelaisCastelBigozzi)
        (tr Siena)
        (stars 3)
        (price-per-night 100.0)
        (free-percent 54))
</v>
      </c>
    </row>
    <row r="27" ht="67.5" customHeight="1">
      <c r="A27" s="1"/>
      <c r="B27" s="1">
        <v>44.1843544</v>
      </c>
      <c r="C27" s="1">
        <v>8.310839699999999</v>
      </c>
      <c r="D27" s="4" t="s">
        <v>223</v>
      </c>
      <c r="E27" s="3" t="s">
        <v>224</v>
      </c>
      <c r="F27" s="3" t="s">
        <v>225</v>
      </c>
      <c r="G27" s="3" t="s">
        <v>226</v>
      </c>
      <c r="H27" s="3" t="s">
        <v>47</v>
      </c>
      <c r="I27" s="3" t="s">
        <v>28</v>
      </c>
      <c r="J27" s="4">
        <v>2.0</v>
      </c>
      <c r="K27" s="4">
        <v>75.0</v>
      </c>
      <c r="L27" s="4">
        <v>98.0</v>
      </c>
      <c r="M27" s="3" t="str">
        <f t="shared" si="1"/>
        <v>(hotel (name BeBIlCeppo)
</v>
      </c>
      <c r="N27" s="3" t="str">
        <f t="shared" si="2"/>
        <v>        (tr Savona)
</v>
      </c>
      <c r="O27" s="3" t="str">
        <f t="shared" si="3"/>
        <v>        (stars 2)
</v>
      </c>
      <c r="P27" s="3" t="str">
        <f t="shared" si="4"/>
        <v>        (price-per-night 75.0)
</v>
      </c>
      <c r="Q27" s="3" t="str">
        <f t="shared" si="5"/>
        <v>        (free-percent 98))
</v>
      </c>
      <c r="R27" s="4" t="str">
        <f t="shared" si="6"/>
        <v>(hotel (name BeBIlCeppo)
        (tr Savona)
        (stars 2)
        (price-per-night 75.0)
        (free-percent 98))
</v>
      </c>
    </row>
    <row r="28" ht="67.5" customHeight="1">
      <c r="A28" s="1"/>
      <c r="B28" s="1">
        <v>42.4745247</v>
      </c>
      <c r="C28" s="1">
        <v>11.2340065</v>
      </c>
      <c r="D28" s="4" t="s">
        <v>227</v>
      </c>
      <c r="E28" s="3" t="s">
        <v>228</v>
      </c>
      <c r="F28" s="3" t="s">
        <v>229</v>
      </c>
      <c r="G28" s="3" t="s">
        <v>230</v>
      </c>
      <c r="H28" s="3" t="s">
        <v>49</v>
      </c>
      <c r="I28" s="3" t="s">
        <v>25</v>
      </c>
      <c r="J28" s="4">
        <v>3.0</v>
      </c>
      <c r="K28" s="4">
        <v>100.0</v>
      </c>
      <c r="L28" s="4">
        <v>80.0</v>
      </c>
      <c r="M28" s="3" t="str">
        <f t="shared" si="1"/>
        <v>(hotel (name HotelResidenceVecchiaMaremma)
</v>
      </c>
      <c r="N28" s="3" t="str">
        <f t="shared" si="2"/>
        <v>        (tr Grosseto)
</v>
      </c>
      <c r="O28" s="3" t="str">
        <f t="shared" si="3"/>
        <v>        (stars 3)
</v>
      </c>
      <c r="P28" s="3" t="str">
        <f t="shared" si="4"/>
        <v>        (price-per-night 100.0)
</v>
      </c>
      <c r="Q28" s="3" t="str">
        <f t="shared" si="5"/>
        <v>        (free-percent 80))
</v>
      </c>
      <c r="R28" s="4" t="str">
        <f t="shared" si="6"/>
        <v>(hotel (name HotelResidenceVecchiaMaremma)
        (tr Grosseto)
        (stars 3)
        (price-per-night 100.0)
        (free-percent 80))
</v>
      </c>
    </row>
    <row r="29" ht="67.5" customHeight="1">
      <c r="A29" s="1"/>
      <c r="B29" s="1">
        <v>43.8830648</v>
      </c>
      <c r="C29" s="1">
        <v>7.604337800000001</v>
      </c>
      <c r="D29" s="4" t="s">
        <v>231</v>
      </c>
      <c r="E29" s="3" t="s">
        <v>232</v>
      </c>
      <c r="F29" s="3" t="s">
        <v>233</v>
      </c>
      <c r="G29" s="3" t="s">
        <v>234</v>
      </c>
      <c r="H29" s="3" t="s">
        <v>51</v>
      </c>
      <c r="I29" s="3" t="s">
        <v>28</v>
      </c>
      <c r="J29" s="4">
        <v>1.0</v>
      </c>
      <c r="K29" s="4">
        <v>50.0</v>
      </c>
      <c r="L29" s="4">
        <v>54.0</v>
      </c>
      <c r="M29" s="3" t="str">
        <f t="shared" si="1"/>
        <v>(hotel (name HotelLagoBin)
</v>
      </c>
      <c r="N29" s="3" t="str">
        <f t="shared" si="2"/>
        <v>        (tr Imperia)
</v>
      </c>
      <c r="O29" s="3" t="str">
        <f t="shared" si="3"/>
        <v>        (stars 1)
</v>
      </c>
      <c r="P29" s="3" t="str">
        <f t="shared" si="4"/>
        <v>        (price-per-night 50.0)
</v>
      </c>
      <c r="Q29" s="3" t="str">
        <f t="shared" si="5"/>
        <v>        (free-percent 54))
</v>
      </c>
      <c r="R29" s="4" t="str">
        <f t="shared" si="6"/>
        <v>(hotel (name HotelLagoBin)
        (tr Imperia)
        (stars 1)
        (price-per-night 50.0)
        (free-percent 54))
</v>
      </c>
    </row>
    <row r="30" ht="67.5" customHeight="1">
      <c r="A30" s="1"/>
      <c r="B30" s="1">
        <v>43.9004196</v>
      </c>
      <c r="C30" s="1">
        <v>8.0771634</v>
      </c>
      <c r="D30" s="4" t="s">
        <v>235</v>
      </c>
      <c r="E30" s="3" t="s">
        <v>236</v>
      </c>
      <c r="F30" s="3" t="s">
        <v>237</v>
      </c>
      <c r="G30" s="3" t="s">
        <v>234</v>
      </c>
      <c r="H30" s="3" t="s">
        <v>51</v>
      </c>
      <c r="I30" s="3" t="s">
        <v>28</v>
      </c>
      <c r="J30" s="4">
        <v>4.0</v>
      </c>
      <c r="K30" s="4">
        <v>125.0</v>
      </c>
      <c r="L30" s="4">
        <v>49.0</v>
      </c>
      <c r="M30" s="3" t="str">
        <f t="shared" si="1"/>
        <v>(hotel (name HotelGolfoePalme)
</v>
      </c>
      <c r="N30" s="3" t="str">
        <f t="shared" si="2"/>
        <v>        (tr Imperia)
</v>
      </c>
      <c r="O30" s="3" t="str">
        <f t="shared" si="3"/>
        <v>        (stars 4)
</v>
      </c>
      <c r="P30" s="3" t="str">
        <f t="shared" si="4"/>
        <v>        (price-per-night 125.0)
</v>
      </c>
      <c r="Q30" s="3" t="str">
        <f t="shared" si="5"/>
        <v>        (free-percent 49))
</v>
      </c>
      <c r="R30" s="4" t="str">
        <f t="shared" si="6"/>
        <v>(hotel (name HotelGolfoePalme)
        (tr Imperia)
        (stars 4)
        (price-per-night 125.0)
        (free-percent 49))
</v>
      </c>
    </row>
    <row r="31" ht="67.5" customHeight="1">
      <c r="A31" s="1"/>
      <c r="B31" s="1">
        <v>43.9096362</v>
      </c>
      <c r="C31" s="1">
        <v>8.0788601</v>
      </c>
      <c r="D31" s="4" t="s">
        <v>238</v>
      </c>
      <c r="E31" s="3" t="s">
        <v>239</v>
      </c>
      <c r="F31" s="3" t="s">
        <v>237</v>
      </c>
      <c r="G31" s="3" t="s">
        <v>234</v>
      </c>
      <c r="H31" s="3" t="s">
        <v>51</v>
      </c>
      <c r="I31" s="3" t="s">
        <v>28</v>
      </c>
      <c r="J31" s="4">
        <v>1.0</v>
      </c>
      <c r="K31" s="4">
        <v>50.0</v>
      </c>
      <c r="L31" s="4">
        <v>54.0</v>
      </c>
      <c r="M31" s="3" t="str">
        <f t="shared" si="1"/>
        <v>(hotel (name HotelBaiaBianca)
</v>
      </c>
      <c r="N31" s="3" t="str">
        <f t="shared" si="2"/>
        <v>        (tr Imperia)
</v>
      </c>
      <c r="O31" s="3" t="str">
        <f t="shared" si="3"/>
        <v>        (stars 1)
</v>
      </c>
      <c r="P31" s="3" t="str">
        <f t="shared" si="4"/>
        <v>        (price-per-night 50.0)
</v>
      </c>
      <c r="Q31" s="3" t="str">
        <f t="shared" si="5"/>
        <v>        (free-percent 54))
</v>
      </c>
      <c r="R31" s="4" t="str">
        <f t="shared" si="6"/>
        <v>(hotel (name HotelBaiaBianca)
        (tr Imperia)
        (stars 1)
        (price-per-night 50.0)
        (free-percent 54))
</v>
      </c>
    </row>
    <row r="32" ht="67.5" customHeight="1">
      <c r="A32" s="1"/>
      <c r="B32" s="1">
        <v>45.0621261</v>
      </c>
      <c r="C32" s="1">
        <v>7.676670099999999</v>
      </c>
      <c r="D32" s="4" t="s">
        <v>240</v>
      </c>
      <c r="E32" s="3" t="s">
        <v>241</v>
      </c>
      <c r="F32" s="3" t="s">
        <v>242</v>
      </c>
      <c r="G32" s="3" t="s">
        <v>243</v>
      </c>
      <c r="H32" s="3" t="s">
        <v>53</v>
      </c>
      <c r="I32" s="3" t="s">
        <v>31</v>
      </c>
      <c r="J32" s="4">
        <v>1.0</v>
      </c>
      <c r="K32" s="4">
        <v>50.0</v>
      </c>
      <c r="L32" s="4">
        <v>91.0</v>
      </c>
      <c r="M32" s="3" t="str">
        <f t="shared" si="1"/>
        <v>(hotel (name HotelTorino)
</v>
      </c>
      <c r="N32" s="3" t="str">
        <f t="shared" si="2"/>
        <v>        (tr Torino)
</v>
      </c>
      <c r="O32" s="3" t="str">
        <f t="shared" si="3"/>
        <v>        (stars 1)
</v>
      </c>
      <c r="P32" s="3" t="str">
        <f t="shared" si="4"/>
        <v>        (price-per-night 50.0)
</v>
      </c>
      <c r="Q32" s="3" t="str">
        <f t="shared" si="5"/>
        <v>        (free-percent 91))
</v>
      </c>
      <c r="R32" s="4" t="str">
        <f t="shared" si="6"/>
        <v>(hotel (name HotelTorino)
        (tr Torino)
        (stars 1)
        (price-per-night 50.0)
        (free-percent 91))
</v>
      </c>
    </row>
    <row r="33" ht="67.5" customHeight="1">
      <c r="A33" s="1"/>
      <c r="B33" s="1">
        <v>43.8897577</v>
      </c>
      <c r="C33" s="1">
        <v>10.2313487</v>
      </c>
      <c r="D33" s="4" t="s">
        <v>244</v>
      </c>
      <c r="E33" s="3" t="s">
        <v>245</v>
      </c>
      <c r="F33" s="3" t="s">
        <v>246</v>
      </c>
      <c r="G33" s="3" t="s">
        <v>247</v>
      </c>
      <c r="H33" s="3" t="s">
        <v>55</v>
      </c>
      <c r="I33" s="3" t="s">
        <v>25</v>
      </c>
      <c r="J33" s="4">
        <v>1.0</v>
      </c>
      <c r="K33" s="4">
        <v>50.0</v>
      </c>
      <c r="L33" s="4">
        <v>37.0</v>
      </c>
      <c r="M33" s="3" t="str">
        <f t="shared" si="1"/>
        <v>(hotel (name HotelLaurin)
</v>
      </c>
      <c r="N33" s="3" t="str">
        <f t="shared" si="2"/>
        <v>        (tr Lucca)
</v>
      </c>
      <c r="O33" s="3" t="str">
        <f t="shared" si="3"/>
        <v>        (stars 1)
</v>
      </c>
      <c r="P33" s="3" t="str">
        <f t="shared" si="4"/>
        <v>        (price-per-night 50.0)
</v>
      </c>
      <c r="Q33" s="3" t="str">
        <f t="shared" si="5"/>
        <v>        (free-percent 37))
</v>
      </c>
      <c r="R33" s="4" t="str">
        <f t="shared" si="6"/>
        <v>(hotel (name HotelLaurin)
        (tr Lucca)
        (stars 1)
        (price-per-night 50.0)
        (free-percent 37))
</v>
      </c>
    </row>
    <row r="34" ht="67.5" customHeight="1">
      <c r="A34" s="1"/>
      <c r="B34" s="1">
        <v>43.551518</v>
      </c>
      <c r="C34" s="1">
        <v>10.31157</v>
      </c>
      <c r="D34" s="4" t="s">
        <v>248</v>
      </c>
      <c r="E34" s="3" t="s">
        <v>249</v>
      </c>
      <c r="F34" s="3" t="s">
        <v>250</v>
      </c>
      <c r="G34" s="3" t="s">
        <v>184</v>
      </c>
      <c r="H34" s="3" t="s">
        <v>33</v>
      </c>
      <c r="I34" s="3" t="s">
        <v>25</v>
      </c>
      <c r="J34" s="4">
        <v>1.0</v>
      </c>
      <c r="K34" s="4">
        <v>50.0</v>
      </c>
      <c r="L34" s="4">
        <v>45.0</v>
      </c>
      <c r="M34" s="3" t="str">
        <f t="shared" si="1"/>
        <v>(hotel (name GiapponeInnParkingHotel)
</v>
      </c>
      <c r="N34" s="3" t="str">
        <f t="shared" si="2"/>
        <v>        (tr Livorno)
</v>
      </c>
      <c r="O34" s="3" t="str">
        <f t="shared" si="3"/>
        <v>        (stars 1)
</v>
      </c>
      <c r="P34" s="3" t="str">
        <f t="shared" si="4"/>
        <v>        (price-per-night 50.0)
</v>
      </c>
      <c r="Q34" s="3" t="str">
        <f t="shared" si="5"/>
        <v>        (free-percent 45))
</v>
      </c>
      <c r="R34" s="4" t="str">
        <f t="shared" si="6"/>
        <v>(hotel (name GiapponeInnParkingHotel)
        (tr Livorno)
        (stars 1)
        (price-per-night 50.0)
        (free-percent 45))
</v>
      </c>
    </row>
    <row r="35" ht="67.5" customHeight="1">
      <c r="A35" s="1"/>
      <c r="B35" s="1">
        <v>41.4382718</v>
      </c>
      <c r="C35" s="1">
        <v>15.5879716</v>
      </c>
      <c r="D35" s="4" t="s">
        <v>251</v>
      </c>
      <c r="E35" s="3" t="s">
        <v>252</v>
      </c>
      <c r="F35" s="3" t="s">
        <v>253</v>
      </c>
      <c r="G35" s="3" t="s">
        <v>254</v>
      </c>
      <c r="H35" s="3" t="s">
        <v>57</v>
      </c>
      <c r="I35" s="3" t="s">
        <v>36</v>
      </c>
      <c r="J35" s="4">
        <v>3.0</v>
      </c>
      <c r="K35" s="4">
        <v>100.0</v>
      </c>
      <c r="L35" s="4">
        <v>66.0</v>
      </c>
      <c r="M35" s="3" t="str">
        <f t="shared" si="1"/>
        <v>(hotel (name HotelAtleti)
</v>
      </c>
      <c r="N35" s="3" t="str">
        <f t="shared" si="2"/>
        <v>        (tr Foggia)
</v>
      </c>
      <c r="O35" s="3" t="str">
        <f t="shared" si="3"/>
        <v>        (stars 3)
</v>
      </c>
      <c r="P35" s="3" t="str">
        <f t="shared" si="4"/>
        <v>        (price-per-night 100.0)
</v>
      </c>
      <c r="Q35" s="3" t="str">
        <f t="shared" si="5"/>
        <v>        (free-percent 66))
</v>
      </c>
      <c r="R35" s="4" t="str">
        <f t="shared" si="6"/>
        <v>(hotel (name HotelAtleti)
        (tr Foggia)
        (stars 3)
        (price-per-night 100.0)
        (free-percent 66))
</v>
      </c>
    </row>
    <row r="36" ht="67.5" customHeight="1">
      <c r="A36" s="1"/>
      <c r="B36" s="1">
        <v>43.8365948</v>
      </c>
      <c r="C36" s="1">
        <v>10.3572984</v>
      </c>
      <c r="D36" s="4" t="s">
        <v>255</v>
      </c>
      <c r="E36" s="3" t="s">
        <v>256</v>
      </c>
      <c r="F36" s="3" t="s">
        <v>257</v>
      </c>
      <c r="G36" s="3" t="s">
        <v>247</v>
      </c>
      <c r="H36" s="3" t="s">
        <v>55</v>
      </c>
      <c r="I36" s="3" t="s">
        <v>25</v>
      </c>
      <c r="J36" s="4">
        <v>2.0</v>
      </c>
      <c r="K36" s="4">
        <v>75.0</v>
      </c>
      <c r="L36" s="4">
        <v>65.0</v>
      </c>
      <c r="M36" s="3" t="str">
        <f t="shared" si="1"/>
        <v>(hotel (name HOTELLEROTONDE)
</v>
      </c>
      <c r="N36" s="3" t="str">
        <f t="shared" si="2"/>
        <v>        (tr Lucca)
</v>
      </c>
      <c r="O36" s="3" t="str">
        <f t="shared" si="3"/>
        <v>        (stars 2)
</v>
      </c>
      <c r="P36" s="3" t="str">
        <f t="shared" si="4"/>
        <v>        (price-per-night 75.0)
</v>
      </c>
      <c r="Q36" s="3" t="str">
        <f t="shared" si="5"/>
        <v>        (free-percent 65))
</v>
      </c>
      <c r="R36" s="4" t="str">
        <f t="shared" si="6"/>
        <v>(hotel (name HOTELLEROTONDE)
        (tr Lucca)
        (stars 2)
        (price-per-night 75.0)
        (free-percent 65))
</v>
      </c>
    </row>
    <row r="37" ht="67.5" customHeight="1">
      <c r="A37" s="1"/>
      <c r="B37" s="1">
        <v>44.5019351</v>
      </c>
      <c r="C37" s="1">
        <v>11.3447594</v>
      </c>
      <c r="D37" s="4" t="s">
        <v>258</v>
      </c>
      <c r="E37" s="3" t="s">
        <v>259</v>
      </c>
      <c r="F37" s="3" t="s">
        <v>260</v>
      </c>
      <c r="G37" s="3" t="s">
        <v>261</v>
      </c>
      <c r="H37" s="3" t="s">
        <v>59</v>
      </c>
      <c r="I37" s="3" t="s">
        <v>19</v>
      </c>
      <c r="J37" s="4">
        <v>1.0</v>
      </c>
      <c r="K37" s="4">
        <v>50.0</v>
      </c>
      <c r="L37" s="4">
        <v>5.0</v>
      </c>
      <c r="M37" s="3" t="str">
        <f t="shared" si="1"/>
        <v>(hotel (name HotelBologna)
</v>
      </c>
      <c r="N37" s="3" t="str">
        <f t="shared" si="2"/>
        <v>        (tr Bologna)
</v>
      </c>
      <c r="O37" s="3" t="str">
        <f t="shared" si="3"/>
        <v>        (stars 1)
</v>
      </c>
      <c r="P37" s="3" t="str">
        <f t="shared" si="4"/>
        <v>        (price-per-night 50.0)
</v>
      </c>
      <c r="Q37" s="3" t="str">
        <f t="shared" si="5"/>
        <v>        (free-percent 5))
</v>
      </c>
      <c r="R37" s="4" t="str">
        <f t="shared" si="6"/>
        <v>(hotel (name HotelBologna)
        (tr Bologna)
        (stars 1)
        (price-per-night 50.0)
        (free-percent 5))
</v>
      </c>
    </row>
    <row r="38" ht="67.5" customHeight="1">
      <c r="A38" s="1"/>
      <c r="B38" s="1">
        <v>43.7115616</v>
      </c>
      <c r="C38" s="1">
        <v>10.4147444</v>
      </c>
      <c r="D38" s="4" t="s">
        <v>262</v>
      </c>
      <c r="E38" s="3" t="s">
        <v>263</v>
      </c>
      <c r="F38" s="3" t="s">
        <v>264</v>
      </c>
      <c r="G38" s="3" t="s">
        <v>213</v>
      </c>
      <c r="H38" s="3" t="s">
        <v>41</v>
      </c>
      <c r="I38" s="3" t="s">
        <v>25</v>
      </c>
      <c r="J38" s="4">
        <v>1.0</v>
      </c>
      <c r="K38" s="4">
        <v>50.0</v>
      </c>
      <c r="L38" s="4">
        <v>84.0</v>
      </c>
      <c r="M38" s="3" t="str">
        <f t="shared" si="1"/>
        <v>(hotel (name HotelSantaCroceinFossabanda)
</v>
      </c>
      <c r="N38" s="3" t="str">
        <f t="shared" si="2"/>
        <v>        (tr Pisa)
</v>
      </c>
      <c r="O38" s="3" t="str">
        <f t="shared" si="3"/>
        <v>        (stars 1)
</v>
      </c>
      <c r="P38" s="3" t="str">
        <f t="shared" si="4"/>
        <v>        (price-per-night 50.0)
</v>
      </c>
      <c r="Q38" s="3" t="str">
        <f t="shared" si="5"/>
        <v>        (free-percent 84))
</v>
      </c>
      <c r="R38" s="4" t="str">
        <f t="shared" si="6"/>
        <v>(hotel (name HotelSantaCroceinFossabanda)
        (tr Pisa)
        (stars 1)
        (price-per-night 50.0)
        (free-percent 84))
</v>
      </c>
    </row>
    <row r="39" ht="67.5" customHeight="1">
      <c r="A39" s="1"/>
      <c r="B39" s="1">
        <v>43.7835213</v>
      </c>
      <c r="C39" s="1">
        <v>10.4573622</v>
      </c>
      <c r="D39" s="4" t="s">
        <v>265</v>
      </c>
      <c r="E39" s="3" t="s">
        <v>266</v>
      </c>
      <c r="F39" s="3" t="s">
        <v>267</v>
      </c>
      <c r="G39" s="3" t="s">
        <v>247</v>
      </c>
      <c r="H39" s="3" t="s">
        <v>55</v>
      </c>
      <c r="I39" s="3" t="s">
        <v>25</v>
      </c>
      <c r="J39" s="4">
        <v>4.0</v>
      </c>
      <c r="K39" s="4">
        <v>125.0</v>
      </c>
      <c r="L39" s="4">
        <v>76.0</v>
      </c>
      <c r="M39" s="3" t="str">
        <f t="shared" si="1"/>
        <v>(hotel (name HotelVillaRinascimento)
</v>
      </c>
      <c r="N39" s="3" t="str">
        <f t="shared" si="2"/>
        <v>        (tr Lucca)
</v>
      </c>
      <c r="O39" s="3" t="str">
        <f t="shared" si="3"/>
        <v>        (stars 4)
</v>
      </c>
      <c r="P39" s="3" t="str">
        <f t="shared" si="4"/>
        <v>        (price-per-night 125.0)
</v>
      </c>
      <c r="Q39" s="3" t="str">
        <f t="shared" si="5"/>
        <v>        (free-percent 76))
</v>
      </c>
      <c r="R39" s="4" t="str">
        <f t="shared" si="6"/>
        <v>(hotel (name HotelVillaRinascimento)
        (tr Lucca)
        (stars 4)
        (price-per-night 125.0)
        (free-percent 76))
</v>
      </c>
    </row>
    <row r="40" ht="67.5" customHeight="1">
      <c r="A40" s="1"/>
      <c r="B40" s="1">
        <v>43.80032</v>
      </c>
      <c r="C40" s="1">
        <v>10.4924051</v>
      </c>
      <c r="D40" s="4" t="s">
        <v>268</v>
      </c>
      <c r="E40" s="3" t="s">
        <v>269</v>
      </c>
      <c r="F40" s="3" t="s">
        <v>267</v>
      </c>
      <c r="G40" s="3" t="s">
        <v>247</v>
      </c>
      <c r="H40" s="3" t="s">
        <v>55</v>
      </c>
      <c r="I40" s="3" t="s">
        <v>25</v>
      </c>
      <c r="J40" s="4">
        <v>2.0</v>
      </c>
      <c r="K40" s="4">
        <v>75.0</v>
      </c>
      <c r="L40" s="4">
        <v>59.0</v>
      </c>
      <c r="M40" s="3" t="str">
        <f t="shared" si="1"/>
        <v>(hotel (name AlbergoVillaMarta)
</v>
      </c>
      <c r="N40" s="3" t="str">
        <f t="shared" si="2"/>
        <v>        (tr Lucca)
</v>
      </c>
      <c r="O40" s="3" t="str">
        <f t="shared" si="3"/>
        <v>        (stars 2)
</v>
      </c>
      <c r="P40" s="3" t="str">
        <f t="shared" si="4"/>
        <v>        (price-per-night 75.0)
</v>
      </c>
      <c r="Q40" s="3" t="str">
        <f t="shared" si="5"/>
        <v>        (free-percent 59))
</v>
      </c>
      <c r="R40" s="4" t="str">
        <f t="shared" si="6"/>
        <v>(hotel (name AlbergoVillaMarta)
        (tr Lucca)
        (stars 2)
        (price-per-night 75.0)
        (free-percent 59))
</v>
      </c>
    </row>
    <row r="41" ht="67.5" customHeight="1">
      <c r="A41" s="1"/>
      <c r="B41" s="1">
        <v>43.84034339999999</v>
      </c>
      <c r="C41" s="1">
        <v>10.5144335</v>
      </c>
      <c r="D41" s="4" t="s">
        <v>270</v>
      </c>
      <c r="E41" s="3" t="s">
        <v>271</v>
      </c>
      <c r="F41" s="3" t="s">
        <v>267</v>
      </c>
      <c r="G41" s="3" t="s">
        <v>247</v>
      </c>
      <c r="H41" s="3" t="s">
        <v>55</v>
      </c>
      <c r="I41" s="3" t="s">
        <v>25</v>
      </c>
      <c r="J41" s="4">
        <v>3.0</v>
      </c>
      <c r="K41" s="4">
        <v>100.0</v>
      </c>
      <c r="L41" s="4">
        <v>92.0</v>
      </c>
      <c r="M41" s="3" t="str">
        <f t="shared" si="1"/>
        <v>(hotel (name HotelCelide)
</v>
      </c>
      <c r="N41" s="3" t="str">
        <f t="shared" si="2"/>
        <v>        (tr Lucca)
</v>
      </c>
      <c r="O41" s="3" t="str">
        <f t="shared" si="3"/>
        <v>        (stars 3)
</v>
      </c>
      <c r="P41" s="3" t="str">
        <f t="shared" si="4"/>
        <v>        (price-per-night 100.0)
</v>
      </c>
      <c r="Q41" s="3" t="str">
        <f t="shared" si="5"/>
        <v>        (free-percent 92))
</v>
      </c>
      <c r="R41" s="4" t="str">
        <f t="shared" si="6"/>
        <v>(hotel (name HotelCelide)
        (tr Lucca)
        (stars 3)
        (price-per-night 100.0)
        (free-percent 92))
</v>
      </c>
    </row>
    <row r="42" ht="67.5" customHeight="1">
      <c r="A42" s="1"/>
      <c r="B42" s="1">
        <v>43.85943</v>
      </c>
      <c r="C42" s="1">
        <v>10.577574</v>
      </c>
      <c r="D42" s="4" t="s">
        <v>272</v>
      </c>
      <c r="E42" s="3" t="s">
        <v>273</v>
      </c>
      <c r="F42" s="3" t="s">
        <v>274</v>
      </c>
      <c r="G42" s="3" t="s">
        <v>247</v>
      </c>
      <c r="H42" s="3" t="s">
        <v>55</v>
      </c>
      <c r="I42" s="3" t="s">
        <v>25</v>
      </c>
      <c r="J42" s="4">
        <v>2.0</v>
      </c>
      <c r="K42" s="4">
        <v>75.0</v>
      </c>
      <c r="L42" s="4">
        <v>53.0</v>
      </c>
      <c r="M42" s="3" t="str">
        <f t="shared" si="1"/>
        <v>(hotel (name HambrosParcoHotel)
</v>
      </c>
      <c r="N42" s="3" t="str">
        <f t="shared" si="2"/>
        <v>        (tr Lucca)
</v>
      </c>
      <c r="O42" s="3" t="str">
        <f t="shared" si="3"/>
        <v>        (stars 2)
</v>
      </c>
      <c r="P42" s="3" t="str">
        <f t="shared" si="4"/>
        <v>        (price-per-night 75.0)
</v>
      </c>
      <c r="Q42" s="3" t="str">
        <f t="shared" si="5"/>
        <v>        (free-percent 53))
</v>
      </c>
      <c r="R42" s="4" t="str">
        <f t="shared" si="6"/>
        <v>(hotel (name HambrosParcoHotel)
        (tr Lucca)
        (stars 2)
        (price-per-night 75.0)
        (free-percent 53))
</v>
      </c>
    </row>
    <row r="43" ht="67.5" customHeight="1">
      <c r="A43" s="1"/>
      <c r="B43" s="1">
        <v>43.4038381</v>
      </c>
      <c r="C43" s="1">
        <v>10.8565034</v>
      </c>
      <c r="D43" s="4" t="s">
        <v>275</v>
      </c>
      <c r="E43" s="3" t="s">
        <v>276</v>
      </c>
      <c r="F43" s="3" t="s">
        <v>216</v>
      </c>
      <c r="G43" s="3" t="s">
        <v>213</v>
      </c>
      <c r="H43" s="3" t="s">
        <v>41</v>
      </c>
      <c r="I43" s="3" t="s">
        <v>25</v>
      </c>
      <c r="J43" s="4">
        <v>3.0</v>
      </c>
      <c r="K43" s="4">
        <v>100.0</v>
      </c>
      <c r="L43" s="4">
        <v>50.0</v>
      </c>
      <c r="M43" s="3" t="str">
        <f t="shared" si="1"/>
        <v>(hotel (name HotelSanLino)
</v>
      </c>
      <c r="N43" s="3" t="str">
        <f t="shared" si="2"/>
        <v>        (tr Pisa)
</v>
      </c>
      <c r="O43" s="3" t="str">
        <f t="shared" si="3"/>
        <v>        (stars 3)
</v>
      </c>
      <c r="P43" s="3" t="str">
        <f t="shared" si="4"/>
        <v>        (price-per-night 100.0)
</v>
      </c>
      <c r="Q43" s="3" t="str">
        <f t="shared" si="5"/>
        <v>        (free-percent 50))
</v>
      </c>
      <c r="R43" s="4" t="str">
        <f t="shared" si="6"/>
        <v>(hotel (name HotelSanLino)
        (tr Pisa)
        (stars 3)
        (price-per-night 100.0)
        (free-percent 50))
</v>
      </c>
    </row>
    <row r="44" ht="67.5" customHeight="1">
      <c r="A44" s="1"/>
      <c r="B44" s="1">
        <v>43.42193280000001</v>
      </c>
      <c r="C44" s="1">
        <v>11.1258935</v>
      </c>
      <c r="D44" s="4" t="s">
        <v>277</v>
      </c>
      <c r="E44" s="3" t="s">
        <v>278</v>
      </c>
      <c r="F44" s="3" t="s">
        <v>279</v>
      </c>
      <c r="G44" s="3" t="s">
        <v>221</v>
      </c>
      <c r="H44" s="3" t="s">
        <v>44</v>
      </c>
      <c r="I44" s="3" t="s">
        <v>25</v>
      </c>
      <c r="J44" s="4">
        <v>4.0</v>
      </c>
      <c r="K44" s="4">
        <v>125.0</v>
      </c>
      <c r="L44" s="4">
        <v>73.0</v>
      </c>
      <c r="M44" s="3" t="str">
        <f t="shared" si="1"/>
        <v>(hotel (name HotelLavecchiaCartiera)
</v>
      </c>
      <c r="N44" s="3" t="str">
        <f t="shared" si="2"/>
        <v>        (tr Siena)
</v>
      </c>
      <c r="O44" s="3" t="str">
        <f t="shared" si="3"/>
        <v>        (stars 4)
</v>
      </c>
      <c r="P44" s="3" t="str">
        <f t="shared" si="4"/>
        <v>        (price-per-night 125.0)
</v>
      </c>
      <c r="Q44" s="3" t="str">
        <f t="shared" si="5"/>
        <v>        (free-percent 73))
</v>
      </c>
      <c r="R44" s="4" t="str">
        <f t="shared" si="6"/>
        <v>(hotel (name HotelLavecchiaCartiera)
        (tr Siena)
        (stars 4)
        (price-per-night 125.0)
        (free-percent 73))
</v>
      </c>
    </row>
    <row r="45" ht="67.5" customHeight="1">
      <c r="A45" s="1"/>
      <c r="B45" s="1">
        <v>43.4222523</v>
      </c>
      <c r="C45" s="1">
        <v>11.1336128</v>
      </c>
      <c r="D45" s="4" t="s">
        <v>280</v>
      </c>
      <c r="E45" s="3" t="s">
        <v>281</v>
      </c>
      <c r="F45" s="3" t="s">
        <v>279</v>
      </c>
      <c r="G45" s="3" t="s">
        <v>221</v>
      </c>
      <c r="H45" s="3" t="s">
        <v>44</v>
      </c>
      <c r="I45" s="3" t="s">
        <v>25</v>
      </c>
      <c r="J45" s="4">
        <v>1.0</v>
      </c>
      <c r="K45" s="4">
        <v>50.0</v>
      </c>
      <c r="L45" s="4">
        <v>100.0</v>
      </c>
      <c r="M45" s="3" t="str">
        <f t="shared" si="1"/>
        <v>(hotel (name RelaisDellaRovere)
</v>
      </c>
      <c r="N45" s="3" t="str">
        <f t="shared" si="2"/>
        <v>        (tr Siena)
</v>
      </c>
      <c r="O45" s="3" t="str">
        <f t="shared" si="3"/>
        <v>        (stars 1)
</v>
      </c>
      <c r="P45" s="3" t="str">
        <f t="shared" si="4"/>
        <v>        (price-per-night 50.0)
</v>
      </c>
      <c r="Q45" s="3" t="str">
        <f t="shared" si="5"/>
        <v>        (free-percent 100))
</v>
      </c>
      <c r="R45" s="4" t="str">
        <f t="shared" si="6"/>
        <v>(hotel (name RelaisDellaRovere)
        (tr Siena)
        (stars 1)
        (price-per-night 50.0)
        (free-percent 100))
</v>
      </c>
    </row>
    <row r="46" ht="67.5" customHeight="1">
      <c r="A46" s="1"/>
      <c r="B46" s="1">
        <v>41.8764017</v>
      </c>
      <c r="C46" s="1">
        <v>12.802997</v>
      </c>
      <c r="D46" s="4" t="s">
        <v>282</v>
      </c>
      <c r="E46" s="3" t="s">
        <v>283</v>
      </c>
      <c r="F46" s="3" t="s">
        <v>284</v>
      </c>
      <c r="G46" s="3" t="s">
        <v>285</v>
      </c>
      <c r="H46" s="3" t="s">
        <v>61</v>
      </c>
      <c r="I46" s="3" t="s">
        <v>42</v>
      </c>
      <c r="J46" s="4">
        <v>2.0</v>
      </c>
      <c r="K46" s="4">
        <v>75.0</v>
      </c>
      <c r="L46" s="4">
        <v>22.0</v>
      </c>
      <c r="M46" s="3" t="str">
        <f t="shared" si="1"/>
        <v>(hotel (name LaFrancigena)
</v>
      </c>
      <c r="N46" s="3" t="str">
        <f t="shared" si="2"/>
        <v>        (tr Roma)
</v>
      </c>
      <c r="O46" s="3" t="str">
        <f t="shared" si="3"/>
        <v>        (stars 2)
</v>
      </c>
      <c r="P46" s="3" t="str">
        <f t="shared" si="4"/>
        <v>        (price-per-night 75.0)
</v>
      </c>
      <c r="Q46" s="3" t="str">
        <f t="shared" si="5"/>
        <v>        (free-percent 22))
</v>
      </c>
      <c r="R46" s="4" t="str">
        <f t="shared" si="6"/>
        <v>(hotel (name LaFrancigena)
        (tr Roma)
        (stars 2)
        (price-per-night 75.0)
        (free-percent 22))
</v>
      </c>
    </row>
    <row r="47" ht="67.5" customHeight="1">
      <c r="A47" s="1"/>
      <c r="B47" s="1">
        <v>39.0606211</v>
      </c>
      <c r="C47" s="1">
        <v>17.1321072</v>
      </c>
      <c r="D47" s="4" t="s">
        <v>286</v>
      </c>
      <c r="E47" s="3" t="s">
        <v>287</v>
      </c>
      <c r="F47" s="3" t="s">
        <v>288</v>
      </c>
      <c r="G47" s="3" t="s">
        <v>289</v>
      </c>
      <c r="H47" s="3" t="s">
        <v>63</v>
      </c>
      <c r="I47" s="3" t="s">
        <v>45</v>
      </c>
      <c r="J47" s="4">
        <v>1.0</v>
      </c>
      <c r="K47" s="4">
        <v>50.0</v>
      </c>
      <c r="L47" s="4">
        <v>99.0</v>
      </c>
      <c r="M47" s="3" t="str">
        <f t="shared" si="1"/>
        <v>(hotel (name BeBLorizzontedellasera)
</v>
      </c>
      <c r="N47" s="3" t="str">
        <f t="shared" si="2"/>
        <v>        (tr Crotone)
</v>
      </c>
      <c r="O47" s="3" t="str">
        <f t="shared" si="3"/>
        <v>        (stars 1)
</v>
      </c>
      <c r="P47" s="3" t="str">
        <f t="shared" si="4"/>
        <v>        (price-per-night 50.0)
</v>
      </c>
      <c r="Q47" s="3" t="str">
        <f t="shared" si="5"/>
        <v>        (free-percent 99))
</v>
      </c>
      <c r="R47" s="4" t="str">
        <f t="shared" si="6"/>
        <v>(hotel (name BeBLorizzontedellasera)
        (tr Crotone)
        (stars 1)
        (price-per-night 50.0)
        (free-percent 99))
</v>
      </c>
    </row>
    <row r="48" ht="67.5" customHeight="1">
      <c r="A48" s="1"/>
      <c r="B48" s="1">
        <v>43.404288</v>
      </c>
      <c r="C48" s="1">
        <v>11.016492</v>
      </c>
      <c r="D48" s="4" t="s">
        <v>290</v>
      </c>
      <c r="E48" s="3" t="s">
        <v>291</v>
      </c>
      <c r="F48" s="3" t="s">
        <v>292</v>
      </c>
      <c r="G48" s="3" t="s">
        <v>221</v>
      </c>
      <c r="H48" s="3" t="s">
        <v>44</v>
      </c>
      <c r="I48" s="3" t="s">
        <v>25</v>
      </c>
      <c r="J48" s="4">
        <v>3.0</v>
      </c>
      <c r="K48" s="4">
        <v>100.0</v>
      </c>
      <c r="L48" s="4">
        <v>33.0</v>
      </c>
      <c r="M48" s="3" t="str">
        <f t="shared" si="1"/>
        <v>(hotel (name HotelleVolpaie)
</v>
      </c>
      <c r="N48" s="3" t="str">
        <f t="shared" si="2"/>
        <v>        (tr Siena)
</v>
      </c>
      <c r="O48" s="3" t="str">
        <f t="shared" si="3"/>
        <v>        (stars 3)
</v>
      </c>
      <c r="P48" s="3" t="str">
        <f t="shared" si="4"/>
        <v>        (price-per-night 100.0)
</v>
      </c>
      <c r="Q48" s="3" t="str">
        <f t="shared" si="5"/>
        <v>        (free-percent 33))
</v>
      </c>
      <c r="R48" s="4" t="str">
        <f t="shared" si="6"/>
        <v>(hotel (name HotelleVolpaie)
        (tr Siena)
        (stars 3)
        (price-per-night 100.0)
        (free-percent 33))
</v>
      </c>
    </row>
    <row r="49" ht="67.5" customHeight="1">
      <c r="A49" s="1"/>
      <c r="B49" s="1">
        <v>43.4726613</v>
      </c>
      <c r="C49" s="1">
        <v>11.1464818</v>
      </c>
      <c r="D49" s="4" t="s">
        <v>293</v>
      </c>
      <c r="E49" s="3" t="s">
        <v>294</v>
      </c>
      <c r="F49" s="3" t="s">
        <v>295</v>
      </c>
      <c r="G49" s="3" t="s">
        <v>221</v>
      </c>
      <c r="H49" s="3" t="s">
        <v>44</v>
      </c>
      <c r="I49" s="3" t="s">
        <v>25</v>
      </c>
      <c r="J49" s="4">
        <v>4.0</v>
      </c>
      <c r="K49" s="4">
        <v>125.0</v>
      </c>
      <c r="L49" s="4">
        <v>73.0</v>
      </c>
      <c r="M49" s="3" t="str">
        <f t="shared" si="1"/>
        <v>(hotel (name HotelAlcide)
</v>
      </c>
      <c r="N49" s="3" t="str">
        <f t="shared" si="2"/>
        <v>        (tr Siena)
</v>
      </c>
      <c r="O49" s="3" t="str">
        <f t="shared" si="3"/>
        <v>        (stars 4)
</v>
      </c>
      <c r="P49" s="3" t="str">
        <f t="shared" si="4"/>
        <v>        (price-per-night 125.0)
</v>
      </c>
      <c r="Q49" s="3" t="str">
        <f t="shared" si="5"/>
        <v>        (free-percent 73))
</v>
      </c>
      <c r="R49" s="4" t="str">
        <f t="shared" si="6"/>
        <v>(hotel (name HotelAlcide)
        (tr Siena)
        (stars 4)
        (price-per-night 125.0)
        (free-percent 73))
</v>
      </c>
    </row>
    <row r="50" ht="67.5" customHeight="1">
      <c r="A50" s="1"/>
      <c r="B50" s="1">
        <v>43.5936096</v>
      </c>
      <c r="C50" s="1">
        <v>11.1969154</v>
      </c>
      <c r="D50" s="4" t="s">
        <v>296</v>
      </c>
      <c r="E50" s="3" t="s">
        <v>297</v>
      </c>
      <c r="F50" s="3" t="s">
        <v>298</v>
      </c>
      <c r="G50" s="3" t="s">
        <v>299</v>
      </c>
      <c r="H50" s="3" t="s">
        <v>65</v>
      </c>
      <c r="I50" s="3" t="s">
        <v>25</v>
      </c>
      <c r="J50" s="4">
        <v>1.0</v>
      </c>
      <c r="K50" s="4">
        <v>50.0</v>
      </c>
      <c r="L50" s="4">
        <v>69.0</v>
      </c>
      <c r="M50" s="3" t="str">
        <f t="shared" si="1"/>
        <v>(hotel (name ParkHotelChianti)
</v>
      </c>
      <c r="N50" s="3" t="str">
        <f t="shared" si="2"/>
        <v>        (tr Firenze)
</v>
      </c>
      <c r="O50" s="3" t="str">
        <f t="shared" si="3"/>
        <v>        (stars 1)
</v>
      </c>
      <c r="P50" s="3" t="str">
        <f t="shared" si="4"/>
        <v>        (price-per-night 50.0)
</v>
      </c>
      <c r="Q50" s="3" t="str">
        <f t="shared" si="5"/>
        <v>        (free-percent 69))
</v>
      </c>
      <c r="R50" s="4" t="str">
        <f t="shared" si="6"/>
        <v>(hotel (name ParkHotelChianti)
        (tr Firenze)
        (stars 1)
        (price-per-night 50.0)
        (free-percent 69))
</v>
      </c>
    </row>
    <row r="51" ht="67.5" customHeight="1">
      <c r="A51" s="1"/>
      <c r="B51" s="1">
        <v>43.73330139999999</v>
      </c>
      <c r="C51" s="1">
        <v>11.0196717</v>
      </c>
      <c r="D51" s="4" t="s">
        <v>300</v>
      </c>
      <c r="E51" s="3" t="s">
        <v>301</v>
      </c>
      <c r="F51" s="3" t="s">
        <v>302</v>
      </c>
      <c r="G51" s="3" t="s">
        <v>299</v>
      </c>
      <c r="H51" s="3" t="s">
        <v>65</v>
      </c>
      <c r="I51" s="3" t="s">
        <v>25</v>
      </c>
      <c r="J51" s="4">
        <v>2.0</v>
      </c>
      <c r="K51" s="4">
        <v>75.0</v>
      </c>
      <c r="L51" s="4">
        <v>41.0</v>
      </c>
      <c r="M51" s="3" t="str">
        <f t="shared" si="1"/>
        <v>(hotel (name HotelBacciodaMontelupo)
</v>
      </c>
      <c r="N51" s="3" t="str">
        <f t="shared" si="2"/>
        <v>        (tr Firenze)
</v>
      </c>
      <c r="O51" s="3" t="str">
        <f t="shared" si="3"/>
        <v>        (stars 2)
</v>
      </c>
      <c r="P51" s="3" t="str">
        <f t="shared" si="4"/>
        <v>        (price-per-night 75.0)
</v>
      </c>
      <c r="Q51" s="3" t="str">
        <f t="shared" si="5"/>
        <v>        (free-percent 41))
</v>
      </c>
      <c r="R51" s="4" t="str">
        <f t="shared" si="6"/>
        <v>(hotel (name HotelBacciodaMontelupo)
        (tr Firenze)
        (stars 2)
        (price-per-night 75.0)
        (free-percent 41))
</v>
      </c>
    </row>
    <row r="52" ht="67.5" customHeight="1">
      <c r="A52" s="1"/>
      <c r="B52" s="1">
        <v>43.7710428</v>
      </c>
      <c r="C52" s="1">
        <v>11.2577637</v>
      </c>
      <c r="D52" s="4" t="s">
        <v>303</v>
      </c>
      <c r="E52" s="3" t="s">
        <v>304</v>
      </c>
      <c r="F52" s="3" t="s">
        <v>305</v>
      </c>
      <c r="G52" s="3" t="s">
        <v>299</v>
      </c>
      <c r="H52" s="3" t="s">
        <v>65</v>
      </c>
      <c r="I52" s="3" t="s">
        <v>25</v>
      </c>
      <c r="J52" s="4">
        <v>3.0</v>
      </c>
      <c r="K52" s="4">
        <v>100.0</v>
      </c>
      <c r="L52" s="4">
        <v>13.0</v>
      </c>
      <c r="M52" s="3" t="str">
        <f t="shared" si="1"/>
        <v>(hotel (name GrandHotelCavour)
</v>
      </c>
      <c r="N52" s="3" t="str">
        <f t="shared" si="2"/>
        <v>        (tr Firenze)
</v>
      </c>
      <c r="O52" s="3" t="str">
        <f t="shared" si="3"/>
        <v>        (stars 3)
</v>
      </c>
      <c r="P52" s="3" t="str">
        <f t="shared" si="4"/>
        <v>        (price-per-night 100.0)
</v>
      </c>
      <c r="Q52" s="3" t="str">
        <f t="shared" si="5"/>
        <v>        (free-percent 13))
</v>
      </c>
      <c r="R52" s="4" t="str">
        <f t="shared" si="6"/>
        <v>(hotel (name GrandHotelCavour)
        (tr Firenze)
        (stars 3)
        (price-per-night 100.0)
        (free-percent 13))
</v>
      </c>
    </row>
    <row r="53" ht="67.5" customHeight="1">
      <c r="A53" s="1"/>
      <c r="B53" s="1">
        <v>43.7762073</v>
      </c>
      <c r="C53" s="1">
        <v>11.2568422</v>
      </c>
      <c r="D53" s="4" t="s">
        <v>306</v>
      </c>
      <c r="E53" s="3" t="s">
        <v>307</v>
      </c>
      <c r="F53" s="3" t="s">
        <v>308</v>
      </c>
      <c r="G53" s="3" t="s">
        <v>299</v>
      </c>
      <c r="H53" s="3" t="s">
        <v>65</v>
      </c>
      <c r="I53" s="3" t="s">
        <v>25</v>
      </c>
      <c r="J53" s="4">
        <v>4.0</v>
      </c>
      <c r="K53" s="4">
        <v>125.0</v>
      </c>
      <c r="L53" s="4">
        <v>32.0</v>
      </c>
      <c r="M53" s="3" t="str">
        <f t="shared" si="1"/>
        <v>(hotel (name HotelColomba)
</v>
      </c>
      <c r="N53" s="3" t="str">
        <f t="shared" si="2"/>
        <v>        (tr Firenze)
</v>
      </c>
      <c r="O53" s="3" t="str">
        <f t="shared" si="3"/>
        <v>        (stars 4)
</v>
      </c>
      <c r="P53" s="3" t="str">
        <f t="shared" si="4"/>
        <v>        (price-per-night 125.0)
</v>
      </c>
      <c r="Q53" s="3" t="str">
        <f t="shared" si="5"/>
        <v>        (free-percent 32))
</v>
      </c>
      <c r="R53" s="4" t="str">
        <f t="shared" si="6"/>
        <v>(hotel (name HotelColomba)
        (tr Firenze)
        (stars 4)
        (price-per-night 125.0)
        (free-percent 32))
</v>
      </c>
    </row>
    <row r="54" ht="67.5" customHeight="1">
      <c r="A54" s="1"/>
      <c r="B54" s="1">
        <v>43.77526</v>
      </c>
      <c r="C54" s="1">
        <v>11.2509694</v>
      </c>
      <c r="D54" s="4" t="s">
        <v>309</v>
      </c>
      <c r="E54" s="3" t="s">
        <v>310</v>
      </c>
      <c r="F54" s="3" t="s">
        <v>311</v>
      </c>
      <c r="G54" s="3" t="s">
        <v>299</v>
      </c>
      <c r="H54" s="3" t="s">
        <v>65</v>
      </c>
      <c r="I54" s="3" t="s">
        <v>25</v>
      </c>
      <c r="J54" s="4">
        <v>1.0</v>
      </c>
      <c r="K54" s="4">
        <v>50.0</v>
      </c>
      <c r="L54" s="4">
        <v>61.0</v>
      </c>
      <c r="M54" s="3" t="str">
        <f t="shared" si="1"/>
        <v>(hotel (name HotelSanGiorgioeOlimpic)
</v>
      </c>
      <c r="N54" s="3" t="str">
        <f t="shared" si="2"/>
        <v>        (tr Firenze)
</v>
      </c>
      <c r="O54" s="3" t="str">
        <f t="shared" si="3"/>
        <v>        (stars 1)
</v>
      </c>
      <c r="P54" s="3" t="str">
        <f t="shared" si="4"/>
        <v>        (price-per-night 50.0)
</v>
      </c>
      <c r="Q54" s="3" t="str">
        <f t="shared" si="5"/>
        <v>        (free-percent 61))
</v>
      </c>
      <c r="R54" s="4" t="str">
        <f t="shared" si="6"/>
        <v>(hotel (name HotelSanGiorgioeOlimpic)
        (tr Firenze)
        (stars 1)
        (price-per-night 50.0)
        (free-percent 61))
</v>
      </c>
    </row>
    <row r="55" ht="67.5" customHeight="1">
      <c r="A55" s="1"/>
      <c r="B55" s="1">
        <v>43.776453</v>
      </c>
      <c r="C55" s="1">
        <v>11.256957</v>
      </c>
      <c r="D55" s="4" t="s">
        <v>312</v>
      </c>
      <c r="E55" s="3" t="s">
        <v>313</v>
      </c>
      <c r="F55" s="3" t="s">
        <v>311</v>
      </c>
      <c r="G55" s="3" t="s">
        <v>299</v>
      </c>
      <c r="H55" s="3" t="s">
        <v>65</v>
      </c>
      <c r="I55" s="3" t="s">
        <v>25</v>
      </c>
      <c r="J55" s="4">
        <v>3.0</v>
      </c>
      <c r="K55" s="4">
        <v>100.0</v>
      </c>
      <c r="L55" s="4">
        <v>63.0</v>
      </c>
      <c r="M55" s="3" t="str">
        <f t="shared" si="1"/>
        <v>(hotel (name HotelGioia)
</v>
      </c>
      <c r="N55" s="3" t="str">
        <f t="shared" si="2"/>
        <v>        (tr Firenze)
</v>
      </c>
      <c r="O55" s="3" t="str">
        <f t="shared" si="3"/>
        <v>        (stars 3)
</v>
      </c>
      <c r="P55" s="3" t="str">
        <f t="shared" si="4"/>
        <v>        (price-per-night 100.0)
</v>
      </c>
      <c r="Q55" s="3" t="str">
        <f t="shared" si="5"/>
        <v>        (free-percent 63))
</v>
      </c>
      <c r="R55" s="4" t="str">
        <f t="shared" si="6"/>
        <v>(hotel (name HotelGioia)
        (tr Firenze)
        (stars 3)
        (price-per-night 100.0)
        (free-percent 63))
</v>
      </c>
    </row>
    <row r="56" ht="67.5" customHeight="1">
      <c r="A56" s="1"/>
      <c r="B56" s="1">
        <v>43.78073</v>
      </c>
      <c r="C56" s="1">
        <v>11.260546</v>
      </c>
      <c r="D56" s="4" t="s">
        <v>314</v>
      </c>
      <c r="E56" s="3" t="s">
        <v>315</v>
      </c>
      <c r="F56" s="3" t="s">
        <v>308</v>
      </c>
      <c r="G56" s="3" t="s">
        <v>299</v>
      </c>
      <c r="H56" s="3" t="s">
        <v>65</v>
      </c>
      <c r="I56" s="3" t="s">
        <v>25</v>
      </c>
      <c r="J56" s="4">
        <v>2.0</v>
      </c>
      <c r="K56" s="4">
        <v>75.0</v>
      </c>
      <c r="L56" s="4">
        <v>66.0</v>
      </c>
      <c r="M56" s="3" t="str">
        <f t="shared" si="1"/>
        <v>(hotel (name HotelAthenaeum)
</v>
      </c>
      <c r="N56" s="3" t="str">
        <f t="shared" si="2"/>
        <v>        (tr Firenze)
</v>
      </c>
      <c r="O56" s="3" t="str">
        <f t="shared" si="3"/>
        <v>        (stars 2)
</v>
      </c>
      <c r="P56" s="3" t="str">
        <f t="shared" si="4"/>
        <v>        (price-per-night 75.0)
</v>
      </c>
      <c r="Q56" s="3" t="str">
        <f t="shared" si="5"/>
        <v>        (free-percent 66))
</v>
      </c>
      <c r="R56" s="4" t="str">
        <f t="shared" si="6"/>
        <v>(hotel (name HotelAthenaeum)
        (tr Firenze)
        (stars 2)
        (price-per-night 75.0)
        (free-percent 66))
</v>
      </c>
    </row>
    <row r="57" ht="67.5" customHeight="1">
      <c r="A57" s="1"/>
      <c r="B57" s="1">
        <v>43.7809705</v>
      </c>
      <c r="C57" s="1">
        <v>11.2554191</v>
      </c>
      <c r="D57" s="4" t="s">
        <v>316</v>
      </c>
      <c r="E57" s="3" t="s">
        <v>317</v>
      </c>
      <c r="F57" s="3" t="s">
        <v>308</v>
      </c>
      <c r="G57" s="3" t="s">
        <v>299</v>
      </c>
      <c r="H57" s="3" t="s">
        <v>65</v>
      </c>
      <c r="I57" s="3" t="s">
        <v>25</v>
      </c>
      <c r="J57" s="4">
        <v>1.0</v>
      </c>
      <c r="K57" s="4">
        <v>50.0</v>
      </c>
      <c r="L57" s="4">
        <v>38.0</v>
      </c>
      <c r="M57" s="3" t="str">
        <f t="shared" si="1"/>
        <v>(hotel (name HotelRapallo)
</v>
      </c>
      <c r="N57" s="3" t="str">
        <f t="shared" si="2"/>
        <v>        (tr Firenze)
</v>
      </c>
      <c r="O57" s="3" t="str">
        <f t="shared" si="3"/>
        <v>        (stars 1)
</v>
      </c>
      <c r="P57" s="3" t="str">
        <f t="shared" si="4"/>
        <v>        (price-per-night 50.0)
</v>
      </c>
      <c r="Q57" s="3" t="str">
        <f t="shared" si="5"/>
        <v>        (free-percent 38))
</v>
      </c>
      <c r="R57" s="4" t="str">
        <f t="shared" si="6"/>
        <v>(hotel (name HotelRapallo)
        (tr Firenze)
        (stars 1)
        (price-per-night 50.0)
        (free-percent 38))
</v>
      </c>
    </row>
    <row r="58" ht="67.5" customHeight="1">
      <c r="A58" s="1"/>
      <c r="B58" s="1">
        <v>43.79118829999999</v>
      </c>
      <c r="C58" s="1">
        <v>11.0803767</v>
      </c>
      <c r="D58" s="4" t="s">
        <v>318</v>
      </c>
      <c r="E58" s="3" t="s">
        <v>319</v>
      </c>
      <c r="F58" s="3" t="s">
        <v>320</v>
      </c>
      <c r="G58" s="3" t="s">
        <v>299</v>
      </c>
      <c r="H58" s="3" t="s">
        <v>65</v>
      </c>
      <c r="I58" s="3" t="s">
        <v>25</v>
      </c>
      <c r="J58" s="4">
        <v>2.0</v>
      </c>
      <c r="K58" s="4">
        <v>75.0</v>
      </c>
      <c r="L58" s="4">
        <v>73.0</v>
      </c>
      <c r="M58" s="3" t="str">
        <f t="shared" si="1"/>
        <v>(hotel (name CountryHoteldiVillaCastelletti)
</v>
      </c>
      <c r="N58" s="3" t="str">
        <f t="shared" si="2"/>
        <v>        (tr Firenze)
</v>
      </c>
      <c r="O58" s="3" t="str">
        <f t="shared" si="3"/>
        <v>        (stars 2)
</v>
      </c>
      <c r="P58" s="3" t="str">
        <f t="shared" si="4"/>
        <v>        (price-per-night 75.0)
</v>
      </c>
      <c r="Q58" s="3" t="str">
        <f t="shared" si="5"/>
        <v>        (free-percent 73))
</v>
      </c>
      <c r="R58" s="4" t="str">
        <f t="shared" si="6"/>
        <v>(hotel (name CountryHoteldiVillaCastelletti)
        (tr Firenze)
        (stars 2)
        (price-per-night 75.0)
        (free-percent 73))
</v>
      </c>
    </row>
    <row r="59" ht="67.5" customHeight="1">
      <c r="A59" s="1"/>
      <c r="B59" s="1">
        <v>43.79529900000001</v>
      </c>
      <c r="C59" s="1">
        <v>11.199413</v>
      </c>
      <c r="D59" s="4" t="s">
        <v>321</v>
      </c>
      <c r="E59" s="3" t="s">
        <v>322</v>
      </c>
      <c r="F59" s="3" t="s">
        <v>323</v>
      </c>
      <c r="G59" s="3" t="s">
        <v>299</v>
      </c>
      <c r="H59" s="3" t="s">
        <v>65</v>
      </c>
      <c r="I59" s="3" t="s">
        <v>25</v>
      </c>
      <c r="J59" s="4">
        <v>3.0</v>
      </c>
      <c r="K59" s="4">
        <v>100.0</v>
      </c>
      <c r="L59" s="4">
        <v>67.0</v>
      </c>
      <c r="M59" s="3" t="str">
        <f t="shared" si="1"/>
        <v>(hotel (name Eurhotel)
</v>
      </c>
      <c r="N59" s="3" t="str">
        <f t="shared" si="2"/>
        <v>        (tr Firenze)
</v>
      </c>
      <c r="O59" s="3" t="str">
        <f t="shared" si="3"/>
        <v>        (stars 3)
</v>
      </c>
      <c r="P59" s="3" t="str">
        <f t="shared" si="4"/>
        <v>        (price-per-night 100.0)
</v>
      </c>
      <c r="Q59" s="3" t="str">
        <f t="shared" si="5"/>
        <v>        (free-percent 67))
</v>
      </c>
      <c r="R59" s="4" t="str">
        <f t="shared" si="6"/>
        <v>(hotel (name Eurhotel)
        (tr Firenze)
        (stars 3)
        (price-per-night 100.0)
        (free-percent 67))
</v>
      </c>
    </row>
    <row r="60" ht="67.5" customHeight="1">
      <c r="A60" s="1"/>
      <c r="B60" s="1">
        <v>43.8568601</v>
      </c>
      <c r="C60" s="1">
        <v>11.1220612</v>
      </c>
      <c r="D60" s="4" t="s">
        <v>324</v>
      </c>
      <c r="E60" s="3" t="s">
        <v>325</v>
      </c>
      <c r="F60" s="3" t="s">
        <v>326</v>
      </c>
      <c r="G60" s="3" t="s">
        <v>327</v>
      </c>
      <c r="H60" s="3" t="s">
        <v>66</v>
      </c>
      <c r="I60" s="3" t="s">
        <v>25</v>
      </c>
      <c r="J60" s="4">
        <v>1.0</v>
      </c>
      <c r="K60" s="4">
        <v>50.0</v>
      </c>
      <c r="L60" s="4">
        <v>56.0</v>
      </c>
      <c r="M60" s="3" t="str">
        <f t="shared" si="1"/>
        <v>(hotel (name HotelDatini)
</v>
      </c>
      <c r="N60" s="3" t="str">
        <f t="shared" si="2"/>
        <v>        (tr Prato)
</v>
      </c>
      <c r="O60" s="3" t="str">
        <f t="shared" si="3"/>
        <v>        (stars 1)
</v>
      </c>
      <c r="P60" s="3" t="str">
        <f t="shared" si="4"/>
        <v>        (price-per-night 50.0)
</v>
      </c>
      <c r="Q60" s="3" t="str">
        <f t="shared" si="5"/>
        <v>        (free-percent 56))
</v>
      </c>
      <c r="R60" s="4" t="str">
        <f t="shared" si="6"/>
        <v>(hotel (name HotelDatini)
        (tr Prato)
        (stars 1)
        (price-per-night 50.0)
        (free-percent 56))
</v>
      </c>
    </row>
    <row r="61" ht="67.5" customHeight="1">
      <c r="A61" s="1"/>
      <c r="B61" s="1">
        <v>43.8817755</v>
      </c>
      <c r="C61" s="1">
        <v>10.7742404</v>
      </c>
      <c r="D61" s="4" t="s">
        <v>328</v>
      </c>
      <c r="E61" s="3" t="s">
        <v>329</v>
      </c>
      <c r="F61" s="3" t="s">
        <v>330</v>
      </c>
      <c r="G61" s="3" t="s">
        <v>331</v>
      </c>
      <c r="H61" s="3" t="s">
        <v>67</v>
      </c>
      <c r="I61" s="3" t="s">
        <v>25</v>
      </c>
      <c r="J61" s="4">
        <v>2.0</v>
      </c>
      <c r="K61" s="4">
        <v>75.0</v>
      </c>
      <c r="L61" s="4">
        <v>9.0</v>
      </c>
      <c r="M61" s="3" t="str">
        <f t="shared" si="1"/>
        <v>(hotel (name HotelSavoiaeCampana)
</v>
      </c>
      <c r="N61" s="3" t="str">
        <f t="shared" si="2"/>
        <v>        (tr Pistoia)
</v>
      </c>
      <c r="O61" s="3" t="str">
        <f t="shared" si="3"/>
        <v>        (stars 2)
</v>
      </c>
      <c r="P61" s="3" t="str">
        <f t="shared" si="4"/>
        <v>        (price-per-night 75.0)
</v>
      </c>
      <c r="Q61" s="3" t="str">
        <f t="shared" si="5"/>
        <v>        (free-percent 9))
</v>
      </c>
      <c r="R61" s="4" t="str">
        <f t="shared" si="6"/>
        <v>(hotel (name HotelSavoiaeCampana)
        (tr Pistoia)
        (stars 2)
        (price-per-night 75.0)
        (free-percent 9))
</v>
      </c>
    </row>
    <row r="62" ht="67.5" customHeight="1">
      <c r="A62" s="1"/>
      <c r="B62" s="1">
        <v>43.8827201</v>
      </c>
      <c r="C62" s="1">
        <v>10.7737632</v>
      </c>
      <c r="D62" s="4" t="s">
        <v>332</v>
      </c>
      <c r="E62" s="3" t="s">
        <v>333</v>
      </c>
      <c r="F62" s="3" t="s">
        <v>330</v>
      </c>
      <c r="G62" s="3" t="s">
        <v>331</v>
      </c>
      <c r="H62" s="3" t="s">
        <v>67</v>
      </c>
      <c r="I62" s="3" t="s">
        <v>25</v>
      </c>
      <c r="J62" s="4">
        <v>3.0</v>
      </c>
      <c r="K62" s="4">
        <v>100.0</v>
      </c>
      <c r="L62" s="4">
        <v>25.0</v>
      </c>
      <c r="M62" s="3" t="str">
        <f t="shared" si="1"/>
        <v>(hotel (name HotelTonfonieMafalda)
</v>
      </c>
      <c r="N62" s="3" t="str">
        <f t="shared" si="2"/>
        <v>        (tr Pistoia)
</v>
      </c>
      <c r="O62" s="3" t="str">
        <f t="shared" si="3"/>
        <v>        (stars 3)
</v>
      </c>
      <c r="P62" s="3" t="str">
        <f t="shared" si="4"/>
        <v>        (price-per-night 100.0)
</v>
      </c>
      <c r="Q62" s="3" t="str">
        <f t="shared" si="5"/>
        <v>        (free-percent 25))
</v>
      </c>
      <c r="R62" s="4" t="str">
        <f t="shared" si="6"/>
        <v>(hotel (name HotelTonfonieMafalda)
        (tr Pistoia)
        (stars 3)
        (price-per-night 100.0)
        (free-percent 25))
</v>
      </c>
    </row>
    <row r="63" ht="67.5" customHeight="1">
      <c r="A63" s="1"/>
      <c r="B63" s="1">
        <v>43.8867378</v>
      </c>
      <c r="C63" s="1">
        <v>10.7680656</v>
      </c>
      <c r="D63" s="4" t="s">
        <v>334</v>
      </c>
      <c r="E63" s="3" t="s">
        <v>335</v>
      </c>
      <c r="F63" s="3" t="s">
        <v>330</v>
      </c>
      <c r="G63" s="3" t="s">
        <v>331</v>
      </c>
      <c r="H63" s="3" t="s">
        <v>67</v>
      </c>
      <c r="I63" s="3" t="s">
        <v>25</v>
      </c>
      <c r="J63" s="4">
        <v>3.0</v>
      </c>
      <c r="K63" s="4">
        <v>100.0</v>
      </c>
      <c r="L63" s="4">
        <v>72.0</v>
      </c>
      <c r="M63" s="3" t="str">
        <f t="shared" si="1"/>
        <v>(hotel (name HotelPrati)
</v>
      </c>
      <c r="N63" s="3" t="str">
        <f t="shared" si="2"/>
        <v>        (tr Pistoia)
</v>
      </c>
      <c r="O63" s="3" t="str">
        <f t="shared" si="3"/>
        <v>        (stars 3)
</v>
      </c>
      <c r="P63" s="3" t="str">
        <f t="shared" si="4"/>
        <v>        (price-per-night 100.0)
</v>
      </c>
      <c r="Q63" s="3" t="str">
        <f t="shared" si="5"/>
        <v>        (free-percent 72))
</v>
      </c>
      <c r="R63" s="4" t="str">
        <f t="shared" si="6"/>
        <v>(hotel (name HotelPrati)
        (tr Pistoia)
        (stars 3)
        (price-per-night 100.0)
        (free-percent 72))
</v>
      </c>
    </row>
    <row r="64" ht="67.5" customHeight="1">
      <c r="A64" s="1"/>
      <c r="B64" s="1">
        <v>44.28876959999999</v>
      </c>
      <c r="C64" s="1">
        <v>7.0777676</v>
      </c>
      <c r="D64" s="4" t="s">
        <v>336</v>
      </c>
      <c r="E64" s="3" t="s">
        <v>337</v>
      </c>
      <c r="F64" s="3" t="s">
        <v>338</v>
      </c>
      <c r="G64" s="3" t="s">
        <v>339</v>
      </c>
      <c r="H64" s="3" t="s">
        <v>68</v>
      </c>
      <c r="I64" s="3" t="s">
        <v>31</v>
      </c>
      <c r="J64" s="4">
        <v>3.0</v>
      </c>
      <c r="K64" s="4">
        <v>100.0</v>
      </c>
      <c r="L64" s="4">
        <v>25.0</v>
      </c>
      <c r="M64" s="3" t="str">
        <f t="shared" si="1"/>
        <v>(hotel (name GrandHotelTermeDiVinadio)
</v>
      </c>
      <c r="N64" s="3" t="str">
        <f t="shared" si="2"/>
        <v>        (tr Cuneo)
</v>
      </c>
      <c r="O64" s="3" t="str">
        <f t="shared" si="3"/>
        <v>        (stars 3)
</v>
      </c>
      <c r="P64" s="3" t="str">
        <f t="shared" si="4"/>
        <v>        (price-per-night 100.0)
</v>
      </c>
      <c r="Q64" s="3" t="str">
        <f t="shared" si="5"/>
        <v>        (free-percent 25))
</v>
      </c>
      <c r="R64" s="4" t="str">
        <f t="shared" si="6"/>
        <v>(hotel (name GrandHotelTermeDiVinadio)
        (tr Cuneo)
        (stars 3)
        (price-per-night 100.0)
        (free-percent 25))
</v>
      </c>
    </row>
    <row r="65" ht="67.5" customHeight="1">
      <c r="A65" s="1"/>
      <c r="B65" s="1">
        <v>44.2049744</v>
      </c>
      <c r="C65" s="1">
        <v>7.5750549</v>
      </c>
      <c r="D65" s="4" t="s">
        <v>340</v>
      </c>
      <c r="E65" s="3" t="s">
        <v>341</v>
      </c>
      <c r="F65" s="3" t="s">
        <v>342</v>
      </c>
      <c r="G65" s="3" t="s">
        <v>339</v>
      </c>
      <c r="H65" s="3" t="s">
        <v>68</v>
      </c>
      <c r="I65" s="3" t="s">
        <v>31</v>
      </c>
      <c r="J65" s="4">
        <v>4.0</v>
      </c>
      <c r="K65" s="4">
        <v>125.0</v>
      </c>
      <c r="L65" s="4">
        <v>36.0</v>
      </c>
      <c r="M65" s="3" t="str">
        <f t="shared" si="1"/>
        <v>(hotel (name ResidenceLimone)
</v>
      </c>
      <c r="N65" s="3" t="str">
        <f t="shared" si="2"/>
        <v>        (tr Cuneo)
</v>
      </c>
      <c r="O65" s="3" t="str">
        <f t="shared" si="3"/>
        <v>        (stars 4)
</v>
      </c>
      <c r="P65" s="3" t="str">
        <f t="shared" si="4"/>
        <v>        (price-per-night 125.0)
</v>
      </c>
      <c r="Q65" s="3" t="str">
        <f t="shared" si="5"/>
        <v>        (free-percent 36))
</v>
      </c>
      <c r="R65" s="4" t="str">
        <f t="shared" si="6"/>
        <v>(hotel (name ResidenceLimone)
        (tr Cuneo)
        (stars 4)
        (price-per-night 125.0)
        (free-percent 36))
</v>
      </c>
    </row>
    <row r="66" ht="67.5" customHeight="1">
      <c r="A66" s="1"/>
      <c r="B66" s="1">
        <v>45.798393</v>
      </c>
      <c r="C66" s="1">
        <v>6.96855</v>
      </c>
      <c r="D66" s="4" t="s">
        <v>343</v>
      </c>
      <c r="E66" s="3" t="s">
        <v>344</v>
      </c>
      <c r="F66" s="3" t="s">
        <v>345</v>
      </c>
      <c r="G66" s="3" t="s">
        <v>346</v>
      </c>
      <c r="H66" s="3" t="s">
        <v>69</v>
      </c>
      <c r="I66" s="3" t="s">
        <v>48</v>
      </c>
      <c r="J66" s="4">
        <v>4.0</v>
      </c>
      <c r="K66" s="4">
        <v>125.0</v>
      </c>
      <c r="L66" s="4">
        <v>69.0</v>
      </c>
      <c r="M66" s="3" t="str">
        <f t="shared" si="1"/>
        <v>(hotel (name GranBaitaHotel)
</v>
      </c>
      <c r="N66" s="3" t="str">
        <f t="shared" si="2"/>
        <v>        (tr Aosta)
</v>
      </c>
      <c r="O66" s="3" t="str">
        <f t="shared" si="3"/>
        <v>        (stars 4)
</v>
      </c>
      <c r="P66" s="3" t="str">
        <f t="shared" si="4"/>
        <v>        (price-per-night 125.0)
</v>
      </c>
      <c r="Q66" s="3" t="str">
        <f t="shared" si="5"/>
        <v>        (free-percent 69))
</v>
      </c>
      <c r="R66" s="4" t="str">
        <f t="shared" si="6"/>
        <v>(hotel (name GranBaitaHotel)
        (tr Aosta)
        (stars 4)
        (price-per-night 125.0)
        (free-percent 69))
</v>
      </c>
    </row>
    <row r="67" ht="67.5" customHeight="1">
      <c r="A67" s="1"/>
      <c r="B67" s="1">
        <v>46.64621899999999</v>
      </c>
      <c r="C67" s="1">
        <v>11.2140687</v>
      </c>
      <c r="D67" s="4" t="s">
        <v>347</v>
      </c>
      <c r="E67" s="3" t="s">
        <v>348</v>
      </c>
      <c r="F67" s="3" t="s">
        <v>349</v>
      </c>
      <c r="G67" s="3" t="s">
        <v>350</v>
      </c>
      <c r="H67" s="3" t="s">
        <v>70</v>
      </c>
      <c r="I67" s="3" t="s">
        <v>50</v>
      </c>
      <c r="J67" s="4">
        <v>4.0</v>
      </c>
      <c r="K67" s="4">
        <v>125.0</v>
      </c>
      <c r="L67" s="4">
        <v>14.0</v>
      </c>
      <c r="M67" s="3" t="str">
        <f t="shared" si="1"/>
        <v>(hotel (name HotelMiramonti)
</v>
      </c>
      <c r="N67" s="3" t="str">
        <f t="shared" si="2"/>
        <v>        (tr Bolzano)
</v>
      </c>
      <c r="O67" s="3" t="str">
        <f t="shared" si="3"/>
        <v>        (stars 4)
</v>
      </c>
      <c r="P67" s="3" t="str">
        <f t="shared" si="4"/>
        <v>        (price-per-night 125.0)
</v>
      </c>
      <c r="Q67" s="3" t="str">
        <f t="shared" si="5"/>
        <v>        (free-percent 14))
</v>
      </c>
      <c r="R67" s="4" t="str">
        <f t="shared" si="6"/>
        <v>(hotel (name HotelMiramonti)
        (tr Bolzano)
        (stars 4)
        (price-per-night 125.0)
        (free-percent 14))
</v>
      </c>
    </row>
    <row r="68" ht="67.5" customHeight="1">
      <c r="A68" s="1"/>
      <c r="B68" s="1">
        <v>44.5967506</v>
      </c>
      <c r="C68" s="1">
        <v>7.8932381</v>
      </c>
      <c r="D68" s="4" t="s">
        <v>351</v>
      </c>
      <c r="E68" s="3" t="s">
        <v>352</v>
      </c>
      <c r="F68" s="3" t="s">
        <v>353</v>
      </c>
      <c r="G68" s="3" t="s">
        <v>339</v>
      </c>
      <c r="H68" s="3" t="s">
        <v>68</v>
      </c>
      <c r="I68" s="3" t="s">
        <v>31</v>
      </c>
      <c r="J68" s="4">
        <v>4.0</v>
      </c>
      <c r="K68" s="4">
        <v>125.0</v>
      </c>
      <c r="L68" s="4">
        <v>5.0</v>
      </c>
      <c r="M68" s="3" t="str">
        <f t="shared" si="1"/>
        <v>(hotel (name HotelLaCascinadiVillaDue)
</v>
      </c>
      <c r="N68" s="3" t="str">
        <f t="shared" si="2"/>
        <v>        (tr Cuneo)
</v>
      </c>
      <c r="O68" s="3" t="str">
        <f t="shared" si="3"/>
        <v>        (stars 4)
</v>
      </c>
      <c r="P68" s="3" t="str">
        <f t="shared" si="4"/>
        <v>        (price-per-night 125.0)
</v>
      </c>
      <c r="Q68" s="3" t="str">
        <f t="shared" si="5"/>
        <v>        (free-percent 5))
</v>
      </c>
      <c r="R68" s="4" t="str">
        <f t="shared" si="6"/>
        <v>(hotel (name HotelLaCascinadiVillaDue)
        (tr Cuneo)
        (stars 4)
        (price-per-night 125.0)
        (free-percent 5))
</v>
      </c>
    </row>
    <row r="69" ht="67.5" customHeight="1">
      <c r="A69" s="1"/>
      <c r="B69" s="1">
        <v>43.3194121</v>
      </c>
      <c r="C69" s="1">
        <v>11.3413611</v>
      </c>
      <c r="D69" s="4" t="s">
        <v>354</v>
      </c>
      <c r="E69" s="3" t="s">
        <v>355</v>
      </c>
      <c r="F69" s="3" t="s">
        <v>356</v>
      </c>
      <c r="G69" s="3" t="s">
        <v>221</v>
      </c>
      <c r="H69" s="3" t="s">
        <v>44</v>
      </c>
      <c r="I69" s="3" t="s">
        <v>25</v>
      </c>
      <c r="J69" s="4">
        <v>3.0</v>
      </c>
      <c r="K69" s="4">
        <v>100.0</v>
      </c>
      <c r="L69" s="4">
        <v>77.0</v>
      </c>
      <c r="M69" s="3" t="str">
        <f t="shared" si="1"/>
        <v>(hotel (name HotelIlGiardino)
</v>
      </c>
      <c r="N69" s="3" t="str">
        <f t="shared" si="2"/>
        <v>        (tr Siena)
</v>
      </c>
      <c r="O69" s="3" t="str">
        <f t="shared" si="3"/>
        <v>        (stars 3)
</v>
      </c>
      <c r="P69" s="3" t="str">
        <f t="shared" si="4"/>
        <v>        (price-per-night 100.0)
</v>
      </c>
      <c r="Q69" s="3" t="str">
        <f t="shared" si="5"/>
        <v>        (free-percent 77))
</v>
      </c>
      <c r="R69" s="4" t="str">
        <f t="shared" si="6"/>
        <v>(hotel (name HotelIlGiardino)
        (tr Siena)
        (stars 3)
        (price-per-night 100.0)
        (free-percent 77))
</v>
      </c>
    </row>
    <row r="70" ht="67.5" customHeight="1">
      <c r="A70" s="1"/>
      <c r="B70" s="1">
        <v>44.5915892</v>
      </c>
      <c r="C70" s="1">
        <v>8.0204344</v>
      </c>
      <c r="D70" s="4" t="s">
        <v>357</v>
      </c>
      <c r="E70" s="3" t="s">
        <v>358</v>
      </c>
      <c r="F70" s="3" t="s">
        <v>359</v>
      </c>
      <c r="G70" s="3" t="s">
        <v>339</v>
      </c>
      <c r="H70" s="3" t="s">
        <v>68</v>
      </c>
      <c r="I70" s="3" t="s">
        <v>31</v>
      </c>
      <c r="J70" s="4">
        <v>4.0</v>
      </c>
      <c r="K70" s="4">
        <v>125.0</v>
      </c>
      <c r="L70" s="4">
        <v>81.0</v>
      </c>
      <c r="M70" s="3" t="str">
        <f t="shared" si="1"/>
        <v>(hotel (name CascinailGinepro)
</v>
      </c>
      <c r="N70" s="3" t="str">
        <f t="shared" si="2"/>
        <v>        (tr Cuneo)
</v>
      </c>
      <c r="O70" s="3" t="str">
        <f t="shared" si="3"/>
        <v>        (stars 4)
</v>
      </c>
      <c r="P70" s="3" t="str">
        <f t="shared" si="4"/>
        <v>        (price-per-night 125.0)
</v>
      </c>
      <c r="Q70" s="3" t="str">
        <f t="shared" si="5"/>
        <v>        (free-percent 81))
</v>
      </c>
      <c r="R70" s="4" t="str">
        <f t="shared" si="6"/>
        <v>(hotel (name CascinailGinepro)
        (tr Cuneo)
        (stars 4)
        (price-per-night 125.0)
        (free-percent 81))
</v>
      </c>
    </row>
    <row r="71" ht="67.5" customHeight="1">
      <c r="A71" s="1"/>
      <c r="B71" s="1">
        <v>44.5964793</v>
      </c>
      <c r="C71" s="1">
        <v>8.0399128</v>
      </c>
      <c r="D71" s="4" t="s">
        <v>360</v>
      </c>
      <c r="E71" s="3" t="s">
        <v>361</v>
      </c>
      <c r="F71" s="3" t="s">
        <v>362</v>
      </c>
      <c r="G71" s="3" t="s">
        <v>339</v>
      </c>
      <c r="H71" s="3" t="s">
        <v>68</v>
      </c>
      <c r="I71" s="3" t="s">
        <v>31</v>
      </c>
      <c r="J71" s="4">
        <v>4.0</v>
      </c>
      <c r="K71" s="4">
        <v>125.0</v>
      </c>
      <c r="L71" s="4">
        <v>65.0</v>
      </c>
      <c r="M71" s="3" t="str">
        <f t="shared" si="1"/>
        <v>(hotel (name CascinaSantEufemia)
</v>
      </c>
      <c r="N71" s="3" t="str">
        <f t="shared" si="2"/>
        <v>        (tr Cuneo)
</v>
      </c>
      <c r="O71" s="3" t="str">
        <f t="shared" si="3"/>
        <v>        (stars 4)
</v>
      </c>
      <c r="P71" s="3" t="str">
        <f t="shared" si="4"/>
        <v>        (price-per-night 125.0)
</v>
      </c>
      <c r="Q71" s="3" t="str">
        <f t="shared" si="5"/>
        <v>        (free-percent 65))
</v>
      </c>
      <c r="R71" s="4" t="str">
        <f t="shared" si="6"/>
        <v>(hotel (name CascinaSantEufemia)
        (tr Cuneo)
        (stars 4)
        (price-per-night 125.0)
        (free-percent 65))
</v>
      </c>
    </row>
    <row r="72" ht="67.5" customHeight="1">
      <c r="A72" s="1"/>
      <c r="B72" s="1">
        <v>43.9110702</v>
      </c>
      <c r="C72" s="1">
        <v>8.0752247</v>
      </c>
      <c r="D72" s="4" t="s">
        <v>363</v>
      </c>
      <c r="E72" s="3" t="s">
        <v>364</v>
      </c>
      <c r="F72" s="3" t="s">
        <v>237</v>
      </c>
      <c r="G72" s="3" t="s">
        <v>234</v>
      </c>
      <c r="H72" s="3" t="s">
        <v>51</v>
      </c>
      <c r="I72" s="3" t="s">
        <v>28</v>
      </c>
      <c r="J72" s="4">
        <v>4.0</v>
      </c>
      <c r="K72" s="4">
        <v>125.0</v>
      </c>
      <c r="L72" s="4">
        <v>18.0</v>
      </c>
      <c r="M72" s="3" t="str">
        <f t="shared" si="1"/>
        <v>(hotel (name HotelAstra)
</v>
      </c>
      <c r="N72" s="3" t="str">
        <f t="shared" si="2"/>
        <v>        (tr Imperia)
</v>
      </c>
      <c r="O72" s="3" t="str">
        <f t="shared" si="3"/>
        <v>        (stars 4)
</v>
      </c>
      <c r="P72" s="3" t="str">
        <f t="shared" si="4"/>
        <v>        (price-per-night 125.0)
</v>
      </c>
      <c r="Q72" s="3" t="str">
        <f t="shared" si="5"/>
        <v>        (free-percent 18))
</v>
      </c>
      <c r="R72" s="4" t="str">
        <f t="shared" si="6"/>
        <v>(hotel (name HotelAstra)
        (tr Imperia)
        (stars 4)
        (price-per-night 125.0)
        (free-percent 18))
</v>
      </c>
    </row>
    <row r="73" ht="67.5" customHeight="1">
      <c r="A73" s="1"/>
      <c r="B73" s="1">
        <v>43.9111325</v>
      </c>
      <c r="C73" s="1">
        <v>8.0858169</v>
      </c>
      <c r="D73" s="4" t="s">
        <v>365</v>
      </c>
      <c r="E73" s="3" t="s">
        <v>366</v>
      </c>
      <c r="F73" s="3" t="s">
        <v>237</v>
      </c>
      <c r="G73" s="3" t="s">
        <v>234</v>
      </c>
      <c r="H73" s="3" t="s">
        <v>51</v>
      </c>
      <c r="I73" s="3" t="s">
        <v>28</v>
      </c>
      <c r="J73" s="4">
        <v>1.0</v>
      </c>
      <c r="K73" s="4">
        <v>50.0</v>
      </c>
      <c r="L73" s="4">
        <v>98.0</v>
      </c>
      <c r="M73" s="3" t="str">
        <f t="shared" si="1"/>
        <v>(hotel (name HotelBellevueetMediterranee)
</v>
      </c>
      <c r="N73" s="3" t="str">
        <f t="shared" si="2"/>
        <v>        (tr Imperia)
</v>
      </c>
      <c r="O73" s="3" t="str">
        <f t="shared" si="3"/>
        <v>        (stars 1)
</v>
      </c>
      <c r="P73" s="3" t="str">
        <f t="shared" si="4"/>
        <v>        (price-per-night 50.0)
</v>
      </c>
      <c r="Q73" s="3" t="str">
        <f t="shared" si="5"/>
        <v>        (free-percent 98))
</v>
      </c>
      <c r="R73" s="4" t="str">
        <f t="shared" si="6"/>
        <v>(hotel (name HotelBellevueetMediterranee)
        (tr Imperia)
        (stars 1)
        (price-per-night 50.0)
        (free-percent 98))
</v>
      </c>
    </row>
    <row r="74" ht="67.5" customHeight="1">
      <c r="A74" s="1"/>
      <c r="B74" s="1">
        <v>43.9157451</v>
      </c>
      <c r="C74" s="1">
        <v>8.0898039</v>
      </c>
      <c r="D74" s="4" t="s">
        <v>367</v>
      </c>
      <c r="E74" s="3" t="s">
        <v>368</v>
      </c>
      <c r="F74" s="3" t="s">
        <v>237</v>
      </c>
      <c r="G74" s="3" t="s">
        <v>234</v>
      </c>
      <c r="H74" s="3" t="s">
        <v>51</v>
      </c>
      <c r="I74" s="3" t="s">
        <v>28</v>
      </c>
      <c r="J74" s="4">
        <v>1.0</v>
      </c>
      <c r="K74" s="4">
        <v>50.0</v>
      </c>
      <c r="L74" s="4">
        <v>78.0</v>
      </c>
      <c r="M74" s="3" t="str">
        <f t="shared" si="1"/>
        <v>(hotel (name HotelGabriella)
</v>
      </c>
      <c r="N74" s="3" t="str">
        <f t="shared" si="2"/>
        <v>        (tr Imperia)
</v>
      </c>
      <c r="O74" s="3" t="str">
        <f t="shared" si="3"/>
        <v>        (stars 1)
</v>
      </c>
      <c r="P74" s="3" t="str">
        <f t="shared" si="4"/>
        <v>        (price-per-night 50.0)
</v>
      </c>
      <c r="Q74" s="3" t="str">
        <f t="shared" si="5"/>
        <v>        (free-percent 78))
</v>
      </c>
      <c r="R74" s="4" t="str">
        <f t="shared" si="6"/>
        <v>(hotel (name HotelGabriella)
        (tr Imperia)
        (stars 1)
        (price-per-night 50.0)
        (free-percent 78))
</v>
      </c>
    </row>
    <row r="75" ht="67.5" customHeight="1">
      <c r="A75" s="1"/>
      <c r="B75" s="1">
        <v>43.92026810000001</v>
      </c>
      <c r="C75" s="1">
        <v>8.0986804</v>
      </c>
      <c r="D75" s="4" t="s">
        <v>369</v>
      </c>
      <c r="E75" s="3" t="s">
        <v>370</v>
      </c>
      <c r="F75" s="3" t="s">
        <v>371</v>
      </c>
      <c r="G75" s="3" t="s">
        <v>234</v>
      </c>
      <c r="H75" s="3" t="s">
        <v>51</v>
      </c>
      <c r="I75" s="3" t="s">
        <v>28</v>
      </c>
      <c r="J75" s="4">
        <v>1.0</v>
      </c>
      <c r="K75" s="4">
        <v>50.0</v>
      </c>
      <c r="L75" s="4">
        <v>38.0</v>
      </c>
      <c r="M75" s="3" t="str">
        <f t="shared" si="1"/>
        <v>(hotel (name ResidenceGreco)
</v>
      </c>
      <c r="N75" s="3" t="str">
        <f t="shared" si="2"/>
        <v>        (tr Imperia)
</v>
      </c>
      <c r="O75" s="3" t="str">
        <f t="shared" si="3"/>
        <v>        (stars 1)
</v>
      </c>
      <c r="P75" s="3" t="str">
        <f t="shared" si="4"/>
        <v>        (price-per-night 50.0)
</v>
      </c>
      <c r="Q75" s="3" t="str">
        <f t="shared" si="5"/>
        <v>        (free-percent 38))
</v>
      </c>
      <c r="R75" s="4" t="str">
        <f t="shared" si="6"/>
        <v>(hotel (name ResidenceGreco)
        (tr Imperia)
        (stars 1)
        (price-per-night 50.0)
        (free-percent 38))
</v>
      </c>
    </row>
    <row r="76" ht="67.5" customHeight="1">
      <c r="A76" s="1"/>
      <c r="B76" s="1">
        <v>41.79905160000001</v>
      </c>
      <c r="C76" s="1">
        <v>12.6005855</v>
      </c>
      <c r="D76" s="4" t="s">
        <v>372</v>
      </c>
      <c r="E76" s="3" t="s">
        <v>373</v>
      </c>
      <c r="F76" s="3" t="s">
        <v>374</v>
      </c>
      <c r="G76" s="3" t="s">
        <v>285</v>
      </c>
      <c r="H76" s="3" t="s">
        <v>61</v>
      </c>
      <c r="I76" s="3" t="s">
        <v>42</v>
      </c>
      <c r="J76" s="4">
        <v>4.0</v>
      </c>
      <c r="K76" s="4">
        <v>125.0</v>
      </c>
      <c r="L76" s="4">
        <v>90.0</v>
      </c>
      <c r="M76" s="3" t="str">
        <f t="shared" si="1"/>
        <v>(hotel (name HotelVillaGiulia)
</v>
      </c>
      <c r="N76" s="3" t="str">
        <f t="shared" si="2"/>
        <v>        (tr Roma)
</v>
      </c>
      <c r="O76" s="3" t="str">
        <f t="shared" si="3"/>
        <v>        (stars 4)
</v>
      </c>
      <c r="P76" s="3" t="str">
        <f t="shared" si="4"/>
        <v>        (price-per-night 125.0)
</v>
      </c>
      <c r="Q76" s="3" t="str">
        <f t="shared" si="5"/>
        <v>        (free-percent 90))
</v>
      </c>
      <c r="R76" s="4" t="str">
        <f t="shared" si="6"/>
        <v>(hotel (name HotelVillaGiulia)
        (tr Roma)
        (stars 4)
        (price-per-night 125.0)
        (free-percent 90))
</v>
      </c>
    </row>
    <row r="77" ht="67.5" customHeight="1">
      <c r="A77" s="1"/>
      <c r="B77" s="1">
        <v>44.01403879999999</v>
      </c>
      <c r="C77" s="1">
        <v>8.1812042</v>
      </c>
      <c r="D77" s="4" t="s">
        <v>375</v>
      </c>
      <c r="E77" s="3" t="s">
        <v>376</v>
      </c>
      <c r="F77" s="3" t="s">
        <v>377</v>
      </c>
      <c r="G77" s="3" t="s">
        <v>226</v>
      </c>
      <c r="H77" s="3" t="s">
        <v>47</v>
      </c>
      <c r="I77" s="3" t="s">
        <v>28</v>
      </c>
      <c r="J77" s="4">
        <v>4.0</v>
      </c>
      <c r="K77" s="4">
        <v>125.0</v>
      </c>
      <c r="L77" s="4">
        <v>93.0</v>
      </c>
      <c r="M77" s="3" t="str">
        <f t="shared" si="1"/>
        <v>(hotel (name DianaGrandHotel)
</v>
      </c>
      <c r="N77" s="3" t="str">
        <f t="shared" si="2"/>
        <v>        (tr Savona)
</v>
      </c>
      <c r="O77" s="3" t="str">
        <f t="shared" si="3"/>
        <v>        (stars 4)
</v>
      </c>
      <c r="P77" s="3" t="str">
        <f t="shared" si="4"/>
        <v>        (price-per-night 125.0)
</v>
      </c>
      <c r="Q77" s="3" t="str">
        <f t="shared" si="5"/>
        <v>        (free-percent 93))
</v>
      </c>
      <c r="R77" s="4" t="str">
        <f t="shared" si="6"/>
        <v>(hotel (name DianaGrandHotel)
        (tr Savona)
        (stars 4)
        (price-per-night 125.0)
        (free-percent 93))
</v>
      </c>
    </row>
    <row r="78" ht="67.5" customHeight="1">
      <c r="A78" s="1"/>
      <c r="B78" s="1">
        <v>44.09285180000001</v>
      </c>
      <c r="C78" s="1">
        <v>8.2286891</v>
      </c>
      <c r="D78" s="4" t="s">
        <v>378</v>
      </c>
      <c r="E78" s="3" t="s">
        <v>379</v>
      </c>
      <c r="F78" s="3" t="s">
        <v>380</v>
      </c>
      <c r="G78" s="3" t="s">
        <v>226</v>
      </c>
      <c r="H78" s="3" t="s">
        <v>47</v>
      </c>
      <c r="I78" s="3" t="s">
        <v>28</v>
      </c>
      <c r="J78" s="4">
        <v>1.0</v>
      </c>
      <c r="K78" s="4">
        <v>50.0</v>
      </c>
      <c r="L78" s="4">
        <v>78.0</v>
      </c>
      <c r="M78" s="3" t="str">
        <f t="shared" si="1"/>
        <v>(hotel (name ResidenceOliveto)
</v>
      </c>
      <c r="N78" s="3" t="str">
        <f t="shared" si="2"/>
        <v>        (tr Savona)
</v>
      </c>
      <c r="O78" s="3" t="str">
        <f t="shared" si="3"/>
        <v>        (stars 1)
</v>
      </c>
      <c r="P78" s="3" t="str">
        <f t="shared" si="4"/>
        <v>        (price-per-night 50.0)
</v>
      </c>
      <c r="Q78" s="3" t="str">
        <f t="shared" si="5"/>
        <v>        (free-percent 78))
</v>
      </c>
      <c r="R78" s="4" t="str">
        <f t="shared" si="6"/>
        <v>(hotel (name ResidenceOliveto)
        (tr Savona)
        (stars 1)
        (price-per-night 50.0)
        (free-percent 78))
</v>
      </c>
    </row>
    <row r="79" ht="67.5" customHeight="1">
      <c r="A79" s="1"/>
      <c r="B79" s="1">
        <v>44.130108</v>
      </c>
      <c r="C79" s="1">
        <v>8.262909</v>
      </c>
      <c r="D79" s="4" t="s">
        <v>381</v>
      </c>
      <c r="E79" s="3" t="s">
        <v>382</v>
      </c>
      <c r="F79" s="3" t="s">
        <v>383</v>
      </c>
      <c r="G79" s="3" t="s">
        <v>226</v>
      </c>
      <c r="H79" s="3" t="s">
        <v>47</v>
      </c>
      <c r="I79" s="3" t="s">
        <v>28</v>
      </c>
      <c r="J79" s="4">
        <v>4.0</v>
      </c>
      <c r="K79" s="4">
        <v>125.0</v>
      </c>
      <c r="L79" s="4">
        <v>38.0</v>
      </c>
      <c r="M79" s="3" t="str">
        <f t="shared" si="1"/>
        <v>(hotel (name GrandHotelGardenLido)
</v>
      </c>
      <c r="N79" s="3" t="str">
        <f t="shared" si="2"/>
        <v>        (tr Savona)
</v>
      </c>
      <c r="O79" s="3" t="str">
        <f t="shared" si="3"/>
        <v>        (stars 4)
</v>
      </c>
      <c r="P79" s="3" t="str">
        <f t="shared" si="4"/>
        <v>        (price-per-night 125.0)
</v>
      </c>
      <c r="Q79" s="3" t="str">
        <f t="shared" si="5"/>
        <v>        (free-percent 38))
</v>
      </c>
      <c r="R79" s="4" t="str">
        <f t="shared" si="6"/>
        <v>(hotel (name GrandHotelGardenLido)
        (tr Savona)
        (stars 4)
        (price-per-night 125.0)
        (free-percent 38))
</v>
      </c>
    </row>
    <row r="80" ht="67.5" customHeight="1">
      <c r="A80" s="1"/>
      <c r="B80" s="1">
        <v>44.1714382</v>
      </c>
      <c r="C80" s="1">
        <v>8.3501315</v>
      </c>
      <c r="D80" s="4" t="s">
        <v>384</v>
      </c>
      <c r="E80" s="3" t="s">
        <v>385</v>
      </c>
      <c r="F80" s="3" t="s">
        <v>225</v>
      </c>
      <c r="G80" s="3" t="s">
        <v>226</v>
      </c>
      <c r="H80" s="3" t="s">
        <v>47</v>
      </c>
      <c r="I80" s="3" t="s">
        <v>28</v>
      </c>
      <c r="J80" s="4">
        <v>1.0</v>
      </c>
      <c r="K80" s="4">
        <v>50.0</v>
      </c>
      <c r="L80" s="4">
        <v>75.0</v>
      </c>
      <c r="M80" s="3" t="str">
        <f t="shared" si="1"/>
        <v>(hotel (name ParkHotelCastello)
</v>
      </c>
      <c r="N80" s="3" t="str">
        <f t="shared" si="2"/>
        <v>        (tr Savona)
</v>
      </c>
      <c r="O80" s="3" t="str">
        <f t="shared" si="3"/>
        <v>        (stars 1)
</v>
      </c>
      <c r="P80" s="3" t="str">
        <f t="shared" si="4"/>
        <v>        (price-per-night 50.0)
</v>
      </c>
      <c r="Q80" s="3" t="str">
        <f t="shared" si="5"/>
        <v>        (free-percent 75))
</v>
      </c>
      <c r="R80" s="4" t="str">
        <f t="shared" si="6"/>
        <v>(hotel (name ParkHotelCastello)
        (tr Savona)
        (stars 1)
        (price-per-night 50.0)
        (free-percent 75))
</v>
      </c>
    </row>
    <row r="81" ht="67.5" customHeight="1">
      <c r="A81" s="1"/>
      <c r="B81" s="1">
        <v>44.2244217</v>
      </c>
      <c r="C81" s="1">
        <v>8.4169314</v>
      </c>
      <c r="D81" s="4" t="s">
        <v>386</v>
      </c>
      <c r="E81" s="3" t="s">
        <v>387</v>
      </c>
      <c r="F81" s="3" t="s">
        <v>388</v>
      </c>
      <c r="G81" s="3" t="s">
        <v>226</v>
      </c>
      <c r="H81" s="3" t="s">
        <v>47</v>
      </c>
      <c r="I81" s="3" t="s">
        <v>28</v>
      </c>
      <c r="J81" s="4">
        <v>1.0</v>
      </c>
      <c r="K81" s="4">
        <v>50.0</v>
      </c>
      <c r="L81" s="4">
        <v>29.0</v>
      </c>
      <c r="M81" s="3" t="str">
        <f t="shared" si="1"/>
        <v>(hotel (name HotelPremuda)
</v>
      </c>
      <c r="N81" s="3" t="str">
        <f t="shared" si="2"/>
        <v>        (tr Savona)
</v>
      </c>
      <c r="O81" s="3" t="str">
        <f t="shared" si="3"/>
        <v>        (stars 1)
</v>
      </c>
      <c r="P81" s="3" t="str">
        <f t="shared" si="4"/>
        <v>        (price-per-night 50.0)
</v>
      </c>
      <c r="Q81" s="3" t="str">
        <f t="shared" si="5"/>
        <v>        (free-percent 29))
</v>
      </c>
      <c r="R81" s="4" t="str">
        <f t="shared" si="6"/>
        <v>(hotel (name HotelPremuda)
        (tr Savona)
        (stars 1)
        (price-per-night 50.0)
        (free-percent 29))
</v>
      </c>
    </row>
    <row r="82" ht="67.5" customHeight="1">
      <c r="A82" s="1"/>
      <c r="B82" s="1">
        <v>46.5330513</v>
      </c>
      <c r="C82" s="1">
        <v>12.1462208</v>
      </c>
      <c r="D82" s="4" t="s">
        <v>389</v>
      </c>
      <c r="E82" s="3" t="s">
        <v>390</v>
      </c>
      <c r="F82" s="3" t="s">
        <v>391</v>
      </c>
      <c r="G82" s="3" t="s">
        <v>392</v>
      </c>
      <c r="H82" s="3" t="s">
        <v>72</v>
      </c>
      <c r="I82" s="3" t="s">
        <v>52</v>
      </c>
      <c r="J82" s="4">
        <v>1.0</v>
      </c>
      <c r="K82" s="4">
        <v>50.0</v>
      </c>
      <c r="L82" s="4">
        <v>52.0</v>
      </c>
      <c r="M82" s="3" t="str">
        <f t="shared" si="1"/>
        <v>(hotel (name HotelCristallo)
</v>
      </c>
      <c r="N82" s="3" t="str">
        <f t="shared" si="2"/>
        <v>        (tr Belluno)
</v>
      </c>
      <c r="O82" s="3" t="str">
        <f t="shared" si="3"/>
        <v>        (stars 1)
</v>
      </c>
      <c r="P82" s="3" t="str">
        <f t="shared" si="4"/>
        <v>        (price-per-night 50.0)
</v>
      </c>
      <c r="Q82" s="3" t="str">
        <f t="shared" si="5"/>
        <v>        (free-percent 52))
</v>
      </c>
      <c r="R82" s="4" t="str">
        <f t="shared" si="6"/>
        <v>(hotel (name HotelCristallo)
        (tr Belluno)
        (stars 1)
        (price-per-night 50.0)
        (free-percent 52))
</v>
      </c>
    </row>
    <row r="83" ht="67.5" customHeight="1">
      <c r="A83" s="1"/>
      <c r="B83" s="1">
        <v>44.42430239999999</v>
      </c>
      <c r="C83" s="1">
        <v>8.8122744</v>
      </c>
      <c r="D83" s="4" t="s">
        <v>393</v>
      </c>
      <c r="E83" s="3" t="s">
        <v>394</v>
      </c>
      <c r="F83" s="3" t="s">
        <v>395</v>
      </c>
      <c r="G83" s="3" t="s">
        <v>396</v>
      </c>
      <c r="H83" s="3" t="s">
        <v>75</v>
      </c>
      <c r="I83" s="3" t="s">
        <v>28</v>
      </c>
      <c r="J83" s="4">
        <v>1.0</v>
      </c>
      <c r="K83" s="4">
        <v>50.0</v>
      </c>
      <c r="L83" s="4">
        <v>78.0</v>
      </c>
      <c r="M83" s="3" t="str">
        <f t="shared" si="1"/>
        <v>(hotel (name HotelCastelloMiramare)
</v>
      </c>
      <c r="N83" s="3" t="str">
        <f t="shared" si="2"/>
        <v>        (tr Genova)
</v>
      </c>
      <c r="O83" s="3" t="str">
        <f t="shared" si="3"/>
        <v>        (stars 1)
</v>
      </c>
      <c r="P83" s="3" t="str">
        <f t="shared" si="4"/>
        <v>        (price-per-night 50.0)
</v>
      </c>
      <c r="Q83" s="3" t="str">
        <f t="shared" si="5"/>
        <v>        (free-percent 78))
</v>
      </c>
      <c r="R83" s="4" t="str">
        <f t="shared" si="6"/>
        <v>(hotel (name HotelCastelloMiramare)
        (tr Genova)
        (stars 1)
        (price-per-night 50.0)
        (free-percent 78))
</v>
      </c>
    </row>
    <row r="84" ht="67.5" customHeight="1">
      <c r="A84" s="1"/>
      <c r="B84" s="1">
        <v>40.6298336</v>
      </c>
      <c r="C84" s="1">
        <v>14.4865549</v>
      </c>
      <c r="D84" s="4" t="s">
        <v>397</v>
      </c>
      <c r="E84" s="3" t="s">
        <v>398</v>
      </c>
      <c r="F84" s="3" t="s">
        <v>176</v>
      </c>
      <c r="G84" s="3" t="s">
        <v>177</v>
      </c>
      <c r="H84" s="3" t="s">
        <v>30</v>
      </c>
      <c r="I84" s="3" t="s">
        <v>22</v>
      </c>
      <c r="J84" s="4">
        <v>4.0</v>
      </c>
      <c r="K84" s="4">
        <v>125.0</v>
      </c>
      <c r="L84" s="4">
        <v>91.0</v>
      </c>
      <c r="M84" s="3" t="str">
        <f t="shared" si="1"/>
        <v>(hotel (name HotelSavoia)
</v>
      </c>
      <c r="N84" s="3" t="str">
        <f t="shared" si="2"/>
        <v>        (tr Salerno)
</v>
      </c>
      <c r="O84" s="3" t="str">
        <f t="shared" si="3"/>
        <v>        (stars 4)
</v>
      </c>
      <c r="P84" s="3" t="str">
        <f t="shared" si="4"/>
        <v>        (price-per-night 125.0)
</v>
      </c>
      <c r="Q84" s="3" t="str">
        <f t="shared" si="5"/>
        <v>        (free-percent 91))
</v>
      </c>
      <c r="R84" s="4" t="str">
        <f t="shared" si="6"/>
        <v>(hotel (name HotelSavoia)
        (tr Salerno)
        (stars 4)
        (price-per-night 125.0)
        (free-percent 91))
</v>
      </c>
    </row>
    <row r="85" ht="67.5" customHeight="1">
      <c r="A85" s="1"/>
      <c r="B85" s="1">
        <v>44.41563</v>
      </c>
      <c r="C85" s="1">
        <v>8.92375</v>
      </c>
      <c r="D85" s="4" t="s">
        <v>399</v>
      </c>
      <c r="E85" s="3" t="s">
        <v>400</v>
      </c>
      <c r="F85" s="3" t="s">
        <v>401</v>
      </c>
      <c r="G85" s="3" t="s">
        <v>396</v>
      </c>
      <c r="H85" s="3" t="s">
        <v>75</v>
      </c>
      <c r="I85" s="3" t="s">
        <v>28</v>
      </c>
      <c r="J85" s="4">
        <v>2.0</v>
      </c>
      <c r="K85" s="4">
        <v>75.0</v>
      </c>
      <c r="L85" s="4">
        <v>57.0</v>
      </c>
      <c r="M85" s="3" t="str">
        <f t="shared" si="1"/>
        <v>(hotel (name HotelAgnellodOro)
</v>
      </c>
      <c r="N85" s="3" t="str">
        <f t="shared" si="2"/>
        <v>        (tr Genova)
</v>
      </c>
      <c r="O85" s="3" t="str">
        <f t="shared" si="3"/>
        <v>        (stars 2)
</v>
      </c>
      <c r="P85" s="3" t="str">
        <f t="shared" si="4"/>
        <v>        (price-per-night 75.0)
</v>
      </c>
      <c r="Q85" s="3" t="str">
        <f t="shared" si="5"/>
        <v>        (free-percent 57))
</v>
      </c>
      <c r="R85" s="4" t="str">
        <f t="shared" si="6"/>
        <v>(hotel (name HotelAgnellodOro)
        (tr Genova)
        (stars 2)
        (price-per-night 75.0)
        (free-percent 57))
</v>
      </c>
    </row>
    <row r="86" ht="67.5" customHeight="1">
      <c r="A86" s="1"/>
      <c r="B86" s="1">
        <v>44.3037607</v>
      </c>
      <c r="C86" s="1">
        <v>9.208632099999999</v>
      </c>
      <c r="D86" s="4" t="s">
        <v>402</v>
      </c>
      <c r="E86" s="3" t="s">
        <v>403</v>
      </c>
      <c r="F86" s="3" t="s">
        <v>404</v>
      </c>
      <c r="G86" s="3" t="s">
        <v>396</v>
      </c>
      <c r="H86" s="3" t="s">
        <v>75</v>
      </c>
      <c r="I86" s="3" t="s">
        <v>28</v>
      </c>
      <c r="J86" s="4">
        <v>2.0</v>
      </c>
      <c r="K86" s="4">
        <v>75.0</v>
      </c>
      <c r="L86" s="4">
        <v>31.0</v>
      </c>
      <c r="M86" s="3" t="str">
        <f t="shared" si="1"/>
        <v>(hotel (name HotelEden)
</v>
      </c>
      <c r="N86" s="3" t="str">
        <f t="shared" si="2"/>
        <v>        (tr Genova)
</v>
      </c>
      <c r="O86" s="3" t="str">
        <f t="shared" si="3"/>
        <v>        (stars 2)
</v>
      </c>
      <c r="P86" s="3" t="str">
        <f t="shared" si="4"/>
        <v>        (price-per-night 75.0)
</v>
      </c>
      <c r="Q86" s="3" t="str">
        <f t="shared" si="5"/>
        <v>        (free-percent 31))
</v>
      </c>
      <c r="R86" s="4" t="str">
        <f t="shared" si="6"/>
        <v>(hotel (name HotelEden)
        (tr Genova)
        (stars 2)
        (price-per-night 75.0)
        (free-percent 31))
</v>
      </c>
    </row>
    <row r="87" ht="67.5" customHeight="1">
      <c r="A87" s="1"/>
      <c r="B87" s="1">
        <v>44.3309798</v>
      </c>
      <c r="C87" s="1">
        <v>9.2113553</v>
      </c>
      <c r="D87" s="4" t="s">
        <v>405</v>
      </c>
      <c r="E87" s="3" t="s">
        <v>406</v>
      </c>
      <c r="F87" s="3" t="s">
        <v>407</v>
      </c>
      <c r="G87" s="3" t="s">
        <v>396</v>
      </c>
      <c r="H87" s="3" t="s">
        <v>75</v>
      </c>
      <c r="I87" s="3" t="s">
        <v>28</v>
      </c>
      <c r="J87" s="4">
        <v>4.0</v>
      </c>
      <c r="K87" s="4">
        <v>125.0</v>
      </c>
      <c r="L87" s="4">
        <v>22.0</v>
      </c>
      <c r="M87" s="3" t="str">
        <f t="shared" si="1"/>
        <v>(hotel (name HotelEuropa)
</v>
      </c>
      <c r="N87" s="3" t="str">
        <f t="shared" si="2"/>
        <v>        (tr Genova)
</v>
      </c>
      <c r="O87" s="3" t="str">
        <f t="shared" si="3"/>
        <v>        (stars 4)
</v>
      </c>
      <c r="P87" s="3" t="str">
        <f t="shared" si="4"/>
        <v>        (price-per-night 125.0)
</v>
      </c>
      <c r="Q87" s="3" t="str">
        <f t="shared" si="5"/>
        <v>        (free-percent 22))
</v>
      </c>
      <c r="R87" s="4" t="str">
        <f t="shared" si="6"/>
        <v>(hotel (name HotelEuropa)
        (tr Genova)
        (stars 4)
        (price-per-night 125.0)
        (free-percent 22))
</v>
      </c>
    </row>
    <row r="88" ht="67.5" customHeight="1">
      <c r="A88" s="1"/>
      <c r="B88" s="1">
        <v>45.81085179999999</v>
      </c>
      <c r="C88" s="1">
        <v>8.4115167</v>
      </c>
      <c r="D88" s="4" t="s">
        <v>408</v>
      </c>
      <c r="E88" s="3" t="s">
        <v>409</v>
      </c>
      <c r="F88" s="3" t="s">
        <v>410</v>
      </c>
      <c r="G88" s="3" t="s">
        <v>411</v>
      </c>
      <c r="H88" s="3" t="s">
        <v>77</v>
      </c>
      <c r="I88" s="3" t="s">
        <v>31</v>
      </c>
      <c r="J88" s="4">
        <v>3.0</v>
      </c>
      <c r="K88" s="4">
        <v>100.0</v>
      </c>
      <c r="L88" s="4">
        <v>84.0</v>
      </c>
      <c r="M88" s="3" t="str">
        <f t="shared" si="1"/>
        <v>(hotel (name HotelLApprodo)
</v>
      </c>
      <c r="N88" s="3" t="str">
        <f t="shared" si="2"/>
        <v>        (tr Novara)
</v>
      </c>
      <c r="O88" s="3" t="str">
        <f t="shared" si="3"/>
        <v>        (stars 3)
</v>
      </c>
      <c r="P88" s="3" t="str">
        <f t="shared" si="4"/>
        <v>        (price-per-night 100.0)
</v>
      </c>
      <c r="Q88" s="3" t="str">
        <f t="shared" si="5"/>
        <v>        (free-percent 84))
</v>
      </c>
      <c r="R88" s="4" t="str">
        <f t="shared" si="6"/>
        <v>(hotel (name HotelLApprodo)
        (tr Novara)
        (stars 3)
        (price-per-night 100.0)
        (free-percent 84))
</v>
      </c>
    </row>
    <row r="89" ht="67.5" customHeight="1">
      <c r="A89" s="1"/>
      <c r="B89" s="1">
        <v>44.3171063</v>
      </c>
      <c r="C89" s="1">
        <v>9.3206245</v>
      </c>
      <c r="D89" s="4" t="s">
        <v>412</v>
      </c>
      <c r="E89" s="3" t="s">
        <v>413</v>
      </c>
      <c r="F89" s="3" t="s">
        <v>414</v>
      </c>
      <c r="G89" s="3" t="s">
        <v>396</v>
      </c>
      <c r="H89" s="3" t="s">
        <v>75</v>
      </c>
      <c r="I89" s="3" t="s">
        <v>28</v>
      </c>
      <c r="J89" s="4">
        <v>4.0</v>
      </c>
      <c r="K89" s="4">
        <v>125.0</v>
      </c>
      <c r="L89" s="4">
        <v>52.0</v>
      </c>
      <c r="M89" s="3" t="str">
        <f t="shared" si="1"/>
        <v>(hotel (name HotelStelladelMare)
</v>
      </c>
      <c r="N89" s="3" t="str">
        <f t="shared" si="2"/>
        <v>        (tr Genova)
</v>
      </c>
      <c r="O89" s="3" t="str">
        <f t="shared" si="3"/>
        <v>        (stars 4)
</v>
      </c>
      <c r="P89" s="3" t="str">
        <f t="shared" si="4"/>
        <v>        (price-per-night 125.0)
</v>
      </c>
      <c r="Q89" s="3" t="str">
        <f t="shared" si="5"/>
        <v>        (free-percent 52))
</v>
      </c>
      <c r="R89" s="4" t="str">
        <f t="shared" si="6"/>
        <v>(hotel (name HotelStelladelMare)
        (tr Genova)
        (stars 4)
        (price-per-night 125.0)
        (free-percent 52))
</v>
      </c>
    </row>
    <row r="90" ht="67.5" customHeight="1">
      <c r="A90" s="1"/>
      <c r="B90" s="1">
        <v>43.9546108</v>
      </c>
      <c r="C90" s="1">
        <v>10.1796588</v>
      </c>
      <c r="D90" s="4" t="s">
        <v>415</v>
      </c>
      <c r="E90" s="3" t="s">
        <v>416</v>
      </c>
      <c r="F90" s="3" t="s">
        <v>417</v>
      </c>
      <c r="G90" s="3" t="s">
        <v>247</v>
      </c>
      <c r="H90" s="3" t="s">
        <v>55</v>
      </c>
      <c r="I90" s="3" t="s">
        <v>25</v>
      </c>
      <c r="J90" s="4">
        <v>3.0</v>
      </c>
      <c r="K90" s="4">
        <v>100.0</v>
      </c>
      <c r="L90" s="4">
        <v>90.0</v>
      </c>
      <c r="M90" s="3" t="str">
        <f t="shared" si="1"/>
        <v>(hotel (name HotelKyrton)
</v>
      </c>
      <c r="N90" s="3" t="str">
        <f t="shared" si="2"/>
        <v>        (tr Lucca)
</v>
      </c>
      <c r="O90" s="3" t="str">
        <f t="shared" si="3"/>
        <v>        (stars 3)
</v>
      </c>
      <c r="P90" s="3" t="str">
        <f t="shared" si="4"/>
        <v>        (price-per-night 100.0)
</v>
      </c>
      <c r="Q90" s="3" t="str">
        <f t="shared" si="5"/>
        <v>        (free-percent 90))
</v>
      </c>
      <c r="R90" s="4" t="str">
        <f t="shared" si="6"/>
        <v>(hotel (name HotelKyrton)
        (tr Lucca)
        (stars 3)
        (price-per-night 100.0)
        (free-percent 90))
</v>
      </c>
    </row>
    <row r="91" ht="67.5" customHeight="1">
      <c r="A91" s="1"/>
      <c r="B91" s="1">
        <v>43.978749</v>
      </c>
      <c r="C91" s="1">
        <v>10.145219</v>
      </c>
      <c r="D91" s="4" t="s">
        <v>402</v>
      </c>
      <c r="E91" s="3" t="s">
        <v>418</v>
      </c>
      <c r="F91" s="3" t="s">
        <v>419</v>
      </c>
      <c r="G91" s="3" t="s">
        <v>420</v>
      </c>
      <c r="H91" s="3" t="s">
        <v>421</v>
      </c>
      <c r="I91" s="3" t="s">
        <v>25</v>
      </c>
      <c r="J91" s="4">
        <v>3.0</v>
      </c>
      <c r="K91" s="4">
        <v>100.0</v>
      </c>
      <c r="L91" s="4">
        <v>32.0</v>
      </c>
      <c r="M91" s="3" t="str">
        <f t="shared" si="1"/>
        <v>(hotel (name HotelEden)
</v>
      </c>
      <c r="N91" s="3" t="str">
        <f t="shared" si="2"/>
        <v>        (tr MassaCarrara)
</v>
      </c>
      <c r="O91" s="3" t="str">
        <f t="shared" si="3"/>
        <v>        (stars 3)
</v>
      </c>
      <c r="P91" s="3" t="str">
        <f t="shared" si="4"/>
        <v>        (price-per-night 100.0)
</v>
      </c>
      <c r="Q91" s="3" t="str">
        <f t="shared" si="5"/>
        <v>        (free-percent 32))
</v>
      </c>
      <c r="R91" s="4" t="str">
        <f t="shared" si="6"/>
        <v>(hotel (name HotelEden)
        (tr MassaCarrara)
        (stars 3)
        (price-per-night 100.0)
        (free-percent 32))
</v>
      </c>
    </row>
    <row r="92" ht="67.5" customHeight="1">
      <c r="A92" s="1"/>
      <c r="B92" s="1">
        <v>43.9789759</v>
      </c>
      <c r="C92" s="1">
        <v>10.1457824</v>
      </c>
      <c r="D92" s="4" t="s">
        <v>422</v>
      </c>
      <c r="E92" s="3" t="s">
        <v>423</v>
      </c>
      <c r="F92" s="3" t="s">
        <v>424</v>
      </c>
      <c r="G92" s="3" t="s">
        <v>420</v>
      </c>
      <c r="H92" s="3" t="s">
        <v>421</v>
      </c>
      <c r="I92" s="3" t="s">
        <v>25</v>
      </c>
      <c r="J92" s="4">
        <v>2.0</v>
      </c>
      <c r="K92" s="4">
        <v>75.0</v>
      </c>
      <c r="L92" s="4">
        <v>59.0</v>
      </c>
      <c r="M92" s="3" t="str">
        <f t="shared" si="1"/>
        <v>(hotel (name HotelLaRondine)
</v>
      </c>
      <c r="N92" s="3" t="str">
        <f t="shared" si="2"/>
        <v>        (tr MassaCarrara)
</v>
      </c>
      <c r="O92" s="3" t="str">
        <f t="shared" si="3"/>
        <v>        (stars 2)
</v>
      </c>
      <c r="P92" s="3" t="str">
        <f t="shared" si="4"/>
        <v>        (price-per-night 75.0)
</v>
      </c>
      <c r="Q92" s="3" t="str">
        <f t="shared" si="5"/>
        <v>        (free-percent 59))
</v>
      </c>
      <c r="R92" s="4" t="str">
        <f t="shared" si="6"/>
        <v>(hotel (name HotelLaRondine)
        (tr MassaCarrara)
        (stars 2)
        (price-per-night 75.0)
        (free-percent 59))
</v>
      </c>
    </row>
    <row r="93" ht="67.5" customHeight="1">
      <c r="A93" s="1"/>
      <c r="B93" s="1">
        <v>43.9938762</v>
      </c>
      <c r="C93" s="1">
        <v>10.1265079</v>
      </c>
      <c r="D93" s="4" t="s">
        <v>425</v>
      </c>
      <c r="E93" s="3" t="s">
        <v>426</v>
      </c>
      <c r="F93" s="3" t="s">
        <v>427</v>
      </c>
      <c r="G93" s="3" t="s">
        <v>420</v>
      </c>
      <c r="H93" s="3" t="s">
        <v>421</v>
      </c>
      <c r="I93" s="3" t="s">
        <v>25</v>
      </c>
      <c r="J93" s="4">
        <v>3.0</v>
      </c>
      <c r="K93" s="4">
        <v>100.0</v>
      </c>
      <c r="L93" s="4">
        <v>30.0</v>
      </c>
      <c r="M93" s="3" t="str">
        <f t="shared" si="1"/>
        <v>(hotel (name HotelCavalieridelMare)
</v>
      </c>
      <c r="N93" s="3" t="str">
        <f t="shared" si="2"/>
        <v>        (tr MassaCarrara)
</v>
      </c>
      <c r="O93" s="3" t="str">
        <f t="shared" si="3"/>
        <v>        (stars 3)
</v>
      </c>
      <c r="P93" s="3" t="str">
        <f t="shared" si="4"/>
        <v>        (price-per-night 100.0)
</v>
      </c>
      <c r="Q93" s="3" t="str">
        <f t="shared" si="5"/>
        <v>        (free-percent 30))
</v>
      </c>
      <c r="R93" s="4" t="str">
        <f t="shared" si="6"/>
        <v>(hotel (name HotelCavalieridelMare)
        (tr MassaCarrara)
        (stars 3)
        (price-per-night 100.0)
        (free-percent 30))
</v>
      </c>
    </row>
    <row r="94" ht="67.5" customHeight="1">
      <c r="A94" s="1"/>
      <c r="B94" s="1">
        <v>44.046946</v>
      </c>
      <c r="C94" s="1">
        <v>9.984759</v>
      </c>
      <c r="D94" s="4" t="s">
        <v>428</v>
      </c>
      <c r="E94" s="3" t="s">
        <v>429</v>
      </c>
      <c r="F94" s="3" t="s">
        <v>430</v>
      </c>
      <c r="G94" s="3" t="s">
        <v>431</v>
      </c>
      <c r="H94" s="3" t="s">
        <v>432</v>
      </c>
      <c r="I94" s="3" t="s">
        <v>28</v>
      </c>
      <c r="J94" s="4">
        <v>4.0</v>
      </c>
      <c r="K94" s="4">
        <v>125.0</v>
      </c>
      <c r="L94" s="4">
        <v>86.0</v>
      </c>
      <c r="M94" s="3" t="str">
        <f t="shared" si="1"/>
        <v>(hotel (name HotelSetteArchi)
</v>
      </c>
      <c r="N94" s="3" t="str">
        <f t="shared" si="2"/>
        <v>        (tr LaSpezia)
</v>
      </c>
      <c r="O94" s="3" t="str">
        <f t="shared" si="3"/>
        <v>        (stars 4)
</v>
      </c>
      <c r="P94" s="3" t="str">
        <f t="shared" si="4"/>
        <v>        (price-per-night 125.0)
</v>
      </c>
      <c r="Q94" s="3" t="str">
        <f t="shared" si="5"/>
        <v>        (free-percent 86))
</v>
      </c>
      <c r="R94" s="4" t="str">
        <f t="shared" si="6"/>
        <v>(hotel (name HotelSetteArchi)
        (tr LaSpezia)
        (stars 4)
        (price-per-night 125.0)
        (free-percent 86))
</v>
      </c>
    </row>
    <row r="95" ht="67.5" customHeight="1">
      <c r="A95" s="1"/>
      <c r="B95" s="1">
        <v>44.0692341</v>
      </c>
      <c r="C95" s="1">
        <v>9.8365221</v>
      </c>
      <c r="D95" s="4" t="s">
        <v>433</v>
      </c>
      <c r="E95" s="3" t="s">
        <v>434</v>
      </c>
      <c r="F95" s="3" t="s">
        <v>435</v>
      </c>
      <c r="G95" s="3" t="s">
        <v>431</v>
      </c>
      <c r="H95" s="3" t="s">
        <v>432</v>
      </c>
      <c r="I95" s="3" t="s">
        <v>28</v>
      </c>
      <c r="J95" s="4">
        <v>1.0</v>
      </c>
      <c r="K95" s="4">
        <v>50.0</v>
      </c>
      <c r="L95" s="4">
        <v>4.0</v>
      </c>
      <c r="M95" s="3" t="str">
        <f t="shared" si="1"/>
        <v>(hotel (name HoteldellaBaia)
</v>
      </c>
      <c r="N95" s="3" t="str">
        <f t="shared" si="2"/>
        <v>        (tr LaSpezia)
</v>
      </c>
      <c r="O95" s="3" t="str">
        <f t="shared" si="3"/>
        <v>        (stars 1)
</v>
      </c>
      <c r="P95" s="3" t="str">
        <f t="shared" si="4"/>
        <v>        (price-per-night 50.0)
</v>
      </c>
      <c r="Q95" s="3" t="str">
        <f t="shared" si="5"/>
        <v>        (free-percent 4))
</v>
      </c>
      <c r="R95" s="4" t="str">
        <f t="shared" si="6"/>
        <v>(hotel (name HoteldellaBaia)
        (tr LaSpezia)
        (stars 1)
        (price-per-night 50.0)
        (free-percent 4))
</v>
      </c>
    </row>
    <row r="96" ht="67.5" customHeight="1">
      <c r="A96" s="1"/>
      <c r="B96" s="1">
        <v>44.1617867</v>
      </c>
      <c r="C96" s="1">
        <v>9.7590837</v>
      </c>
      <c r="D96" s="4" t="s">
        <v>436</v>
      </c>
      <c r="E96" s="3" t="s">
        <v>437</v>
      </c>
      <c r="F96" s="3" t="s">
        <v>438</v>
      </c>
      <c r="G96" s="3" t="s">
        <v>431</v>
      </c>
      <c r="H96" s="3" t="s">
        <v>432</v>
      </c>
      <c r="I96" s="3" t="s">
        <v>28</v>
      </c>
      <c r="J96" s="4">
        <v>2.0</v>
      </c>
      <c r="K96" s="4">
        <v>75.0</v>
      </c>
      <c r="L96" s="4">
        <v>89.0</v>
      </c>
      <c r="M96" s="3" t="str">
        <f t="shared" si="1"/>
        <v>(hotel (name HotelLeRondini)
</v>
      </c>
      <c r="N96" s="3" t="str">
        <f t="shared" si="2"/>
        <v>        (tr LaSpezia)
</v>
      </c>
      <c r="O96" s="3" t="str">
        <f t="shared" si="3"/>
        <v>        (stars 2)
</v>
      </c>
      <c r="P96" s="3" t="str">
        <f t="shared" si="4"/>
        <v>        (price-per-night 75.0)
</v>
      </c>
      <c r="Q96" s="3" t="str">
        <f t="shared" si="5"/>
        <v>        (free-percent 89))
</v>
      </c>
      <c r="R96" s="4" t="str">
        <f t="shared" si="6"/>
        <v>(hotel (name HotelLeRondini)
        (tr LaSpezia)
        (stars 2)
        (price-per-night 75.0)
        (free-percent 89))
</v>
      </c>
    </row>
    <row r="97" ht="67.5" customHeight="1">
      <c r="A97" s="1"/>
      <c r="B97" s="1">
        <v>44.16958109999999</v>
      </c>
      <c r="C97" s="1">
        <v>9.611878299999999</v>
      </c>
      <c r="D97" s="4" t="s">
        <v>439</v>
      </c>
      <c r="E97" s="3" t="s">
        <v>440</v>
      </c>
      <c r="F97" s="3" t="s">
        <v>441</v>
      </c>
      <c r="G97" s="3" t="s">
        <v>431</v>
      </c>
      <c r="H97" s="3" t="s">
        <v>432</v>
      </c>
      <c r="I97" s="3" t="s">
        <v>28</v>
      </c>
      <c r="J97" s="4">
        <v>2.0</v>
      </c>
      <c r="K97" s="4">
        <v>75.0</v>
      </c>
      <c r="L97" s="4">
        <v>100.0</v>
      </c>
      <c r="M97" s="3" t="str">
        <f t="shared" si="1"/>
        <v>(hotel (name HotelNazionale)
</v>
      </c>
      <c r="N97" s="3" t="str">
        <f t="shared" si="2"/>
        <v>        (tr LaSpezia)
</v>
      </c>
      <c r="O97" s="3" t="str">
        <f t="shared" si="3"/>
        <v>        (stars 2)
</v>
      </c>
      <c r="P97" s="3" t="str">
        <f t="shared" si="4"/>
        <v>        (price-per-night 75.0)
</v>
      </c>
      <c r="Q97" s="3" t="str">
        <f t="shared" si="5"/>
        <v>        (free-percent 100))
</v>
      </c>
      <c r="R97" s="4" t="str">
        <f t="shared" si="6"/>
        <v>(hotel (name HotelNazionale)
        (tr LaSpezia)
        (stars 2)
        (price-per-night 75.0)
        (free-percent 100))
</v>
      </c>
    </row>
    <row r="98" ht="67.5" customHeight="1">
      <c r="A98" s="1"/>
      <c r="B98" s="1">
        <v>44.1712088</v>
      </c>
      <c r="C98" s="1">
        <v>9.6169367</v>
      </c>
      <c r="D98" s="4" t="s">
        <v>442</v>
      </c>
      <c r="E98" s="3" t="s">
        <v>443</v>
      </c>
      <c r="F98" s="3" t="s">
        <v>441</v>
      </c>
      <c r="G98" s="3" t="s">
        <v>431</v>
      </c>
      <c r="H98" s="3" t="s">
        <v>432</v>
      </c>
      <c r="I98" s="3" t="s">
        <v>28</v>
      </c>
      <c r="J98" s="4">
        <v>1.0</v>
      </c>
      <c r="K98" s="4">
        <v>50.0</v>
      </c>
      <c r="L98" s="4">
        <v>29.0</v>
      </c>
      <c r="M98" s="3" t="str">
        <f t="shared" si="1"/>
        <v>(hotel (name HotelCarla)
</v>
      </c>
      <c r="N98" s="3" t="str">
        <f t="shared" si="2"/>
        <v>        (tr LaSpezia)
</v>
      </c>
      <c r="O98" s="3" t="str">
        <f t="shared" si="3"/>
        <v>        (stars 1)
</v>
      </c>
      <c r="P98" s="3" t="str">
        <f t="shared" si="4"/>
        <v>        (price-per-night 50.0)
</v>
      </c>
      <c r="Q98" s="3" t="str">
        <f t="shared" si="5"/>
        <v>        (free-percent 29))
</v>
      </c>
      <c r="R98" s="4" t="str">
        <f t="shared" si="6"/>
        <v>(hotel (name HotelCarla)
        (tr LaSpezia)
        (stars 1)
        (price-per-night 50.0)
        (free-percent 29))
</v>
      </c>
    </row>
    <row r="99" ht="67.5" customHeight="1">
      <c r="A99" s="1"/>
      <c r="B99" s="1">
        <v>44.1460726</v>
      </c>
      <c r="C99" s="1">
        <v>9.655870799999999</v>
      </c>
      <c r="D99" s="4" t="s">
        <v>444</v>
      </c>
      <c r="E99" s="3" t="s">
        <v>445</v>
      </c>
      <c r="F99" s="3" t="s">
        <v>446</v>
      </c>
      <c r="G99" s="3" t="s">
        <v>431</v>
      </c>
      <c r="H99" s="3" t="s">
        <v>432</v>
      </c>
      <c r="I99" s="3" t="s">
        <v>28</v>
      </c>
      <c r="J99" s="4">
        <v>2.0</v>
      </c>
      <c r="K99" s="4">
        <v>75.0</v>
      </c>
      <c r="L99" s="4">
        <v>84.0</v>
      </c>
      <c r="M99" s="3" t="str">
        <f t="shared" si="1"/>
        <v>(hotel (name HotelRistoranteBelvedere)
</v>
      </c>
      <c r="N99" s="3" t="str">
        <f t="shared" si="2"/>
        <v>        (tr LaSpezia)
</v>
      </c>
      <c r="O99" s="3" t="str">
        <f t="shared" si="3"/>
        <v>        (stars 2)
</v>
      </c>
      <c r="P99" s="3" t="str">
        <f t="shared" si="4"/>
        <v>        (price-per-night 75.0)
</v>
      </c>
      <c r="Q99" s="3" t="str">
        <f t="shared" si="5"/>
        <v>        (free-percent 84))
</v>
      </c>
      <c r="R99" s="4" t="str">
        <f t="shared" si="6"/>
        <v>(hotel (name HotelRistoranteBelvedere)
        (tr LaSpezia)
        (stars 2)
        (price-per-night 75.0)
        (free-percent 84))
</v>
      </c>
    </row>
    <row r="100" ht="67.5" customHeight="1">
      <c r="A100" s="1"/>
      <c r="B100" s="1">
        <v>44.2161844</v>
      </c>
      <c r="C100" s="1">
        <v>9.5173288</v>
      </c>
      <c r="D100" s="4" t="s">
        <v>447</v>
      </c>
      <c r="E100" s="3" t="s">
        <v>448</v>
      </c>
      <c r="F100" s="3" t="s">
        <v>449</v>
      </c>
      <c r="G100" s="3" t="s">
        <v>431</v>
      </c>
      <c r="H100" s="3" t="s">
        <v>432</v>
      </c>
      <c r="I100" s="3" t="s">
        <v>28</v>
      </c>
      <c r="J100" s="4">
        <v>3.0</v>
      </c>
      <c r="K100" s="4">
        <v>100.0</v>
      </c>
      <c r="L100" s="4">
        <v>11.0</v>
      </c>
      <c r="M100" s="3" t="str">
        <f t="shared" si="1"/>
        <v>(hotel (name HotelClelia)
</v>
      </c>
      <c r="N100" s="3" t="str">
        <f t="shared" si="2"/>
        <v>        (tr LaSpezia)
</v>
      </c>
      <c r="O100" s="3" t="str">
        <f t="shared" si="3"/>
        <v>        (stars 3)
</v>
      </c>
      <c r="P100" s="3" t="str">
        <f t="shared" si="4"/>
        <v>        (price-per-night 100.0)
</v>
      </c>
      <c r="Q100" s="3" t="str">
        <f t="shared" si="5"/>
        <v>        (free-percent 11))
</v>
      </c>
      <c r="R100" s="4" t="str">
        <f t="shared" si="6"/>
        <v>(hotel (name HotelClelia)
        (tr LaSpezia)
        (stars 3)
        (price-per-night 100.0)
        (free-percent 11))
</v>
      </c>
    </row>
    <row r="101" ht="67.5" customHeight="1">
      <c r="A101" s="1"/>
      <c r="B101" s="1">
        <v>44.2160477</v>
      </c>
      <c r="C101" s="1">
        <v>9.5161599</v>
      </c>
      <c r="D101" s="4" t="s">
        <v>450</v>
      </c>
      <c r="E101" s="3" t="s">
        <v>451</v>
      </c>
      <c r="F101" s="3" t="s">
        <v>449</v>
      </c>
      <c r="G101" s="3" t="s">
        <v>431</v>
      </c>
      <c r="H101" s="3" t="s">
        <v>432</v>
      </c>
      <c r="I101" s="3" t="s">
        <v>28</v>
      </c>
      <c r="J101" s="4">
        <v>1.0</v>
      </c>
      <c r="K101" s="4">
        <v>50.0</v>
      </c>
      <c r="L101" s="4">
        <v>99.0</v>
      </c>
      <c r="M101" s="3" t="str">
        <f t="shared" si="1"/>
        <v>(hotel (name ResidenceKriSS)
</v>
      </c>
      <c r="N101" s="3" t="str">
        <f t="shared" si="2"/>
        <v>        (tr LaSpezia)
</v>
      </c>
      <c r="O101" s="3" t="str">
        <f t="shared" si="3"/>
        <v>        (stars 1)
</v>
      </c>
      <c r="P101" s="3" t="str">
        <f t="shared" si="4"/>
        <v>        (price-per-night 50.0)
</v>
      </c>
      <c r="Q101" s="3" t="str">
        <f t="shared" si="5"/>
        <v>        (free-percent 99))
</v>
      </c>
      <c r="R101" s="4" t="str">
        <f t="shared" si="6"/>
        <v>(hotel (name ResidenceKriSS)
        (tr LaSpezia)
        (stars 1)
        (price-per-night 50.0)
        (free-percent 99))
</v>
      </c>
    </row>
    <row r="102" ht="67.5" customHeight="1">
      <c r="A102" s="1"/>
      <c r="B102" s="1">
        <v>40.8233823</v>
      </c>
      <c r="C102" s="1">
        <v>14.12814</v>
      </c>
      <c r="D102" s="4" t="s">
        <v>452</v>
      </c>
      <c r="E102" s="3" t="s">
        <v>453</v>
      </c>
      <c r="F102" s="3" t="s">
        <v>454</v>
      </c>
      <c r="G102" s="3" t="s">
        <v>455</v>
      </c>
      <c r="H102" s="3" t="s">
        <v>80</v>
      </c>
      <c r="I102" s="3" t="s">
        <v>22</v>
      </c>
      <c r="J102" s="4">
        <v>4.0</v>
      </c>
      <c r="K102" s="4">
        <v>125.0</v>
      </c>
      <c r="L102" s="4">
        <v>5.0</v>
      </c>
      <c r="M102" s="3" t="str">
        <f t="shared" si="1"/>
        <v>(hotel (name HotelResidenceMiramare)
</v>
      </c>
      <c r="N102" s="3" t="str">
        <f t="shared" si="2"/>
        <v>        (tr Napoli)
</v>
      </c>
      <c r="O102" s="3" t="str">
        <f t="shared" si="3"/>
        <v>        (stars 4)
</v>
      </c>
      <c r="P102" s="3" t="str">
        <f t="shared" si="4"/>
        <v>        (price-per-night 125.0)
</v>
      </c>
      <c r="Q102" s="3" t="str">
        <f t="shared" si="5"/>
        <v>        (free-percent 5))
</v>
      </c>
      <c r="R102" s="4" t="str">
        <f t="shared" si="6"/>
        <v>(hotel (name HotelResidenceMiramare)
        (tr Napoli)
        (stars 4)
        (price-per-night 125.0)
        (free-percent 5))
</v>
      </c>
    </row>
    <row r="103" ht="67.5" customHeight="1">
      <c r="A103" s="1"/>
      <c r="B103" s="1">
        <v>44.0095558</v>
      </c>
      <c r="C103" s="1">
        <v>10.5782222</v>
      </c>
      <c r="D103" s="4" t="s">
        <v>456</v>
      </c>
      <c r="E103" s="3" t="s">
        <v>457</v>
      </c>
      <c r="F103" s="3" t="s">
        <v>458</v>
      </c>
      <c r="G103" s="3" t="s">
        <v>247</v>
      </c>
      <c r="H103" s="3" t="s">
        <v>55</v>
      </c>
      <c r="I103" s="3" t="s">
        <v>25</v>
      </c>
      <c r="J103" s="4">
        <v>4.0</v>
      </c>
      <c r="K103" s="4">
        <v>125.0</v>
      </c>
      <c r="L103" s="4">
        <v>69.0</v>
      </c>
      <c r="M103" s="3" t="str">
        <f t="shared" si="1"/>
        <v>(hotel (name HotelCorona)
</v>
      </c>
      <c r="N103" s="3" t="str">
        <f t="shared" si="2"/>
        <v>        (tr Lucca)
</v>
      </c>
      <c r="O103" s="3" t="str">
        <f t="shared" si="3"/>
        <v>        (stars 4)
</v>
      </c>
      <c r="P103" s="3" t="str">
        <f t="shared" si="4"/>
        <v>        (price-per-night 125.0)
</v>
      </c>
      <c r="Q103" s="3" t="str">
        <f t="shared" si="5"/>
        <v>        (free-percent 69))
</v>
      </c>
      <c r="R103" s="4" t="str">
        <f t="shared" si="6"/>
        <v>(hotel (name HotelCorona)
        (tr Lucca)
        (stars 4)
        (price-per-night 125.0)
        (free-percent 69))
</v>
      </c>
    </row>
    <row r="104" ht="67.5" customHeight="1">
      <c r="A104" s="1"/>
      <c r="B104" s="1">
        <v>44.0360823</v>
      </c>
      <c r="C104" s="1">
        <v>10.4834196</v>
      </c>
      <c r="D104" s="4" t="s">
        <v>459</v>
      </c>
      <c r="E104" s="3" t="s">
        <v>460</v>
      </c>
      <c r="F104" s="3" t="s">
        <v>461</v>
      </c>
      <c r="G104" s="3" t="s">
        <v>247</v>
      </c>
      <c r="H104" s="3" t="s">
        <v>55</v>
      </c>
      <c r="I104" s="3" t="s">
        <v>25</v>
      </c>
      <c r="J104" s="4">
        <v>1.0</v>
      </c>
      <c r="K104" s="4">
        <v>50.0</v>
      </c>
      <c r="L104" s="4">
        <v>5.0</v>
      </c>
      <c r="M104" s="3" t="str">
        <f t="shared" si="1"/>
        <v>(hotel (name HotelTreCastelli)
</v>
      </c>
      <c r="N104" s="3" t="str">
        <f t="shared" si="2"/>
        <v>        (tr Lucca)
</v>
      </c>
      <c r="O104" s="3" t="str">
        <f t="shared" si="3"/>
        <v>        (stars 1)
</v>
      </c>
      <c r="P104" s="3" t="str">
        <f t="shared" si="4"/>
        <v>        (price-per-night 50.0)
</v>
      </c>
      <c r="Q104" s="3" t="str">
        <f t="shared" si="5"/>
        <v>        (free-percent 5))
</v>
      </c>
      <c r="R104" s="4" t="str">
        <f t="shared" si="6"/>
        <v>(hotel (name HotelTreCastelli)
        (tr Lucca)
        (stars 1)
        (price-per-night 50.0)
        (free-percent 5))
</v>
      </c>
    </row>
    <row r="105" ht="67.5" customHeight="1">
      <c r="A105" s="1"/>
      <c r="B105" s="1">
        <v>44.0585992</v>
      </c>
      <c r="C105" s="1">
        <v>10.911431</v>
      </c>
      <c r="D105" s="4" t="s">
        <v>462</v>
      </c>
      <c r="E105" s="3" t="s">
        <v>463</v>
      </c>
      <c r="F105" s="3" t="s">
        <v>464</v>
      </c>
      <c r="G105" s="3" t="s">
        <v>331</v>
      </c>
      <c r="H105" s="3" t="s">
        <v>67</v>
      </c>
      <c r="I105" s="3" t="s">
        <v>25</v>
      </c>
      <c r="J105" s="4">
        <v>3.0</v>
      </c>
      <c r="K105" s="4">
        <v>100.0</v>
      </c>
      <c r="L105" s="4">
        <v>80.0</v>
      </c>
      <c r="M105" s="3" t="str">
        <f t="shared" si="1"/>
        <v>(hotel (name AlbergoRistoranteMelini)
</v>
      </c>
      <c r="N105" s="3" t="str">
        <f t="shared" si="2"/>
        <v>        (tr Pistoia)
</v>
      </c>
      <c r="O105" s="3" t="str">
        <f t="shared" si="3"/>
        <v>        (stars 3)
</v>
      </c>
      <c r="P105" s="3" t="str">
        <f t="shared" si="4"/>
        <v>        (price-per-night 100.0)
</v>
      </c>
      <c r="Q105" s="3" t="str">
        <f t="shared" si="5"/>
        <v>        (free-percent 80))
</v>
      </c>
      <c r="R105" s="4" t="str">
        <f t="shared" si="6"/>
        <v>(hotel (name AlbergoRistoranteMelini)
        (tr Pistoia)
        (stars 3)
        (price-per-night 100.0)
        (free-percent 80))
</v>
      </c>
    </row>
    <row r="106" ht="67.5" customHeight="1">
      <c r="A106" s="1"/>
      <c r="B106" s="1">
        <v>44.09067539999999</v>
      </c>
      <c r="C106" s="1">
        <v>10.4686206</v>
      </c>
      <c r="D106" s="4" t="s">
        <v>465</v>
      </c>
      <c r="E106" s="3" t="s">
        <v>466</v>
      </c>
      <c r="F106" s="3" t="s">
        <v>467</v>
      </c>
      <c r="G106" s="3" t="s">
        <v>247</v>
      </c>
      <c r="H106" s="3" t="s">
        <v>55</v>
      </c>
      <c r="I106" s="3" t="s">
        <v>25</v>
      </c>
      <c r="J106" s="4">
        <v>3.0</v>
      </c>
      <c r="K106" s="4">
        <v>100.0</v>
      </c>
      <c r="L106" s="4">
        <v>66.0</v>
      </c>
      <c r="M106" s="3" t="str">
        <f t="shared" si="1"/>
        <v>(hotel (name HotelIlCiocco)
</v>
      </c>
      <c r="N106" s="3" t="str">
        <f t="shared" si="2"/>
        <v>        (tr Lucca)
</v>
      </c>
      <c r="O106" s="3" t="str">
        <f t="shared" si="3"/>
        <v>        (stars 3)
</v>
      </c>
      <c r="P106" s="3" t="str">
        <f t="shared" si="4"/>
        <v>        (price-per-night 100.0)
</v>
      </c>
      <c r="Q106" s="3" t="str">
        <f t="shared" si="5"/>
        <v>        (free-percent 66))
</v>
      </c>
      <c r="R106" s="4" t="str">
        <f t="shared" si="6"/>
        <v>(hotel (name HotelIlCiocco)
        (tr Lucca)
        (stars 3)
        (price-per-night 100.0)
        (free-percent 66))
</v>
      </c>
    </row>
    <row r="107" ht="67.5" customHeight="1">
      <c r="A107" s="1"/>
      <c r="B107" s="1">
        <v>46.42547099999999</v>
      </c>
      <c r="C107" s="1">
        <v>11.9397935</v>
      </c>
      <c r="D107" s="4" t="s">
        <v>468</v>
      </c>
      <c r="E107" s="3" t="s">
        <v>469</v>
      </c>
      <c r="F107" s="3" t="s">
        <v>470</v>
      </c>
      <c r="G107" s="3" t="s">
        <v>392</v>
      </c>
      <c r="H107" s="3" t="s">
        <v>72</v>
      </c>
      <c r="I107" s="3" t="s">
        <v>52</v>
      </c>
      <c r="J107" s="4">
        <v>2.0</v>
      </c>
      <c r="K107" s="4">
        <v>75.0</v>
      </c>
      <c r="L107" s="4">
        <v>51.0</v>
      </c>
      <c r="M107" s="3" t="str">
        <f t="shared" si="1"/>
        <v>(hotel (name AlbergoGenzianella)
</v>
      </c>
      <c r="N107" s="3" t="str">
        <f t="shared" si="2"/>
        <v>        (tr Belluno)
</v>
      </c>
      <c r="O107" s="3" t="str">
        <f t="shared" si="3"/>
        <v>        (stars 2)
</v>
      </c>
      <c r="P107" s="3" t="str">
        <f t="shared" si="4"/>
        <v>        (price-per-night 75.0)
</v>
      </c>
      <c r="Q107" s="3" t="str">
        <f t="shared" si="5"/>
        <v>        (free-percent 51))
</v>
      </c>
      <c r="R107" s="4" t="str">
        <f t="shared" si="6"/>
        <v>(hotel (name AlbergoGenzianella)
        (tr Belluno)
        (stars 2)
        (price-per-night 75.0)
        (free-percent 51))
</v>
      </c>
    </row>
    <row r="108" ht="67.5" customHeight="1">
      <c r="A108" s="1"/>
      <c r="B108" s="1">
        <v>44.151671</v>
      </c>
      <c r="C108" s="1">
        <v>10.981312</v>
      </c>
      <c r="D108" s="4" t="s">
        <v>471</v>
      </c>
      <c r="E108" s="3" t="s">
        <v>472</v>
      </c>
      <c r="F108" s="3" t="s">
        <v>473</v>
      </c>
      <c r="G108" s="3" t="s">
        <v>261</v>
      </c>
      <c r="H108" s="3" t="s">
        <v>59</v>
      </c>
      <c r="I108" s="3" t="s">
        <v>19</v>
      </c>
      <c r="J108" s="4">
        <v>2.0</v>
      </c>
      <c r="K108" s="4">
        <v>75.0</v>
      </c>
      <c r="L108" s="4">
        <v>98.0</v>
      </c>
      <c r="M108" s="3" t="str">
        <f t="shared" si="1"/>
        <v>(hotel (name HotelSantoli)
</v>
      </c>
      <c r="N108" s="3" t="str">
        <f t="shared" si="2"/>
        <v>        (tr Bologna)
</v>
      </c>
      <c r="O108" s="3" t="str">
        <f t="shared" si="3"/>
        <v>        (stars 2)
</v>
      </c>
      <c r="P108" s="3" t="str">
        <f t="shared" si="4"/>
        <v>        (price-per-night 75.0)
</v>
      </c>
      <c r="Q108" s="3" t="str">
        <f t="shared" si="5"/>
        <v>        (free-percent 98))
</v>
      </c>
      <c r="R108" s="4" t="str">
        <f t="shared" si="6"/>
        <v>(hotel (name HotelSantoli)
        (tr Bologna)
        (stars 2)
        (price-per-night 75.0)
        (free-percent 98))
</v>
      </c>
    </row>
    <row r="109" ht="67.5" customHeight="1">
      <c r="A109" s="1"/>
      <c r="B109" s="1">
        <v>44.1578867</v>
      </c>
      <c r="C109" s="1">
        <v>10.9757864</v>
      </c>
      <c r="D109" s="4" t="s">
        <v>474</v>
      </c>
      <c r="E109" s="3" t="s">
        <v>475</v>
      </c>
      <c r="F109" s="3" t="s">
        <v>473</v>
      </c>
      <c r="G109" s="3" t="s">
        <v>261</v>
      </c>
      <c r="H109" s="3" t="s">
        <v>59</v>
      </c>
      <c r="I109" s="3" t="s">
        <v>19</v>
      </c>
      <c r="J109" s="4">
        <v>3.0</v>
      </c>
      <c r="K109" s="4">
        <v>100.0</v>
      </c>
      <c r="L109" s="4">
        <v>66.0</v>
      </c>
      <c r="M109" s="3" t="str">
        <f t="shared" si="1"/>
        <v>(hotel (name HotelBertusi)
</v>
      </c>
      <c r="N109" s="3" t="str">
        <f t="shared" si="2"/>
        <v>        (tr Bologna)
</v>
      </c>
      <c r="O109" s="3" t="str">
        <f t="shared" si="3"/>
        <v>        (stars 3)
</v>
      </c>
      <c r="P109" s="3" t="str">
        <f t="shared" si="4"/>
        <v>        (price-per-night 100.0)
</v>
      </c>
      <c r="Q109" s="3" t="str">
        <f t="shared" si="5"/>
        <v>        (free-percent 66))
</v>
      </c>
      <c r="R109" s="4" t="str">
        <f t="shared" si="6"/>
        <v>(hotel (name HotelBertusi)
        (tr Bologna)
        (stars 3)
        (price-per-night 100.0)
        (free-percent 66))
</v>
      </c>
    </row>
    <row r="110" ht="67.5" customHeight="1">
      <c r="A110" s="1"/>
      <c r="B110" s="1">
        <v>44.1303236</v>
      </c>
      <c r="C110" s="1">
        <v>10.3782168</v>
      </c>
      <c r="D110" s="4" t="s">
        <v>476</v>
      </c>
      <c r="E110" s="3" t="s">
        <v>477</v>
      </c>
      <c r="F110" s="3" t="s">
        <v>478</v>
      </c>
      <c r="G110" s="3" t="s">
        <v>247</v>
      </c>
      <c r="H110" s="3" t="s">
        <v>55</v>
      </c>
      <c r="I110" s="3" t="s">
        <v>25</v>
      </c>
      <c r="J110" s="4">
        <v>4.0</v>
      </c>
      <c r="K110" s="4">
        <v>125.0</v>
      </c>
      <c r="L110" s="4">
        <v>2.0</v>
      </c>
      <c r="M110" s="3" t="str">
        <f t="shared" si="1"/>
        <v>(hotel (name AgriturismoLArgilla)
</v>
      </c>
      <c r="N110" s="3" t="str">
        <f t="shared" si="2"/>
        <v>        (tr Lucca)
</v>
      </c>
      <c r="O110" s="3" t="str">
        <f t="shared" si="3"/>
        <v>        (stars 4)
</v>
      </c>
      <c r="P110" s="3" t="str">
        <f t="shared" si="4"/>
        <v>        (price-per-night 125.0)
</v>
      </c>
      <c r="Q110" s="3" t="str">
        <f t="shared" si="5"/>
        <v>        (free-percent 2))
</v>
      </c>
      <c r="R110" s="4" t="str">
        <f t="shared" si="6"/>
        <v>(hotel (name AgriturismoLArgilla)
        (tr Lucca)
        (stars 4)
        (price-per-night 125.0)
        (free-percent 2))
</v>
      </c>
    </row>
    <row r="111" ht="67.5" customHeight="1">
      <c r="A111" s="1"/>
      <c r="B111" s="1">
        <v>44.177647</v>
      </c>
      <c r="C111" s="1">
        <v>10.6424958</v>
      </c>
      <c r="D111" s="4" t="s">
        <v>479</v>
      </c>
      <c r="E111" s="3" t="s">
        <v>480</v>
      </c>
      <c r="F111" s="3" t="s">
        <v>481</v>
      </c>
      <c r="G111" s="3" t="s">
        <v>76</v>
      </c>
      <c r="H111" s="3" t="s">
        <v>18</v>
      </c>
      <c r="I111" s="3" t="s">
        <v>19</v>
      </c>
      <c r="J111" s="4">
        <v>2.0</v>
      </c>
      <c r="K111" s="4">
        <v>75.0</v>
      </c>
      <c r="L111" s="4">
        <v>82.0</v>
      </c>
      <c r="M111" s="3" t="str">
        <f t="shared" si="1"/>
        <v>(hotel (name AgriturismoIlCerro)
</v>
      </c>
      <c r="N111" s="3" t="str">
        <f t="shared" si="2"/>
        <v>        (tr Modena)
</v>
      </c>
      <c r="O111" s="3" t="str">
        <f t="shared" si="3"/>
        <v>        (stars 2)
</v>
      </c>
      <c r="P111" s="3" t="str">
        <f t="shared" si="4"/>
        <v>        (price-per-night 75.0)
</v>
      </c>
      <c r="Q111" s="3" t="str">
        <f t="shared" si="5"/>
        <v>        (free-percent 82))
</v>
      </c>
      <c r="R111" s="4" t="str">
        <f t="shared" si="6"/>
        <v>(hotel (name AgriturismoIlCerro)
        (tr Modena)
        (stars 2)
        (price-per-night 75.0)
        (free-percent 82))
</v>
      </c>
    </row>
    <row r="112" ht="67.5" customHeight="1">
      <c r="A112" s="1"/>
      <c r="B112" s="1">
        <v>44.2266959</v>
      </c>
      <c r="C112" s="1">
        <v>10.6619257</v>
      </c>
      <c r="D112" s="4" t="s">
        <v>482</v>
      </c>
      <c r="E112" s="3" t="s">
        <v>483</v>
      </c>
      <c r="F112" s="3" t="s">
        <v>484</v>
      </c>
      <c r="G112" s="3" t="s">
        <v>76</v>
      </c>
      <c r="H112" s="3" t="s">
        <v>18</v>
      </c>
      <c r="I112" s="3" t="s">
        <v>19</v>
      </c>
      <c r="J112" s="4">
        <v>3.0</v>
      </c>
      <c r="K112" s="4">
        <v>100.0</v>
      </c>
      <c r="L112" s="4">
        <v>5.0</v>
      </c>
      <c r="M112" s="3" t="str">
        <f t="shared" si="1"/>
        <v>(hotel (name BeBIlSeccatoio)
</v>
      </c>
      <c r="N112" s="3" t="str">
        <f t="shared" si="2"/>
        <v>        (tr Modena)
</v>
      </c>
      <c r="O112" s="3" t="str">
        <f t="shared" si="3"/>
        <v>        (stars 3)
</v>
      </c>
      <c r="P112" s="3" t="str">
        <f t="shared" si="4"/>
        <v>        (price-per-night 100.0)
</v>
      </c>
      <c r="Q112" s="3" t="str">
        <f t="shared" si="5"/>
        <v>        (free-percent 5))
</v>
      </c>
      <c r="R112" s="4" t="str">
        <f t="shared" si="6"/>
        <v>(hotel (name BeBIlSeccatoio)
        (tr Modena)
        (stars 3)
        (price-per-night 100.0)
        (free-percent 5))
</v>
      </c>
    </row>
    <row r="113" ht="67.5" customHeight="1">
      <c r="A113" s="1"/>
      <c r="B113" s="1">
        <v>44.2835481</v>
      </c>
      <c r="C113" s="1">
        <v>11.1009537</v>
      </c>
      <c r="D113" s="4" t="s">
        <v>485</v>
      </c>
      <c r="E113" s="3" t="s">
        <v>486</v>
      </c>
      <c r="F113" s="3" t="s">
        <v>487</v>
      </c>
      <c r="G113" s="3" t="s">
        <v>261</v>
      </c>
      <c r="H113" s="3" t="s">
        <v>59</v>
      </c>
      <c r="I113" s="3" t="s">
        <v>19</v>
      </c>
      <c r="J113" s="4">
        <v>4.0</v>
      </c>
      <c r="K113" s="4">
        <v>125.0</v>
      </c>
      <c r="L113" s="4">
        <v>73.0</v>
      </c>
      <c r="M113" s="3" t="str">
        <f t="shared" si="1"/>
        <v>(hotel (name HotelCaVenezia)
</v>
      </c>
      <c r="N113" s="3" t="str">
        <f t="shared" si="2"/>
        <v>        (tr Bologna)
</v>
      </c>
      <c r="O113" s="3" t="str">
        <f t="shared" si="3"/>
        <v>        (stars 4)
</v>
      </c>
      <c r="P113" s="3" t="str">
        <f t="shared" si="4"/>
        <v>        (price-per-night 125.0)
</v>
      </c>
      <c r="Q113" s="3" t="str">
        <f t="shared" si="5"/>
        <v>        (free-percent 73))
</v>
      </c>
      <c r="R113" s="4" t="str">
        <f t="shared" si="6"/>
        <v>(hotel (name HotelCaVenezia)
        (tr Bologna)
        (stars 4)
        (price-per-night 125.0)
        (free-percent 73))
</v>
      </c>
    </row>
    <row r="114" ht="67.5" customHeight="1">
      <c r="A114" s="1"/>
      <c r="B114" s="1">
        <v>44.3295846</v>
      </c>
      <c r="C114" s="1">
        <v>11.0604463</v>
      </c>
      <c r="D114" s="4" t="s">
        <v>488</v>
      </c>
      <c r="E114" s="3" t="s">
        <v>489</v>
      </c>
      <c r="F114" s="3" t="s">
        <v>490</v>
      </c>
      <c r="G114" s="3" t="s">
        <v>261</v>
      </c>
      <c r="H114" s="3" t="s">
        <v>59</v>
      </c>
      <c r="I114" s="3" t="s">
        <v>19</v>
      </c>
      <c r="J114" s="4">
        <v>1.0</v>
      </c>
      <c r="K114" s="4">
        <v>50.0</v>
      </c>
      <c r="L114" s="4">
        <v>35.0</v>
      </c>
      <c r="M114" s="3" t="str">
        <f t="shared" si="1"/>
        <v>(hotel (name HotelFalcodOro)
</v>
      </c>
      <c r="N114" s="3" t="str">
        <f t="shared" si="2"/>
        <v>        (tr Bologna)
</v>
      </c>
      <c r="O114" s="3" t="str">
        <f t="shared" si="3"/>
        <v>        (stars 1)
</v>
      </c>
      <c r="P114" s="3" t="str">
        <f t="shared" si="4"/>
        <v>        (price-per-night 50.0)
</v>
      </c>
      <c r="Q114" s="3" t="str">
        <f t="shared" si="5"/>
        <v>        (free-percent 35))
</v>
      </c>
      <c r="R114" s="4" t="str">
        <f t="shared" si="6"/>
        <v>(hotel (name HotelFalcodOro)
        (tr Bologna)
        (stars 1)
        (price-per-night 50.0)
        (free-percent 35))
</v>
      </c>
    </row>
    <row r="115" ht="67.5" customHeight="1">
      <c r="A115" s="1"/>
      <c r="B115" s="1">
        <v>44.8128649</v>
      </c>
      <c r="C115" s="1">
        <v>10.5659821</v>
      </c>
      <c r="D115" s="4" t="s">
        <v>491</v>
      </c>
      <c r="E115" s="3" t="s">
        <v>492</v>
      </c>
      <c r="F115" s="3" t="s">
        <v>493</v>
      </c>
      <c r="G115" s="3" t="s">
        <v>494</v>
      </c>
      <c r="H115" s="3" t="s">
        <v>495</v>
      </c>
      <c r="I115" s="3" t="s">
        <v>19</v>
      </c>
      <c r="J115" s="4">
        <v>4.0</v>
      </c>
      <c r="K115" s="4">
        <v>125.0</v>
      </c>
      <c r="L115" s="4">
        <v>22.0</v>
      </c>
      <c r="M115" s="3" t="str">
        <f t="shared" si="1"/>
        <v>(hotel (name HotelPoli)
</v>
      </c>
      <c r="N115" s="3" t="str">
        <f t="shared" si="2"/>
        <v>        (tr ReggionellEmilia)
</v>
      </c>
      <c r="O115" s="3" t="str">
        <f t="shared" si="3"/>
        <v>        (stars 4)
</v>
      </c>
      <c r="P115" s="3" t="str">
        <f t="shared" si="4"/>
        <v>        (price-per-night 125.0)
</v>
      </c>
      <c r="Q115" s="3" t="str">
        <f t="shared" si="5"/>
        <v>        (free-percent 22))
</v>
      </c>
      <c r="R115" s="4" t="str">
        <f t="shared" si="6"/>
        <v>(hotel (name HotelPoli)
        (tr ReggionellEmilia)
        (stars 4)
        (price-per-night 125.0)
        (free-percent 22))
</v>
      </c>
    </row>
    <row r="116" ht="67.5" customHeight="1">
      <c r="A116" s="1"/>
      <c r="B116" s="1">
        <v>44.5241128</v>
      </c>
      <c r="C116" s="1">
        <v>11.0225488</v>
      </c>
      <c r="D116" s="4" t="s">
        <v>496</v>
      </c>
      <c r="E116" s="3" t="s">
        <v>497</v>
      </c>
      <c r="F116" s="3" t="s">
        <v>498</v>
      </c>
      <c r="G116" s="3" t="s">
        <v>76</v>
      </c>
      <c r="H116" s="3" t="s">
        <v>18</v>
      </c>
      <c r="I116" s="3" t="s">
        <v>19</v>
      </c>
      <c r="J116" s="4">
        <v>4.0</v>
      </c>
      <c r="K116" s="4">
        <v>125.0</v>
      </c>
      <c r="L116" s="4">
        <v>85.0</v>
      </c>
      <c r="M116" s="3" t="str">
        <f t="shared" si="1"/>
        <v>(hotel (name HotelSPellegrinoSpilambertoMO)
</v>
      </c>
      <c r="N116" s="3" t="str">
        <f t="shared" si="2"/>
        <v>        (tr Modena)
</v>
      </c>
      <c r="O116" s="3" t="str">
        <f t="shared" si="3"/>
        <v>        (stars 4)
</v>
      </c>
      <c r="P116" s="3" t="str">
        <f t="shared" si="4"/>
        <v>        (price-per-night 125.0)
</v>
      </c>
      <c r="Q116" s="3" t="str">
        <f t="shared" si="5"/>
        <v>        (free-percent 85))
</v>
      </c>
      <c r="R116" s="4" t="str">
        <f t="shared" si="6"/>
        <v>(hotel (name HotelSPellegrinoSpilambertoMO)
        (tr Modena)
        (stars 4)
        (price-per-night 125.0)
        (free-percent 85))
</v>
      </c>
    </row>
    <row r="117" ht="67.5" customHeight="1">
      <c r="A117" s="1"/>
      <c r="B117" s="1">
        <v>44.5271998</v>
      </c>
      <c r="C117" s="1">
        <v>11.2474132</v>
      </c>
      <c r="D117" s="4" t="s">
        <v>499</v>
      </c>
      <c r="E117" s="3" t="s">
        <v>500</v>
      </c>
      <c r="F117" s="3" t="s">
        <v>501</v>
      </c>
      <c r="G117" s="3" t="s">
        <v>261</v>
      </c>
      <c r="H117" s="3" t="s">
        <v>59</v>
      </c>
      <c r="I117" s="3" t="s">
        <v>19</v>
      </c>
      <c r="J117" s="4">
        <v>2.0</v>
      </c>
      <c r="K117" s="4">
        <v>75.0</v>
      </c>
      <c r="L117" s="4">
        <v>91.0</v>
      </c>
      <c r="M117" s="3" t="str">
        <f t="shared" si="1"/>
        <v>(hotel (name HotelLaPioppa)
</v>
      </c>
      <c r="N117" s="3" t="str">
        <f t="shared" si="2"/>
        <v>        (tr Bologna)
</v>
      </c>
      <c r="O117" s="3" t="str">
        <f t="shared" si="3"/>
        <v>        (stars 2)
</v>
      </c>
      <c r="P117" s="3" t="str">
        <f t="shared" si="4"/>
        <v>        (price-per-night 75.0)
</v>
      </c>
      <c r="Q117" s="3" t="str">
        <f t="shared" si="5"/>
        <v>        (free-percent 91))
</v>
      </c>
      <c r="R117" s="4" t="str">
        <f t="shared" si="6"/>
        <v>(hotel (name HotelLaPioppa)
        (tr Bologna)
        (stars 2)
        (price-per-night 75.0)
        (free-percent 91))
</v>
      </c>
    </row>
    <row r="118" ht="67.5" customHeight="1">
      <c r="A118" s="1"/>
      <c r="B118" s="1">
        <v>44.6391267</v>
      </c>
      <c r="C118" s="1">
        <v>10.9436058</v>
      </c>
      <c r="D118" s="4" t="s">
        <v>502</v>
      </c>
      <c r="E118" s="3" t="s">
        <v>503</v>
      </c>
      <c r="F118" s="3" t="s">
        <v>504</v>
      </c>
      <c r="G118" s="3" t="s">
        <v>76</v>
      </c>
      <c r="H118" s="3" t="s">
        <v>18</v>
      </c>
      <c r="I118" s="3" t="s">
        <v>19</v>
      </c>
      <c r="J118" s="4">
        <v>1.0</v>
      </c>
      <c r="K118" s="4">
        <v>50.0</v>
      </c>
      <c r="L118" s="4">
        <v>87.0</v>
      </c>
      <c r="M118" s="3" t="str">
        <f t="shared" si="1"/>
        <v>(hotel (name HotelHolidayInnModena)
</v>
      </c>
      <c r="N118" s="3" t="str">
        <f t="shared" si="2"/>
        <v>        (tr Modena)
</v>
      </c>
      <c r="O118" s="3" t="str">
        <f t="shared" si="3"/>
        <v>        (stars 1)
</v>
      </c>
      <c r="P118" s="3" t="str">
        <f t="shared" si="4"/>
        <v>        (price-per-night 50.0)
</v>
      </c>
      <c r="Q118" s="3" t="str">
        <f t="shared" si="5"/>
        <v>        (free-percent 87))
</v>
      </c>
      <c r="R118" s="4" t="str">
        <f t="shared" si="6"/>
        <v>(hotel (name HotelHolidayInnModena)
        (tr Modena)
        (stars 1)
        (price-per-night 50.0)
        (free-percent 87))
</v>
      </c>
    </row>
    <row r="119" ht="67.5" customHeight="1">
      <c r="A119" s="1"/>
      <c r="B119" s="1">
        <v>44.762078</v>
      </c>
      <c r="C119" s="1">
        <v>10.446588</v>
      </c>
      <c r="D119" s="4" t="s">
        <v>505</v>
      </c>
      <c r="E119" s="3" t="s">
        <v>506</v>
      </c>
      <c r="F119" s="3" t="s">
        <v>507</v>
      </c>
      <c r="G119" s="3" t="s">
        <v>494</v>
      </c>
      <c r="H119" s="3" t="s">
        <v>495</v>
      </c>
      <c r="I119" s="3" t="s">
        <v>19</v>
      </c>
      <c r="J119" s="4">
        <v>4.0</v>
      </c>
      <c r="K119" s="4">
        <v>125.0</v>
      </c>
      <c r="L119" s="4">
        <v>46.0</v>
      </c>
      <c r="M119" s="3" t="str">
        <f t="shared" si="1"/>
        <v>(hotel (name HotelForum)
</v>
      </c>
      <c r="N119" s="3" t="str">
        <f t="shared" si="2"/>
        <v>        (tr ReggionellEmilia)
</v>
      </c>
      <c r="O119" s="3" t="str">
        <f t="shared" si="3"/>
        <v>        (stars 4)
</v>
      </c>
      <c r="P119" s="3" t="str">
        <f t="shared" si="4"/>
        <v>        (price-per-night 125.0)
</v>
      </c>
      <c r="Q119" s="3" t="str">
        <f t="shared" si="5"/>
        <v>        (free-percent 46))
</v>
      </c>
      <c r="R119" s="4" t="str">
        <f t="shared" si="6"/>
        <v>(hotel (name HotelForum)
        (tr ReggionellEmilia)
        (stars 4)
        (price-per-night 125.0)
        (free-percent 46))
</v>
      </c>
    </row>
    <row r="120" ht="67.5" customHeight="1">
      <c r="A120" s="1"/>
      <c r="B120" s="1">
        <v>45.06894399999999</v>
      </c>
      <c r="C120" s="1">
        <v>6.690157999999999</v>
      </c>
      <c r="D120" s="4" t="s">
        <v>508</v>
      </c>
      <c r="E120" s="3" t="s">
        <v>509</v>
      </c>
      <c r="F120" s="3" t="s">
        <v>510</v>
      </c>
      <c r="G120" s="3" t="s">
        <v>243</v>
      </c>
      <c r="H120" s="3" t="s">
        <v>53</v>
      </c>
      <c r="I120" s="3" t="s">
        <v>31</v>
      </c>
      <c r="J120" s="4">
        <v>4.0</v>
      </c>
      <c r="K120" s="4">
        <v>125.0</v>
      </c>
      <c r="L120" s="4">
        <v>79.0</v>
      </c>
      <c r="M120" s="3" t="str">
        <f t="shared" si="1"/>
        <v>(hotel (name HotelLaNigritella)
</v>
      </c>
      <c r="N120" s="3" t="str">
        <f t="shared" si="2"/>
        <v>        (tr Torino)
</v>
      </c>
      <c r="O120" s="3" t="str">
        <f t="shared" si="3"/>
        <v>        (stars 4)
</v>
      </c>
      <c r="P120" s="3" t="str">
        <f t="shared" si="4"/>
        <v>        (price-per-night 125.0)
</v>
      </c>
      <c r="Q120" s="3" t="str">
        <f t="shared" si="5"/>
        <v>        (free-percent 79))
</v>
      </c>
      <c r="R120" s="4" t="str">
        <f t="shared" si="6"/>
        <v>(hotel (name HotelLaNigritella)
        (tr Torino)
        (stars 4)
        (price-per-night 125.0)
        (free-percent 79))
</v>
      </c>
    </row>
    <row r="121" ht="67.5" customHeight="1">
      <c r="A121" s="1"/>
      <c r="B121" s="1">
        <v>45.7081688</v>
      </c>
      <c r="C121" s="1">
        <v>6.9511382</v>
      </c>
      <c r="D121" s="4" t="s">
        <v>511</v>
      </c>
      <c r="E121" s="3" t="s">
        <v>512</v>
      </c>
      <c r="F121" s="3" t="s">
        <v>513</v>
      </c>
      <c r="G121" s="3" t="s">
        <v>346</v>
      </c>
      <c r="H121" s="3" t="s">
        <v>69</v>
      </c>
      <c r="I121" s="3" t="s">
        <v>48</v>
      </c>
      <c r="J121" s="4">
        <v>2.0</v>
      </c>
      <c r="K121" s="4">
        <v>75.0</v>
      </c>
      <c r="L121" s="4">
        <v>91.0</v>
      </c>
      <c r="M121" s="3" t="str">
        <f t="shared" si="1"/>
        <v>(hotel (name HotelChaletEden)
</v>
      </c>
      <c r="N121" s="3" t="str">
        <f t="shared" si="2"/>
        <v>        (tr Aosta)
</v>
      </c>
      <c r="O121" s="3" t="str">
        <f t="shared" si="3"/>
        <v>        (stars 2)
</v>
      </c>
      <c r="P121" s="3" t="str">
        <f t="shared" si="4"/>
        <v>        (price-per-night 75.0)
</v>
      </c>
      <c r="Q121" s="3" t="str">
        <f t="shared" si="5"/>
        <v>        (free-percent 91))
</v>
      </c>
      <c r="R121" s="4" t="str">
        <f t="shared" si="6"/>
        <v>(hotel (name HotelChaletEden)
        (tr Aosta)
        (stars 2)
        (price-per-night 75.0)
        (free-percent 91))
</v>
      </c>
    </row>
    <row r="122" ht="67.5" customHeight="1">
      <c r="A122" s="1"/>
      <c r="B122" s="1">
        <v>45.0621261</v>
      </c>
      <c r="C122" s="1">
        <v>7.676670099999999</v>
      </c>
      <c r="D122" s="4" t="s">
        <v>514</v>
      </c>
      <c r="E122" s="3" t="s">
        <v>241</v>
      </c>
      <c r="F122" s="3" t="s">
        <v>242</v>
      </c>
      <c r="G122" s="3" t="s">
        <v>243</v>
      </c>
      <c r="H122" s="3" t="s">
        <v>53</v>
      </c>
      <c r="I122" s="3" t="s">
        <v>31</v>
      </c>
      <c r="J122" s="4">
        <v>3.0</v>
      </c>
      <c r="K122" s="4">
        <v>100.0</v>
      </c>
      <c r="L122" s="4">
        <v>26.0</v>
      </c>
      <c r="M122" s="3" t="str">
        <f t="shared" si="1"/>
        <v>(hotel (name HotelTurin)
</v>
      </c>
      <c r="N122" s="3" t="str">
        <f t="shared" si="2"/>
        <v>        (tr Torino)
</v>
      </c>
      <c r="O122" s="3" t="str">
        <f t="shared" si="3"/>
        <v>        (stars 3)
</v>
      </c>
      <c r="P122" s="3" t="str">
        <f t="shared" si="4"/>
        <v>        (price-per-night 100.0)
</v>
      </c>
      <c r="Q122" s="3" t="str">
        <f t="shared" si="5"/>
        <v>        (free-percent 26))
</v>
      </c>
      <c r="R122" s="4" t="str">
        <f t="shared" si="6"/>
        <v>(hotel (name HotelTurin)
        (tr Torino)
        (stars 3)
        (price-per-night 100.0)
        (free-percent 26))
</v>
      </c>
    </row>
    <row r="123" ht="67.5" customHeight="1">
      <c r="A123" s="1"/>
      <c r="B123" s="1">
        <v>45.330302</v>
      </c>
      <c r="C123" s="1">
        <v>8.881328</v>
      </c>
      <c r="D123" s="4" t="s">
        <v>515</v>
      </c>
      <c r="E123" s="3" t="s">
        <v>516</v>
      </c>
      <c r="F123" s="3" t="s">
        <v>517</v>
      </c>
      <c r="G123" s="3" t="s">
        <v>518</v>
      </c>
      <c r="H123" s="3" t="s">
        <v>82</v>
      </c>
      <c r="I123" s="3" t="s">
        <v>54</v>
      </c>
      <c r="J123" s="4">
        <v>4.0</v>
      </c>
      <c r="K123" s="4">
        <v>125.0</v>
      </c>
      <c r="L123" s="4">
        <v>100.0</v>
      </c>
      <c r="M123" s="3" t="str">
        <f t="shared" si="1"/>
        <v>(hotel (name HoteldelParco)
</v>
      </c>
      <c r="N123" s="3" t="str">
        <f t="shared" si="2"/>
        <v>        (tr Pavia)
</v>
      </c>
      <c r="O123" s="3" t="str">
        <f t="shared" si="3"/>
        <v>        (stars 4)
</v>
      </c>
      <c r="P123" s="3" t="str">
        <f t="shared" si="4"/>
        <v>        (price-per-night 125.0)
</v>
      </c>
      <c r="Q123" s="3" t="str">
        <f t="shared" si="5"/>
        <v>        (free-percent 100))
</v>
      </c>
      <c r="R123" s="4" t="str">
        <f t="shared" si="6"/>
        <v>(hotel (name HoteldelParco)
        (tr Pavia)
        (stars 4)
        (price-per-night 125.0)
        (free-percent 100))
</v>
      </c>
    </row>
    <row r="124" ht="67.5" customHeight="1">
      <c r="A124" s="1"/>
      <c r="B124" s="1">
        <v>45.11972220000001</v>
      </c>
      <c r="C124" s="1">
        <v>7.6441895</v>
      </c>
      <c r="D124" s="4" t="s">
        <v>519</v>
      </c>
      <c r="E124" s="3" t="s">
        <v>520</v>
      </c>
      <c r="F124" s="3" t="s">
        <v>521</v>
      </c>
      <c r="G124" s="3" t="s">
        <v>243</v>
      </c>
      <c r="H124" s="3" t="s">
        <v>53</v>
      </c>
      <c r="I124" s="3" t="s">
        <v>31</v>
      </c>
      <c r="J124" s="4">
        <v>3.0</v>
      </c>
      <c r="K124" s="4">
        <v>100.0</v>
      </c>
      <c r="L124" s="4">
        <v>97.0</v>
      </c>
      <c r="M124" s="3" t="str">
        <f t="shared" si="1"/>
        <v>(hotel (name HotelGalant)
</v>
      </c>
      <c r="N124" s="3" t="str">
        <f t="shared" si="2"/>
        <v>        (tr Torino)
</v>
      </c>
      <c r="O124" s="3" t="str">
        <f t="shared" si="3"/>
        <v>        (stars 3)
</v>
      </c>
      <c r="P124" s="3" t="str">
        <f t="shared" si="4"/>
        <v>        (price-per-night 100.0)
</v>
      </c>
      <c r="Q124" s="3" t="str">
        <f t="shared" si="5"/>
        <v>        (free-percent 97))
</v>
      </c>
      <c r="R124" s="4" t="str">
        <f t="shared" si="6"/>
        <v>(hotel (name HotelGalant)
        (tr Torino)
        (stars 3)
        (price-per-night 100.0)
        (free-percent 97))
</v>
      </c>
    </row>
    <row r="125" ht="67.5" customHeight="1">
      <c r="A125" s="1"/>
      <c r="B125" s="1">
        <v>45.0028163</v>
      </c>
      <c r="C125" s="1">
        <v>7.651016999999999</v>
      </c>
      <c r="D125" s="4" t="s">
        <v>522</v>
      </c>
      <c r="E125" s="3" t="s">
        <v>523</v>
      </c>
      <c r="F125" s="3" t="s">
        <v>524</v>
      </c>
      <c r="G125" s="3" t="s">
        <v>243</v>
      </c>
      <c r="H125" s="3" t="s">
        <v>53</v>
      </c>
      <c r="I125" s="3" t="s">
        <v>31</v>
      </c>
      <c r="J125" s="4">
        <v>3.0</v>
      </c>
      <c r="K125" s="4">
        <v>100.0</v>
      </c>
      <c r="L125" s="4">
        <v>85.0</v>
      </c>
      <c r="M125" s="3" t="str">
        <f t="shared" si="1"/>
        <v>(hotel (name HotelParisi)
</v>
      </c>
      <c r="N125" s="3" t="str">
        <f t="shared" si="2"/>
        <v>        (tr Torino)
</v>
      </c>
      <c r="O125" s="3" t="str">
        <f t="shared" si="3"/>
        <v>        (stars 3)
</v>
      </c>
      <c r="P125" s="3" t="str">
        <f t="shared" si="4"/>
        <v>        (price-per-night 100.0)
</v>
      </c>
      <c r="Q125" s="3" t="str">
        <f t="shared" si="5"/>
        <v>        (free-percent 85))
</v>
      </c>
      <c r="R125" s="4" t="str">
        <f t="shared" si="6"/>
        <v>(hotel (name HotelParisi)
        (tr Torino)
        (stars 3)
        (price-per-night 100.0)
        (free-percent 85))
</v>
      </c>
    </row>
    <row r="126" ht="67.5" customHeight="1">
      <c r="A126" s="1"/>
      <c r="B126" s="1">
        <v>45.116271</v>
      </c>
      <c r="C126" s="1">
        <v>7.7442037</v>
      </c>
      <c r="D126" s="4" t="s">
        <v>525</v>
      </c>
      <c r="E126" s="3" t="s">
        <v>526</v>
      </c>
      <c r="F126" s="3" t="s">
        <v>527</v>
      </c>
      <c r="G126" s="3" t="s">
        <v>243</v>
      </c>
      <c r="H126" s="3" t="s">
        <v>53</v>
      </c>
      <c r="I126" s="3" t="s">
        <v>31</v>
      </c>
      <c r="J126" s="4">
        <v>3.0</v>
      </c>
      <c r="K126" s="4">
        <v>100.0</v>
      </c>
      <c r="L126" s="4">
        <v>99.0</v>
      </c>
      <c r="M126" s="3" t="str">
        <f t="shared" si="1"/>
        <v>(hotel (name HotelGlis)
</v>
      </c>
      <c r="N126" s="3" t="str">
        <f t="shared" si="2"/>
        <v>        (tr Torino)
</v>
      </c>
      <c r="O126" s="3" t="str">
        <f t="shared" si="3"/>
        <v>        (stars 3)
</v>
      </c>
      <c r="P126" s="3" t="str">
        <f t="shared" si="4"/>
        <v>        (price-per-night 100.0)
</v>
      </c>
      <c r="Q126" s="3" t="str">
        <f t="shared" si="5"/>
        <v>        (free-percent 99))
</v>
      </c>
      <c r="R126" s="4" t="str">
        <f t="shared" si="6"/>
        <v>(hotel (name HotelGlis)
        (tr Torino)
        (stars 3)
        (price-per-night 100.0)
        (free-percent 99))
</v>
      </c>
    </row>
    <row r="127" ht="67.5" customHeight="1">
      <c r="A127" s="1"/>
      <c r="B127" s="1">
        <v>45.417679</v>
      </c>
      <c r="C127" s="1">
        <v>7.882721999999999</v>
      </c>
      <c r="D127" s="4" t="s">
        <v>528</v>
      </c>
      <c r="E127" s="3" t="s">
        <v>529</v>
      </c>
      <c r="F127" s="3" t="s">
        <v>530</v>
      </c>
      <c r="G127" s="3" t="s">
        <v>243</v>
      </c>
      <c r="H127" s="3" t="s">
        <v>53</v>
      </c>
      <c r="I127" s="3" t="s">
        <v>31</v>
      </c>
      <c r="J127" s="4">
        <v>1.0</v>
      </c>
      <c r="K127" s="4">
        <v>50.0</v>
      </c>
      <c r="L127" s="4">
        <v>17.0</v>
      </c>
      <c r="M127" s="3" t="str">
        <f t="shared" si="1"/>
        <v>(hotel (name HotelGardenia)
</v>
      </c>
      <c r="N127" s="3" t="str">
        <f t="shared" si="2"/>
        <v>        (tr Torino)
</v>
      </c>
      <c r="O127" s="3" t="str">
        <f t="shared" si="3"/>
        <v>        (stars 1)
</v>
      </c>
      <c r="P127" s="3" t="str">
        <f t="shared" si="4"/>
        <v>        (price-per-night 50.0)
</v>
      </c>
      <c r="Q127" s="3" t="str">
        <f t="shared" si="5"/>
        <v>        (free-percent 17))
</v>
      </c>
      <c r="R127" s="4" t="str">
        <f t="shared" si="6"/>
        <v>(hotel (name HotelGardenia)
        (tr Torino)
        (stars 1)
        (price-per-night 50.0)
        (free-percent 17))
</v>
      </c>
    </row>
    <row r="128" ht="67.5" customHeight="1">
      <c r="A128" s="1"/>
      <c r="B128" s="1">
        <v>45.48227910000001</v>
      </c>
      <c r="C128" s="1">
        <v>7.8779468</v>
      </c>
      <c r="D128" s="4" t="s">
        <v>531</v>
      </c>
      <c r="E128" s="3" t="s">
        <v>532</v>
      </c>
      <c r="F128" s="3" t="s">
        <v>533</v>
      </c>
      <c r="G128" s="3" t="s">
        <v>243</v>
      </c>
      <c r="H128" s="3" t="s">
        <v>53</v>
      </c>
      <c r="I128" s="3" t="s">
        <v>31</v>
      </c>
      <c r="J128" s="4">
        <v>4.0</v>
      </c>
      <c r="K128" s="4">
        <v>125.0</v>
      </c>
      <c r="L128" s="4">
        <v>80.0</v>
      </c>
      <c r="M128" s="3" t="str">
        <f t="shared" si="1"/>
        <v>(hotel (name HotelSirio)
</v>
      </c>
      <c r="N128" s="3" t="str">
        <f t="shared" si="2"/>
        <v>        (tr Torino)
</v>
      </c>
      <c r="O128" s="3" t="str">
        <f t="shared" si="3"/>
        <v>        (stars 4)
</v>
      </c>
      <c r="P128" s="3" t="str">
        <f t="shared" si="4"/>
        <v>        (price-per-night 125.0)
</v>
      </c>
      <c r="Q128" s="3" t="str">
        <f t="shared" si="5"/>
        <v>        (free-percent 80))
</v>
      </c>
      <c r="R128" s="4" t="str">
        <f t="shared" si="6"/>
        <v>(hotel (name HotelSirio)
        (tr Torino)
        (stars 4)
        (price-per-night 125.0)
        (free-percent 80))
</v>
      </c>
    </row>
    <row r="129" ht="67.5" customHeight="1">
      <c r="A129" s="1"/>
      <c r="B129" s="1">
        <v>45.68534030000001</v>
      </c>
      <c r="C129" s="1">
        <v>8.234657799999999</v>
      </c>
      <c r="D129" s="4" t="s">
        <v>534</v>
      </c>
      <c r="E129" s="3" t="s">
        <v>535</v>
      </c>
      <c r="F129" s="3" t="s">
        <v>536</v>
      </c>
      <c r="G129" s="3" t="s">
        <v>537</v>
      </c>
      <c r="H129" s="3" t="s">
        <v>85</v>
      </c>
      <c r="I129" s="3" t="s">
        <v>31</v>
      </c>
      <c r="J129" s="4">
        <v>3.0</v>
      </c>
      <c r="K129" s="4">
        <v>100.0</v>
      </c>
      <c r="L129" s="4">
        <v>54.0</v>
      </c>
      <c r="M129" s="3" t="str">
        <f t="shared" si="1"/>
        <v>(hotel (name HotelCoggiola)
</v>
      </c>
      <c r="N129" s="3" t="str">
        <f t="shared" si="2"/>
        <v>        (tr Biella)
</v>
      </c>
      <c r="O129" s="3" t="str">
        <f t="shared" si="3"/>
        <v>        (stars 3)
</v>
      </c>
      <c r="P129" s="3" t="str">
        <f t="shared" si="4"/>
        <v>        (price-per-night 100.0)
</v>
      </c>
      <c r="Q129" s="3" t="str">
        <f t="shared" si="5"/>
        <v>        (free-percent 54))
</v>
      </c>
      <c r="R129" s="4" t="str">
        <f t="shared" si="6"/>
        <v>(hotel (name HotelCoggiola)
        (tr Biella)
        (stars 3)
        (price-per-night 100.0)
        (free-percent 54))
</v>
      </c>
    </row>
    <row r="130" ht="67.5" customHeight="1">
      <c r="A130" s="1"/>
      <c r="B130" s="1">
        <v>45.697115</v>
      </c>
      <c r="C130" s="1">
        <v>8.4589707</v>
      </c>
      <c r="D130" s="4" t="s">
        <v>538</v>
      </c>
      <c r="E130" s="3" t="s">
        <v>539</v>
      </c>
      <c r="F130" s="3" t="s">
        <v>540</v>
      </c>
      <c r="G130" s="3" t="s">
        <v>411</v>
      </c>
      <c r="H130" s="3" t="s">
        <v>77</v>
      </c>
      <c r="I130" s="3" t="s">
        <v>31</v>
      </c>
      <c r="J130" s="4">
        <v>1.0</v>
      </c>
      <c r="K130" s="4">
        <v>50.0</v>
      </c>
      <c r="L130" s="4">
        <v>38.0</v>
      </c>
      <c r="M130" s="3" t="str">
        <f t="shared" si="1"/>
        <v>(hotel (name HotelRamoverde)
</v>
      </c>
      <c r="N130" s="3" t="str">
        <f t="shared" si="2"/>
        <v>        (tr Novara)
</v>
      </c>
      <c r="O130" s="3" t="str">
        <f t="shared" si="3"/>
        <v>        (stars 1)
</v>
      </c>
      <c r="P130" s="3" t="str">
        <f t="shared" si="4"/>
        <v>        (price-per-night 50.0)
</v>
      </c>
      <c r="Q130" s="3" t="str">
        <f t="shared" si="5"/>
        <v>        (free-percent 38))
</v>
      </c>
      <c r="R130" s="4" t="str">
        <f t="shared" si="6"/>
        <v>(hotel (name HotelRamoverde)
        (tr Novara)
        (stars 1)
        (price-per-night 50.0)
        (free-percent 38))
</v>
      </c>
    </row>
    <row r="131" ht="67.5" customHeight="1">
      <c r="A131" s="1"/>
      <c r="B131" s="1">
        <v>45.7901878</v>
      </c>
      <c r="C131" s="1">
        <v>6.9726151</v>
      </c>
      <c r="D131" s="4" t="s">
        <v>541</v>
      </c>
      <c r="E131" s="3" t="s">
        <v>542</v>
      </c>
      <c r="F131" s="3" t="s">
        <v>345</v>
      </c>
      <c r="G131" s="3" t="s">
        <v>346</v>
      </c>
      <c r="H131" s="3" t="s">
        <v>69</v>
      </c>
      <c r="I131" s="3" t="s">
        <v>48</v>
      </c>
      <c r="J131" s="4">
        <v>1.0</v>
      </c>
      <c r="K131" s="4">
        <v>50.0</v>
      </c>
      <c r="L131" s="4">
        <v>44.0</v>
      </c>
      <c r="M131" s="3" t="str">
        <f t="shared" si="1"/>
        <v>(hotel (name HotelBerthod)
</v>
      </c>
      <c r="N131" s="3" t="str">
        <f t="shared" si="2"/>
        <v>        (tr Aosta)
</v>
      </c>
      <c r="O131" s="3" t="str">
        <f t="shared" si="3"/>
        <v>        (stars 1)
</v>
      </c>
      <c r="P131" s="3" t="str">
        <f t="shared" si="4"/>
        <v>        (price-per-night 50.0)
</v>
      </c>
      <c r="Q131" s="3" t="str">
        <f t="shared" si="5"/>
        <v>        (free-percent 44))
</v>
      </c>
      <c r="R131" s="4" t="str">
        <f t="shared" si="6"/>
        <v>(hotel (name HotelBerthod)
        (tr Aosta)
        (stars 1)
        (price-per-night 50.0)
        (free-percent 44))
</v>
      </c>
    </row>
    <row r="132" ht="67.5" customHeight="1">
      <c r="A132" s="1"/>
      <c r="B132" s="1">
        <v>45.7637173</v>
      </c>
      <c r="C132" s="1">
        <v>6.9859047</v>
      </c>
      <c r="D132" s="4" t="s">
        <v>543</v>
      </c>
      <c r="E132" s="3" t="s">
        <v>544</v>
      </c>
      <c r="F132" s="3" t="s">
        <v>545</v>
      </c>
      <c r="G132" s="3" t="s">
        <v>346</v>
      </c>
      <c r="H132" s="3" t="s">
        <v>69</v>
      </c>
      <c r="I132" s="3" t="s">
        <v>48</v>
      </c>
      <c r="J132" s="4">
        <v>3.0</v>
      </c>
      <c r="K132" s="4">
        <v>100.0</v>
      </c>
      <c r="L132" s="4">
        <v>3.0</v>
      </c>
      <c r="M132" s="3" t="str">
        <f t="shared" si="1"/>
        <v>(hotel (name ResidenceUniverso)
</v>
      </c>
      <c r="N132" s="3" t="str">
        <f t="shared" si="2"/>
        <v>        (tr Aosta)
</v>
      </c>
      <c r="O132" s="3" t="str">
        <f t="shared" si="3"/>
        <v>        (stars 3)
</v>
      </c>
      <c r="P132" s="3" t="str">
        <f t="shared" si="4"/>
        <v>        (price-per-night 100.0)
</v>
      </c>
      <c r="Q132" s="3" t="str">
        <f t="shared" si="5"/>
        <v>        (free-percent 3))
</v>
      </c>
      <c r="R132" s="4" t="str">
        <f t="shared" si="6"/>
        <v>(hotel (name ResidenceUniverso)
        (tr Aosta)
        (stars 3)
        (price-per-night 100.0)
        (free-percent 3))
</v>
      </c>
    </row>
    <row r="133" ht="67.5" customHeight="1">
      <c r="A133" s="1"/>
      <c r="B133" s="1">
        <v>45.7468362</v>
      </c>
      <c r="C133" s="1">
        <v>7.0747498</v>
      </c>
      <c r="D133" s="4" t="s">
        <v>546</v>
      </c>
      <c r="E133" s="3" t="s">
        <v>547</v>
      </c>
      <c r="F133" s="3" t="s">
        <v>548</v>
      </c>
      <c r="G133" s="3" t="s">
        <v>346</v>
      </c>
      <c r="H133" s="3" t="s">
        <v>69</v>
      </c>
      <c r="I133" s="3" t="s">
        <v>48</v>
      </c>
      <c r="J133" s="4">
        <v>3.0</v>
      </c>
      <c r="K133" s="4">
        <v>100.0</v>
      </c>
      <c r="L133" s="4">
        <v>56.0</v>
      </c>
      <c r="M133" s="3" t="str">
        <f t="shared" si="1"/>
        <v>(hotel (name MontBlancHotelVillage)
</v>
      </c>
      <c r="N133" s="3" t="str">
        <f t="shared" si="2"/>
        <v>        (tr Aosta)
</v>
      </c>
      <c r="O133" s="3" t="str">
        <f t="shared" si="3"/>
        <v>        (stars 3)
</v>
      </c>
      <c r="P133" s="3" t="str">
        <f t="shared" si="4"/>
        <v>        (price-per-night 100.0)
</v>
      </c>
      <c r="Q133" s="3" t="str">
        <f t="shared" si="5"/>
        <v>        (free-percent 56))
</v>
      </c>
      <c r="R133" s="4" t="str">
        <f t="shared" si="6"/>
        <v>(hotel (name MontBlancHotelVillage)
        (tr Aosta)
        (stars 3)
        (price-per-night 100.0)
        (free-percent 56))
</v>
      </c>
    </row>
    <row r="134" ht="67.5" customHeight="1">
      <c r="A134" s="1"/>
      <c r="B134" s="1">
        <v>45.9373055</v>
      </c>
      <c r="C134" s="1">
        <v>7.6292819</v>
      </c>
      <c r="D134" s="4" t="s">
        <v>549</v>
      </c>
      <c r="E134" s="3" t="s">
        <v>550</v>
      </c>
      <c r="F134" s="3" t="s">
        <v>551</v>
      </c>
      <c r="G134" s="3" t="s">
        <v>346</v>
      </c>
      <c r="H134" s="3" t="s">
        <v>69</v>
      </c>
      <c r="I134" s="3" t="s">
        <v>48</v>
      </c>
      <c r="J134" s="4">
        <v>3.0</v>
      </c>
      <c r="K134" s="4">
        <v>100.0</v>
      </c>
      <c r="L134" s="4">
        <v>71.0</v>
      </c>
      <c r="M134" s="3" t="str">
        <f t="shared" si="1"/>
        <v>(hotel (name HotelJumeaux)
</v>
      </c>
      <c r="N134" s="3" t="str">
        <f t="shared" si="2"/>
        <v>        (tr Aosta)
</v>
      </c>
      <c r="O134" s="3" t="str">
        <f t="shared" si="3"/>
        <v>        (stars 3)
</v>
      </c>
      <c r="P134" s="3" t="str">
        <f t="shared" si="4"/>
        <v>        (price-per-night 100.0)
</v>
      </c>
      <c r="Q134" s="3" t="str">
        <f t="shared" si="5"/>
        <v>        (free-percent 71))
</v>
      </c>
      <c r="R134" s="4" t="str">
        <f t="shared" si="6"/>
        <v>(hotel (name HotelJumeaux)
        (tr Aosta)
        (stars 3)
        (price-per-night 100.0)
        (free-percent 71))
</v>
      </c>
    </row>
    <row r="135" ht="67.5" customHeight="1">
      <c r="A135" s="1"/>
      <c r="B135" s="1">
        <v>45.7506497</v>
      </c>
      <c r="C135" s="1">
        <v>7.6502519</v>
      </c>
      <c r="D135" s="4" t="s">
        <v>552</v>
      </c>
      <c r="E135" s="3" t="s">
        <v>553</v>
      </c>
      <c r="F135" s="3" t="s">
        <v>554</v>
      </c>
      <c r="G135" s="3" t="s">
        <v>346</v>
      </c>
      <c r="H135" s="3" t="s">
        <v>69</v>
      </c>
      <c r="I135" s="3" t="s">
        <v>48</v>
      </c>
      <c r="J135" s="4">
        <v>4.0</v>
      </c>
      <c r="K135" s="4">
        <v>125.0</v>
      </c>
      <c r="L135" s="4">
        <v>23.0</v>
      </c>
      <c r="M135" s="3" t="str">
        <f t="shared" si="1"/>
        <v>(hotel (name HotelPosta)
</v>
      </c>
      <c r="N135" s="3" t="str">
        <f t="shared" si="2"/>
        <v>        (tr Aosta)
</v>
      </c>
      <c r="O135" s="3" t="str">
        <f t="shared" si="3"/>
        <v>        (stars 4)
</v>
      </c>
      <c r="P135" s="3" t="str">
        <f t="shared" si="4"/>
        <v>        (price-per-night 125.0)
</v>
      </c>
      <c r="Q135" s="3" t="str">
        <f t="shared" si="5"/>
        <v>        (free-percent 23))
</v>
      </c>
      <c r="R135" s="4" t="str">
        <f t="shared" si="6"/>
        <v>(hotel (name HotelPosta)
        (tr Aosta)
        (stars 4)
        (price-per-night 125.0)
        (free-percent 23))
</v>
      </c>
    </row>
    <row r="136" ht="67.5" customHeight="1">
      <c r="A136" s="1"/>
      <c r="B136" s="1">
        <v>45.8445715</v>
      </c>
      <c r="C136" s="1">
        <v>7.7334196</v>
      </c>
      <c r="D136" s="4" t="s">
        <v>555</v>
      </c>
      <c r="E136" s="3" t="s">
        <v>556</v>
      </c>
      <c r="F136" s="3" t="s">
        <v>557</v>
      </c>
      <c r="G136" s="3" t="s">
        <v>346</v>
      </c>
      <c r="H136" s="3" t="s">
        <v>69</v>
      </c>
      <c r="I136" s="3" t="s">
        <v>48</v>
      </c>
      <c r="J136" s="4">
        <v>1.0</v>
      </c>
      <c r="K136" s="4">
        <v>50.0</v>
      </c>
      <c r="L136" s="4">
        <v>4.0</v>
      </c>
      <c r="M136" s="3" t="str">
        <f t="shared" si="1"/>
        <v>(hotel (name HotelLeRocher)
</v>
      </c>
      <c r="N136" s="3" t="str">
        <f t="shared" si="2"/>
        <v>        (tr Aosta)
</v>
      </c>
      <c r="O136" s="3" t="str">
        <f t="shared" si="3"/>
        <v>        (stars 1)
</v>
      </c>
      <c r="P136" s="3" t="str">
        <f t="shared" si="4"/>
        <v>        (price-per-night 50.0)
</v>
      </c>
      <c r="Q136" s="3" t="str">
        <f t="shared" si="5"/>
        <v>        (free-percent 4))
</v>
      </c>
      <c r="R136" s="4" t="str">
        <f t="shared" si="6"/>
        <v>(hotel (name HotelLeRocher)
        (tr Aosta)
        (stars 1)
        (price-per-night 50.0)
        (free-percent 4))
</v>
      </c>
    </row>
    <row r="137" ht="67.5" customHeight="1">
      <c r="A137" s="1"/>
      <c r="B137" s="1">
        <v>45.8320157</v>
      </c>
      <c r="C137" s="1">
        <v>7.7266046</v>
      </c>
      <c r="D137" s="4" t="s">
        <v>558</v>
      </c>
      <c r="E137" s="3" t="s">
        <v>559</v>
      </c>
      <c r="F137" s="3" t="s">
        <v>560</v>
      </c>
      <c r="G137" s="3" t="s">
        <v>346</v>
      </c>
      <c r="H137" s="3" t="s">
        <v>69</v>
      </c>
      <c r="I137" s="3" t="s">
        <v>48</v>
      </c>
      <c r="J137" s="4">
        <v>2.0</v>
      </c>
      <c r="K137" s="4">
        <v>75.0</v>
      </c>
      <c r="L137" s="4">
        <v>42.0</v>
      </c>
      <c r="M137" s="3" t="str">
        <f t="shared" si="1"/>
        <v>(hotel (name HOTELCASTOR)
</v>
      </c>
      <c r="N137" s="3" t="str">
        <f t="shared" si="2"/>
        <v>        (tr Aosta)
</v>
      </c>
      <c r="O137" s="3" t="str">
        <f t="shared" si="3"/>
        <v>        (stars 2)
</v>
      </c>
      <c r="P137" s="3" t="str">
        <f t="shared" si="4"/>
        <v>        (price-per-night 75.0)
</v>
      </c>
      <c r="Q137" s="3" t="str">
        <f t="shared" si="5"/>
        <v>        (free-percent 42))
</v>
      </c>
      <c r="R137" s="4" t="str">
        <f t="shared" si="6"/>
        <v>(hotel (name HOTELCASTOR)
        (tr Aosta)
        (stars 2)
        (price-per-night 75.0)
        (free-percent 42))
</v>
      </c>
    </row>
    <row r="138" ht="67.5" customHeight="1">
      <c r="A138" s="1"/>
      <c r="B138" s="1">
        <v>46.556675</v>
      </c>
      <c r="C138" s="1">
        <v>11.7580906</v>
      </c>
      <c r="D138" s="4" t="s">
        <v>561</v>
      </c>
      <c r="E138" s="3" t="s">
        <v>562</v>
      </c>
      <c r="F138" s="3" t="s">
        <v>563</v>
      </c>
      <c r="G138" s="3" t="s">
        <v>350</v>
      </c>
      <c r="H138" s="3" t="s">
        <v>70</v>
      </c>
      <c r="I138" s="3" t="s">
        <v>50</v>
      </c>
      <c r="J138" s="4">
        <v>1.0</v>
      </c>
      <c r="K138" s="4">
        <v>50.0</v>
      </c>
      <c r="L138" s="4">
        <v>96.0</v>
      </c>
      <c r="M138" s="3" t="str">
        <f t="shared" si="1"/>
        <v>(hotel (name HotelGranBaita)
</v>
      </c>
      <c r="N138" s="3" t="str">
        <f t="shared" si="2"/>
        <v>        (tr Bolzano)
</v>
      </c>
      <c r="O138" s="3" t="str">
        <f t="shared" si="3"/>
        <v>        (stars 1)
</v>
      </c>
      <c r="P138" s="3" t="str">
        <f t="shared" si="4"/>
        <v>        (price-per-night 50.0)
</v>
      </c>
      <c r="Q138" s="3" t="str">
        <f t="shared" si="5"/>
        <v>        (free-percent 96))
</v>
      </c>
      <c r="R138" s="4" t="str">
        <f t="shared" si="6"/>
        <v>(hotel (name HotelGranBaita)
        (tr Bolzano)
        (stars 1)
        (price-per-night 50.0)
        (free-percent 96))
</v>
      </c>
    </row>
    <row r="139" ht="67.5" customHeight="1">
      <c r="A139" s="1"/>
      <c r="B139" s="1">
        <v>40.6294859</v>
      </c>
      <c r="C139" s="1">
        <v>14.3905657</v>
      </c>
      <c r="D139" s="4" t="s">
        <v>564</v>
      </c>
      <c r="E139" s="3" t="s">
        <v>565</v>
      </c>
      <c r="F139" s="3" t="s">
        <v>566</v>
      </c>
      <c r="G139" s="3" t="s">
        <v>455</v>
      </c>
      <c r="H139" s="3" t="s">
        <v>80</v>
      </c>
      <c r="I139" s="3" t="s">
        <v>22</v>
      </c>
      <c r="J139" s="4">
        <v>3.0</v>
      </c>
      <c r="K139" s="4">
        <v>100.0</v>
      </c>
      <c r="L139" s="4">
        <v>19.0</v>
      </c>
      <c r="M139" s="3" t="str">
        <f t="shared" si="1"/>
        <v>(hotel (name HotelGirasole)
</v>
      </c>
      <c r="N139" s="3" t="str">
        <f t="shared" si="2"/>
        <v>        (tr Napoli)
</v>
      </c>
      <c r="O139" s="3" t="str">
        <f t="shared" si="3"/>
        <v>        (stars 3)
</v>
      </c>
      <c r="P139" s="3" t="str">
        <f t="shared" si="4"/>
        <v>        (price-per-night 100.0)
</v>
      </c>
      <c r="Q139" s="3" t="str">
        <f t="shared" si="5"/>
        <v>        (free-percent 19))
</v>
      </c>
      <c r="R139" s="4" t="str">
        <f t="shared" si="6"/>
        <v>(hotel (name HotelGirasole)
        (tr Napoli)
        (stars 3)
        (price-per-night 100.0)
        (free-percent 19))
</v>
      </c>
    </row>
    <row r="140" ht="67.5" customHeight="1">
      <c r="A140" s="1"/>
      <c r="B140" s="1">
        <v>45.9678017</v>
      </c>
      <c r="C140" s="1">
        <v>7.9688844</v>
      </c>
      <c r="D140" s="4" t="s">
        <v>567</v>
      </c>
      <c r="E140" s="3" t="s">
        <v>568</v>
      </c>
      <c r="F140" s="3" t="s">
        <v>569</v>
      </c>
      <c r="G140" s="3" t="s">
        <v>570</v>
      </c>
      <c r="H140" s="3" t="s">
        <v>571</v>
      </c>
      <c r="I140" s="3" t="s">
        <v>31</v>
      </c>
      <c r="J140" s="4">
        <v>2.0</v>
      </c>
      <c r="K140" s="4">
        <v>75.0</v>
      </c>
      <c r="L140" s="4">
        <v>55.0</v>
      </c>
      <c r="M140" s="3" t="str">
        <f t="shared" si="1"/>
        <v>(hotel (name ResidenceHotelCimaJazzi)
</v>
      </c>
      <c r="N140" s="3" t="str">
        <f t="shared" si="2"/>
        <v>        (tr VerbanoCusioOssola)
</v>
      </c>
      <c r="O140" s="3" t="str">
        <f t="shared" si="3"/>
        <v>        (stars 2)
</v>
      </c>
      <c r="P140" s="3" t="str">
        <f t="shared" si="4"/>
        <v>        (price-per-night 75.0)
</v>
      </c>
      <c r="Q140" s="3" t="str">
        <f t="shared" si="5"/>
        <v>        (free-percent 55))
</v>
      </c>
      <c r="R140" s="4" t="str">
        <f t="shared" si="6"/>
        <v>(hotel (name ResidenceHotelCimaJazzi)
        (tr VerbanoCusioOssola)
        (stars 2)
        (price-per-night 75.0)
        (free-percent 55))
</v>
      </c>
    </row>
    <row r="141" ht="67.5" customHeight="1">
      <c r="A141" s="1"/>
      <c r="B141" s="1">
        <v>46.02503</v>
      </c>
      <c r="C141" s="1">
        <v>8.278813999999999</v>
      </c>
      <c r="D141" s="4" t="s">
        <v>572</v>
      </c>
      <c r="E141" s="3" t="s">
        <v>573</v>
      </c>
      <c r="F141" s="3" t="s">
        <v>574</v>
      </c>
      <c r="G141" s="3" t="s">
        <v>570</v>
      </c>
      <c r="H141" s="3" t="s">
        <v>571</v>
      </c>
      <c r="I141" s="3" t="s">
        <v>31</v>
      </c>
      <c r="J141" s="4">
        <v>2.0</v>
      </c>
      <c r="K141" s="4">
        <v>75.0</v>
      </c>
      <c r="L141" s="4">
        <v>42.0</v>
      </c>
      <c r="M141" s="3" t="str">
        <f t="shared" si="1"/>
        <v>(hotel (name ValgrandeHotel)
</v>
      </c>
      <c r="N141" s="3" t="str">
        <f t="shared" si="2"/>
        <v>        (tr VerbanoCusioOssola)
</v>
      </c>
      <c r="O141" s="3" t="str">
        <f t="shared" si="3"/>
        <v>        (stars 2)
</v>
      </c>
      <c r="P141" s="3" t="str">
        <f t="shared" si="4"/>
        <v>        (price-per-night 75.0)
</v>
      </c>
      <c r="Q141" s="3" t="str">
        <f t="shared" si="5"/>
        <v>        (free-percent 42))
</v>
      </c>
      <c r="R141" s="4" t="str">
        <f t="shared" si="6"/>
        <v>(hotel (name ValgrandeHotel)
        (tr VerbanoCusioOssola)
        (stars 2)
        (price-per-night 75.0)
        (free-percent 42))
</v>
      </c>
    </row>
    <row r="142" ht="67.5" customHeight="1">
      <c r="A142" s="1"/>
      <c r="B142" s="1">
        <v>45.8217234</v>
      </c>
      <c r="C142" s="1">
        <v>8.402357700000001</v>
      </c>
      <c r="D142" s="4" t="s">
        <v>575</v>
      </c>
      <c r="E142" s="3" t="s">
        <v>576</v>
      </c>
      <c r="F142" s="3" t="s">
        <v>410</v>
      </c>
      <c r="G142" s="3" t="s">
        <v>411</v>
      </c>
      <c r="H142" s="3" t="s">
        <v>77</v>
      </c>
      <c r="I142" s="3" t="s">
        <v>31</v>
      </c>
      <c r="J142" s="4">
        <v>4.0</v>
      </c>
      <c r="K142" s="4">
        <v>125.0</v>
      </c>
      <c r="L142" s="4">
        <v>5.0</v>
      </c>
      <c r="M142" s="3" t="str">
        <f t="shared" si="1"/>
        <v>(hotel (name HotelGiardinetto)
</v>
      </c>
      <c r="N142" s="3" t="str">
        <f t="shared" si="2"/>
        <v>        (tr Novara)
</v>
      </c>
      <c r="O142" s="3" t="str">
        <f t="shared" si="3"/>
        <v>        (stars 4)
</v>
      </c>
      <c r="P142" s="3" t="str">
        <f t="shared" si="4"/>
        <v>        (price-per-night 125.0)
</v>
      </c>
      <c r="Q142" s="3" t="str">
        <f t="shared" si="5"/>
        <v>        (free-percent 5))
</v>
      </c>
      <c r="R142" s="4" t="str">
        <f t="shared" si="6"/>
        <v>(hotel (name HotelGiardinetto)
        (tr Novara)
        (stars 4)
        (price-per-night 125.0)
        (free-percent 5))
</v>
      </c>
    </row>
    <row r="143" ht="67.5" customHeight="1">
      <c r="A143" s="1"/>
      <c r="B143" s="1">
        <v>40.6294153</v>
      </c>
      <c r="C143" s="1">
        <v>14.5928692</v>
      </c>
      <c r="D143" s="4" t="s">
        <v>577</v>
      </c>
      <c r="E143" s="3" t="s">
        <v>578</v>
      </c>
      <c r="F143" s="3" t="s">
        <v>579</v>
      </c>
      <c r="G143" s="3" t="s">
        <v>177</v>
      </c>
      <c r="H143" s="3" t="s">
        <v>30</v>
      </c>
      <c r="I143" s="3" t="s">
        <v>22</v>
      </c>
      <c r="J143" s="4">
        <v>2.0</v>
      </c>
      <c r="K143" s="4">
        <v>75.0</v>
      </c>
      <c r="L143" s="4">
        <v>63.0</v>
      </c>
      <c r="M143" s="3" t="str">
        <f t="shared" si="1"/>
        <v>(hotel (name HotelSantaCaterina)
</v>
      </c>
      <c r="N143" s="3" t="str">
        <f t="shared" si="2"/>
        <v>        (tr Salerno)
</v>
      </c>
      <c r="O143" s="3" t="str">
        <f t="shared" si="3"/>
        <v>        (stars 2)
</v>
      </c>
      <c r="P143" s="3" t="str">
        <f t="shared" si="4"/>
        <v>        (price-per-night 75.0)
</v>
      </c>
      <c r="Q143" s="3" t="str">
        <f t="shared" si="5"/>
        <v>        (free-percent 63))
</v>
      </c>
      <c r="R143" s="4" t="str">
        <f t="shared" si="6"/>
        <v>(hotel (name HotelSantaCaterina)
        (tr Salerno)
        (stars 2)
        (price-per-night 75.0)
        (free-percent 63))
</v>
      </c>
    </row>
    <row r="144" ht="67.5" customHeight="1">
      <c r="A144" s="1"/>
      <c r="B144" s="1">
        <v>46.64621899999999</v>
      </c>
      <c r="C144" s="1">
        <v>11.2140687</v>
      </c>
      <c r="D144" s="4" t="s">
        <v>347</v>
      </c>
      <c r="E144" s="3" t="s">
        <v>348</v>
      </c>
      <c r="F144" s="3" t="s">
        <v>349</v>
      </c>
      <c r="G144" s="3" t="s">
        <v>350</v>
      </c>
      <c r="H144" s="3" t="s">
        <v>70</v>
      </c>
      <c r="I144" s="3" t="s">
        <v>50</v>
      </c>
      <c r="J144" s="4">
        <v>2.0</v>
      </c>
      <c r="K144" s="4">
        <v>75.0</v>
      </c>
      <c r="L144" s="4">
        <v>67.0</v>
      </c>
      <c r="M144" s="3" t="str">
        <f t="shared" si="1"/>
        <v>(hotel (name HotelMiramonti)
</v>
      </c>
      <c r="N144" s="3" t="str">
        <f t="shared" si="2"/>
        <v>        (tr Bolzano)
</v>
      </c>
      <c r="O144" s="3" t="str">
        <f t="shared" si="3"/>
        <v>        (stars 2)
</v>
      </c>
      <c r="P144" s="3" t="str">
        <f t="shared" si="4"/>
        <v>        (price-per-night 75.0)
</v>
      </c>
      <c r="Q144" s="3" t="str">
        <f t="shared" si="5"/>
        <v>        (free-percent 67))
</v>
      </c>
      <c r="R144" s="4" t="str">
        <f t="shared" si="6"/>
        <v>(hotel (name HotelMiramonti)
        (tr Bolzano)
        (stars 2)
        (price-per-night 75.0)
        (free-percent 67))
</v>
      </c>
    </row>
    <row r="145" ht="67.5" customHeight="1">
      <c r="A145" s="1"/>
      <c r="B145" s="1">
        <v>45.7548457</v>
      </c>
      <c r="C145" s="1">
        <v>8.4830087</v>
      </c>
      <c r="D145" s="4" t="s">
        <v>580</v>
      </c>
      <c r="E145" s="3" t="s">
        <v>581</v>
      </c>
      <c r="F145" s="3" t="s">
        <v>582</v>
      </c>
      <c r="G145" s="3" t="s">
        <v>411</v>
      </c>
      <c r="H145" s="3" t="s">
        <v>77</v>
      </c>
      <c r="I145" s="3" t="s">
        <v>31</v>
      </c>
      <c r="J145" s="4">
        <v>4.0</v>
      </c>
      <c r="K145" s="4">
        <v>125.0</v>
      </c>
      <c r="L145" s="4">
        <v>23.0</v>
      </c>
      <c r="M145" s="3" t="str">
        <f t="shared" si="1"/>
        <v>(hotel (name HotelSciarane)
</v>
      </c>
      <c r="N145" s="3" t="str">
        <f t="shared" si="2"/>
        <v>        (tr Novara)
</v>
      </c>
      <c r="O145" s="3" t="str">
        <f t="shared" si="3"/>
        <v>        (stars 4)
</v>
      </c>
      <c r="P145" s="3" t="str">
        <f t="shared" si="4"/>
        <v>        (price-per-night 125.0)
</v>
      </c>
      <c r="Q145" s="3" t="str">
        <f t="shared" si="5"/>
        <v>        (free-percent 23))
</v>
      </c>
      <c r="R145" s="4" t="str">
        <f t="shared" si="6"/>
        <v>(hotel (name HotelSciarane)
        (tr Novara)
        (stars 4)
        (price-per-night 125.0)
        (free-percent 23))
</v>
      </c>
    </row>
    <row r="146" ht="67.5" customHeight="1">
      <c r="A146" s="1"/>
      <c r="B146" s="1">
        <v>44.9106072</v>
      </c>
      <c r="C146" s="1">
        <v>8.606990999999999</v>
      </c>
      <c r="D146" s="4" t="s">
        <v>583</v>
      </c>
      <c r="E146" s="3" t="s">
        <v>584</v>
      </c>
      <c r="F146" s="3" t="s">
        <v>585</v>
      </c>
      <c r="G146" s="3" t="s">
        <v>586</v>
      </c>
      <c r="H146" s="3" t="s">
        <v>90</v>
      </c>
      <c r="I146" s="3" t="s">
        <v>31</v>
      </c>
      <c r="J146" s="4">
        <v>1.0</v>
      </c>
      <c r="K146" s="4">
        <v>50.0</v>
      </c>
      <c r="L146" s="4">
        <v>73.0</v>
      </c>
      <c r="M146" s="3" t="str">
        <f t="shared" si="1"/>
        <v>(hotel (name HotelLondra)
</v>
      </c>
      <c r="N146" s="3" t="str">
        <f t="shared" si="2"/>
        <v>        (tr Alessandria)
</v>
      </c>
      <c r="O146" s="3" t="str">
        <f t="shared" si="3"/>
        <v>        (stars 1)
</v>
      </c>
      <c r="P146" s="3" t="str">
        <f t="shared" si="4"/>
        <v>        (price-per-night 50.0)
</v>
      </c>
      <c r="Q146" s="3" t="str">
        <f t="shared" si="5"/>
        <v>        (free-percent 73))
</v>
      </c>
      <c r="R146" s="4" t="str">
        <f t="shared" si="6"/>
        <v>(hotel (name HotelLondra)
        (tr Alessandria)
        (stars 1)
        (price-per-night 50.0)
        (free-percent 73))
</v>
      </c>
    </row>
    <row r="147" ht="67.5" customHeight="1">
      <c r="A147" s="1"/>
      <c r="B147" s="1">
        <v>45.5397067</v>
      </c>
      <c r="C147" s="1">
        <v>9.0498089</v>
      </c>
      <c r="D147" s="4" t="s">
        <v>587</v>
      </c>
      <c r="E147" s="3" t="s">
        <v>588</v>
      </c>
      <c r="F147" s="3" t="s">
        <v>589</v>
      </c>
      <c r="G147" s="3" t="s">
        <v>590</v>
      </c>
      <c r="H147" s="3" t="s">
        <v>94</v>
      </c>
      <c r="I147" s="3" t="s">
        <v>54</v>
      </c>
      <c r="J147" s="4">
        <v>2.0</v>
      </c>
      <c r="K147" s="4">
        <v>75.0</v>
      </c>
      <c r="L147" s="4">
        <v>61.0</v>
      </c>
      <c r="M147" s="3" t="str">
        <f t="shared" si="1"/>
        <v>(hotel (name HotelFieraRho)
</v>
      </c>
      <c r="N147" s="3" t="str">
        <f t="shared" si="2"/>
        <v>        (tr Milano)
</v>
      </c>
      <c r="O147" s="3" t="str">
        <f t="shared" si="3"/>
        <v>        (stars 2)
</v>
      </c>
      <c r="P147" s="3" t="str">
        <f t="shared" si="4"/>
        <v>        (price-per-night 75.0)
</v>
      </c>
      <c r="Q147" s="3" t="str">
        <f t="shared" si="5"/>
        <v>        (free-percent 61))
</v>
      </c>
      <c r="R147" s="4" t="str">
        <f t="shared" si="6"/>
        <v>(hotel (name HotelFieraRho)
        (tr Milano)
        (stars 2)
        (price-per-night 75.0)
        (free-percent 61))
</v>
      </c>
    </row>
    <row r="148" ht="67.5" customHeight="1">
      <c r="A148" s="1"/>
      <c r="B148" s="1">
        <v>45.42353230000001</v>
      </c>
      <c r="C148" s="1">
        <v>9.0638687</v>
      </c>
      <c r="D148" s="4" t="s">
        <v>591</v>
      </c>
      <c r="E148" s="3" t="s">
        <v>592</v>
      </c>
      <c r="F148" s="3" t="s">
        <v>593</v>
      </c>
      <c r="G148" s="3" t="s">
        <v>590</v>
      </c>
      <c r="H148" s="3" t="s">
        <v>94</v>
      </c>
      <c r="I148" s="3" t="s">
        <v>54</v>
      </c>
      <c r="J148" s="4">
        <v>2.0</v>
      </c>
      <c r="K148" s="4">
        <v>75.0</v>
      </c>
      <c r="L148" s="4">
        <v>97.0</v>
      </c>
      <c r="M148" s="3" t="str">
        <f t="shared" si="1"/>
        <v>(hotel (name HotelEur)
</v>
      </c>
      <c r="N148" s="3" t="str">
        <f t="shared" si="2"/>
        <v>        (tr Milano)
</v>
      </c>
      <c r="O148" s="3" t="str">
        <f t="shared" si="3"/>
        <v>        (stars 2)
</v>
      </c>
      <c r="P148" s="3" t="str">
        <f t="shared" si="4"/>
        <v>        (price-per-night 75.0)
</v>
      </c>
      <c r="Q148" s="3" t="str">
        <f t="shared" si="5"/>
        <v>        (free-percent 97))
</v>
      </c>
      <c r="R148" s="4" t="str">
        <f t="shared" si="6"/>
        <v>(hotel (name HotelEur)
        (tr Milano)
        (stars 2)
        (price-per-night 75.0)
        (free-percent 97))
</v>
      </c>
    </row>
    <row r="149" ht="67.5" customHeight="1">
      <c r="A149" s="1"/>
      <c r="B149" s="1">
        <v>45.18824679999999</v>
      </c>
      <c r="C149" s="1">
        <v>9.1457866</v>
      </c>
      <c r="D149" s="4" t="s">
        <v>594</v>
      </c>
      <c r="E149" s="3" t="s">
        <v>595</v>
      </c>
      <c r="F149" s="3" t="s">
        <v>596</v>
      </c>
      <c r="G149" s="3" t="s">
        <v>518</v>
      </c>
      <c r="H149" s="3" t="s">
        <v>82</v>
      </c>
      <c r="I149" s="3" t="s">
        <v>54</v>
      </c>
      <c r="J149" s="4">
        <v>1.0</v>
      </c>
      <c r="K149" s="4">
        <v>50.0</v>
      </c>
      <c r="L149" s="4">
        <v>92.0</v>
      </c>
      <c r="M149" s="3" t="str">
        <f t="shared" si="1"/>
        <v>(hotel (name HotelModerno)
</v>
      </c>
      <c r="N149" s="3" t="str">
        <f t="shared" si="2"/>
        <v>        (tr Pavia)
</v>
      </c>
      <c r="O149" s="3" t="str">
        <f t="shared" si="3"/>
        <v>        (stars 1)
</v>
      </c>
      <c r="P149" s="3" t="str">
        <f t="shared" si="4"/>
        <v>        (price-per-night 50.0)
</v>
      </c>
      <c r="Q149" s="3" t="str">
        <f t="shared" si="5"/>
        <v>        (free-percent 92))
</v>
      </c>
      <c r="R149" s="4" t="str">
        <f t="shared" si="6"/>
        <v>(hotel (name HotelModerno)
        (tr Pavia)
        (stars 1)
        (price-per-night 50.0)
        (free-percent 92))
</v>
      </c>
    </row>
    <row r="150" ht="67.5" customHeight="1">
      <c r="A150" s="1"/>
      <c r="B150" s="1">
        <v>45.4752705</v>
      </c>
      <c r="C150" s="1">
        <v>9.153328199999999</v>
      </c>
      <c r="D150" s="4" t="s">
        <v>597</v>
      </c>
      <c r="E150" s="3" t="s">
        <v>598</v>
      </c>
      <c r="F150" s="3" t="s">
        <v>599</v>
      </c>
      <c r="G150" s="3" t="s">
        <v>590</v>
      </c>
      <c r="H150" s="3" t="s">
        <v>94</v>
      </c>
      <c r="I150" s="3" t="s">
        <v>54</v>
      </c>
      <c r="J150" s="4">
        <v>1.0</v>
      </c>
      <c r="K150" s="4">
        <v>50.0</v>
      </c>
      <c r="L150" s="4">
        <v>93.0</v>
      </c>
      <c r="M150" s="3" t="str">
        <f t="shared" si="1"/>
        <v>(hotel (name HotelFiera)
</v>
      </c>
      <c r="N150" s="3" t="str">
        <f t="shared" si="2"/>
        <v>        (tr Milano)
</v>
      </c>
      <c r="O150" s="3" t="str">
        <f t="shared" si="3"/>
        <v>        (stars 1)
</v>
      </c>
      <c r="P150" s="3" t="str">
        <f t="shared" si="4"/>
        <v>        (price-per-night 50.0)
</v>
      </c>
      <c r="Q150" s="3" t="str">
        <f t="shared" si="5"/>
        <v>        (free-percent 93))
</v>
      </c>
      <c r="R150" s="4" t="str">
        <f t="shared" si="6"/>
        <v>(hotel (name HotelFiera)
        (tr Milano)
        (stars 1)
        (price-per-night 50.0)
        (free-percent 93))
</v>
      </c>
    </row>
    <row r="151" ht="67.5" customHeight="1">
      <c r="A151" s="1"/>
      <c r="B151" s="1">
        <v>43.7753976</v>
      </c>
      <c r="C151" s="1">
        <v>11.2681223</v>
      </c>
      <c r="D151" s="4" t="s">
        <v>600</v>
      </c>
      <c r="E151" s="3" t="s">
        <v>601</v>
      </c>
      <c r="F151" s="3" t="s">
        <v>602</v>
      </c>
      <c r="G151" s="3" t="s">
        <v>299</v>
      </c>
      <c r="H151" s="3" t="s">
        <v>65</v>
      </c>
      <c r="I151" s="3" t="s">
        <v>25</v>
      </c>
      <c r="J151" s="4">
        <v>3.0</v>
      </c>
      <c r="K151" s="4">
        <v>100.0</v>
      </c>
      <c r="L151" s="4">
        <v>60.0</v>
      </c>
      <c r="M151" s="3" t="str">
        <f t="shared" si="1"/>
        <v>(hotel (name HotelRegency)
</v>
      </c>
      <c r="N151" s="3" t="str">
        <f t="shared" si="2"/>
        <v>        (tr Firenze)
</v>
      </c>
      <c r="O151" s="3" t="str">
        <f t="shared" si="3"/>
        <v>        (stars 3)
</v>
      </c>
      <c r="P151" s="3" t="str">
        <f t="shared" si="4"/>
        <v>        (price-per-night 100.0)
</v>
      </c>
      <c r="Q151" s="3" t="str">
        <f t="shared" si="5"/>
        <v>        (free-percent 60))
</v>
      </c>
      <c r="R151" s="4" t="str">
        <f t="shared" si="6"/>
        <v>(hotel (name HotelRegency)
        (tr Firenze)
        (stars 3)
        (price-per-night 100.0)
        (free-percent 60))
</v>
      </c>
    </row>
    <row r="152" ht="67.5" customHeight="1">
      <c r="A152" s="1"/>
      <c r="B152" s="1">
        <v>45.502554</v>
      </c>
      <c r="C152" s="1">
        <v>9.161798</v>
      </c>
      <c r="D152" s="4" t="s">
        <v>603</v>
      </c>
      <c r="E152" s="3" t="s">
        <v>604</v>
      </c>
      <c r="F152" s="3" t="s">
        <v>605</v>
      </c>
      <c r="G152" s="3" t="s">
        <v>590</v>
      </c>
      <c r="H152" s="3" t="s">
        <v>94</v>
      </c>
      <c r="I152" s="3" t="s">
        <v>54</v>
      </c>
      <c r="J152" s="4">
        <v>4.0</v>
      </c>
      <c r="K152" s="4">
        <v>125.0</v>
      </c>
      <c r="L152" s="4">
        <v>68.0</v>
      </c>
      <c r="M152" s="3" t="str">
        <f t="shared" si="1"/>
        <v>(hotel (name HotelValganna)
</v>
      </c>
      <c r="N152" s="3" t="str">
        <f t="shared" si="2"/>
        <v>        (tr Milano)
</v>
      </c>
      <c r="O152" s="3" t="str">
        <f t="shared" si="3"/>
        <v>        (stars 4)
</v>
      </c>
      <c r="P152" s="3" t="str">
        <f t="shared" si="4"/>
        <v>        (price-per-night 125.0)
</v>
      </c>
      <c r="Q152" s="3" t="str">
        <f t="shared" si="5"/>
        <v>        (free-percent 68))
</v>
      </c>
      <c r="R152" s="4" t="str">
        <f t="shared" si="6"/>
        <v>(hotel (name HotelValganna)
        (tr Milano)
        (stars 4)
        (price-per-night 125.0)
        (free-percent 68))
</v>
      </c>
    </row>
    <row r="153" ht="67.5" customHeight="1">
      <c r="A153" s="1"/>
      <c r="B153" s="1">
        <v>45.491038</v>
      </c>
      <c r="C153" s="1">
        <v>9.162350199999999</v>
      </c>
      <c r="D153" s="4" t="s">
        <v>606</v>
      </c>
      <c r="E153" s="3" t="s">
        <v>607</v>
      </c>
      <c r="F153" s="3" t="s">
        <v>608</v>
      </c>
      <c r="G153" s="3" t="s">
        <v>590</v>
      </c>
      <c r="H153" s="3" t="s">
        <v>94</v>
      </c>
      <c r="I153" s="3" t="s">
        <v>54</v>
      </c>
      <c r="J153" s="4">
        <v>2.0</v>
      </c>
      <c r="K153" s="4">
        <v>75.0</v>
      </c>
      <c r="L153" s="4">
        <v>83.0</v>
      </c>
      <c r="M153" s="3" t="str">
        <f t="shared" si="1"/>
        <v>(hotel (name HotelCorallo)
</v>
      </c>
      <c r="N153" s="3" t="str">
        <f t="shared" si="2"/>
        <v>        (tr Milano)
</v>
      </c>
      <c r="O153" s="3" t="str">
        <f t="shared" si="3"/>
        <v>        (stars 2)
</v>
      </c>
      <c r="P153" s="3" t="str">
        <f t="shared" si="4"/>
        <v>        (price-per-night 75.0)
</v>
      </c>
      <c r="Q153" s="3" t="str">
        <f t="shared" si="5"/>
        <v>        (free-percent 83))
</v>
      </c>
      <c r="R153" s="4" t="str">
        <f t="shared" si="6"/>
        <v>(hotel (name HotelCorallo)
        (tr Milano)
        (stars 2)
        (price-per-night 75.0)
        (free-percent 83))
</v>
      </c>
    </row>
    <row r="154" ht="67.5" customHeight="1">
      <c r="A154" s="1"/>
      <c r="B154" s="1">
        <v>45.4488266</v>
      </c>
      <c r="C154" s="1">
        <v>9.203666199999999</v>
      </c>
      <c r="D154" s="4" t="s">
        <v>609</v>
      </c>
      <c r="E154" s="3" t="s">
        <v>610</v>
      </c>
      <c r="F154" s="3" t="s">
        <v>611</v>
      </c>
      <c r="G154" s="3" t="s">
        <v>590</v>
      </c>
      <c r="H154" s="3" t="s">
        <v>94</v>
      </c>
      <c r="I154" s="3" t="s">
        <v>54</v>
      </c>
      <c r="J154" s="4">
        <v>4.0</v>
      </c>
      <c r="K154" s="4">
        <v>125.0</v>
      </c>
      <c r="L154" s="4">
        <v>3.0</v>
      </c>
      <c r="M154" s="3" t="str">
        <f t="shared" si="1"/>
        <v>(hotel (name HotelPiacenza)
</v>
      </c>
      <c r="N154" s="3" t="str">
        <f t="shared" si="2"/>
        <v>        (tr Milano)
</v>
      </c>
      <c r="O154" s="3" t="str">
        <f t="shared" si="3"/>
        <v>        (stars 4)
</v>
      </c>
      <c r="P154" s="3" t="str">
        <f t="shared" si="4"/>
        <v>        (price-per-night 125.0)
</v>
      </c>
      <c r="Q154" s="3" t="str">
        <f t="shared" si="5"/>
        <v>        (free-percent 3))
</v>
      </c>
      <c r="R154" s="4" t="str">
        <f t="shared" si="6"/>
        <v>(hotel (name HotelPiacenza)
        (tr Milano)
        (stars 4)
        (price-per-night 125.0)
        (free-percent 3))
</v>
      </c>
    </row>
    <row r="155" ht="67.5" customHeight="1">
      <c r="A155" s="1"/>
      <c r="B155" s="1">
        <v>45.3103645</v>
      </c>
      <c r="C155" s="1">
        <v>9.5005129</v>
      </c>
      <c r="D155" s="4" t="s">
        <v>612</v>
      </c>
      <c r="E155" s="3" t="s">
        <v>613</v>
      </c>
      <c r="F155" s="3" t="s">
        <v>614</v>
      </c>
      <c r="G155" s="3" t="s">
        <v>615</v>
      </c>
      <c r="H155" s="3" t="s">
        <v>96</v>
      </c>
      <c r="I155" s="3" t="s">
        <v>54</v>
      </c>
      <c r="J155" s="4">
        <v>3.0</v>
      </c>
      <c r="K155" s="4">
        <v>100.0</v>
      </c>
      <c r="L155" s="4">
        <v>24.0</v>
      </c>
      <c r="M155" s="3" t="str">
        <f t="shared" si="1"/>
        <v>(hotel (name AlbergoAnelli)
</v>
      </c>
      <c r="N155" s="3" t="str">
        <f t="shared" si="2"/>
        <v>        (tr Lodi)
</v>
      </c>
      <c r="O155" s="3" t="str">
        <f t="shared" si="3"/>
        <v>        (stars 3)
</v>
      </c>
      <c r="P155" s="3" t="str">
        <f t="shared" si="4"/>
        <v>        (price-per-night 100.0)
</v>
      </c>
      <c r="Q155" s="3" t="str">
        <f t="shared" si="5"/>
        <v>        (free-percent 24))
</v>
      </c>
      <c r="R155" s="4" t="str">
        <f t="shared" si="6"/>
        <v>(hotel (name AlbergoAnelli)
        (tr Lodi)
        (stars 3)
        (price-per-night 100.0)
        (free-percent 24))
</v>
      </c>
    </row>
    <row r="156" ht="67.5" customHeight="1">
      <c r="A156" s="1"/>
      <c r="B156" s="1">
        <v>45.5902819</v>
      </c>
      <c r="C156" s="1">
        <v>8.642037799999999</v>
      </c>
      <c r="D156" s="4" t="s">
        <v>616</v>
      </c>
      <c r="E156" s="3" t="s">
        <v>617</v>
      </c>
      <c r="F156" s="3" t="s">
        <v>618</v>
      </c>
      <c r="G156" s="3" t="s">
        <v>411</v>
      </c>
      <c r="H156" s="3" t="s">
        <v>77</v>
      </c>
      <c r="I156" s="3" t="s">
        <v>31</v>
      </c>
      <c r="J156" s="4">
        <v>2.0</v>
      </c>
      <c r="K156" s="4">
        <v>75.0</v>
      </c>
      <c r="L156" s="4">
        <v>16.0</v>
      </c>
      <c r="M156" s="3" t="str">
        <f t="shared" si="1"/>
        <v>(hotel (name HotelOleggioMalpensa)
</v>
      </c>
      <c r="N156" s="3" t="str">
        <f t="shared" si="2"/>
        <v>        (tr Novara)
</v>
      </c>
      <c r="O156" s="3" t="str">
        <f t="shared" si="3"/>
        <v>        (stars 2)
</v>
      </c>
      <c r="P156" s="3" t="str">
        <f t="shared" si="4"/>
        <v>        (price-per-night 75.0)
</v>
      </c>
      <c r="Q156" s="3" t="str">
        <f t="shared" si="5"/>
        <v>        (free-percent 16))
</v>
      </c>
      <c r="R156" s="4" t="str">
        <f t="shared" si="6"/>
        <v>(hotel (name HotelOleggioMalpensa)
        (tr Novara)
        (stars 2)
        (price-per-night 75.0)
        (free-percent 16))
</v>
      </c>
    </row>
    <row r="157" ht="67.5" customHeight="1">
      <c r="A157" s="1"/>
      <c r="B157" s="1">
        <v>45.6123182</v>
      </c>
      <c r="C157" s="1">
        <v>9.5425352</v>
      </c>
      <c r="D157" s="4" t="s">
        <v>619</v>
      </c>
      <c r="E157" s="3" t="s">
        <v>620</v>
      </c>
      <c r="F157" s="3" t="s">
        <v>621</v>
      </c>
      <c r="G157" s="3" t="s">
        <v>622</v>
      </c>
      <c r="H157" s="3" t="s">
        <v>97</v>
      </c>
      <c r="I157" s="3" t="s">
        <v>54</v>
      </c>
      <c r="J157" s="4">
        <v>4.0</v>
      </c>
      <c r="K157" s="4">
        <v>125.0</v>
      </c>
      <c r="L157" s="4">
        <v>75.0</v>
      </c>
      <c r="M157" s="3" t="str">
        <f t="shared" si="1"/>
        <v>(hotel (name GuglielMotel)
</v>
      </c>
      <c r="N157" s="3" t="str">
        <f t="shared" si="2"/>
        <v>        (tr Bergamo)
</v>
      </c>
      <c r="O157" s="3" t="str">
        <f t="shared" si="3"/>
        <v>        (stars 4)
</v>
      </c>
      <c r="P157" s="3" t="str">
        <f t="shared" si="4"/>
        <v>        (price-per-night 125.0)
</v>
      </c>
      <c r="Q157" s="3" t="str">
        <f t="shared" si="5"/>
        <v>        (free-percent 75))
</v>
      </c>
      <c r="R157" s="4" t="str">
        <f t="shared" si="6"/>
        <v>(hotel (name GuglielMotel)
        (tr Bergamo)
        (stars 4)
        (price-per-night 125.0)
        (free-percent 75))
</v>
      </c>
    </row>
    <row r="158" ht="67.5" customHeight="1">
      <c r="A158" s="1"/>
      <c r="B158" s="1">
        <v>45.8221068</v>
      </c>
      <c r="C158" s="1">
        <v>8.809628499999999</v>
      </c>
      <c r="D158" s="4" t="s">
        <v>623</v>
      </c>
      <c r="E158" s="3" t="s">
        <v>624</v>
      </c>
      <c r="F158" s="3" t="s">
        <v>625</v>
      </c>
      <c r="G158" s="3" t="s">
        <v>626</v>
      </c>
      <c r="H158" s="3" t="s">
        <v>98</v>
      </c>
      <c r="I158" s="3" t="s">
        <v>54</v>
      </c>
      <c r="J158" s="4">
        <v>1.0</v>
      </c>
      <c r="K158" s="4">
        <v>50.0</v>
      </c>
      <c r="L158" s="4">
        <v>82.0</v>
      </c>
      <c r="M158" s="3" t="str">
        <f t="shared" si="1"/>
        <v>(hotel (name PalaceGrandHotelVarese)
</v>
      </c>
      <c r="N158" s="3" t="str">
        <f t="shared" si="2"/>
        <v>        (tr Varese)
</v>
      </c>
      <c r="O158" s="3" t="str">
        <f t="shared" si="3"/>
        <v>        (stars 1)
</v>
      </c>
      <c r="P158" s="3" t="str">
        <f t="shared" si="4"/>
        <v>        (price-per-night 50.0)
</v>
      </c>
      <c r="Q158" s="3" t="str">
        <f t="shared" si="5"/>
        <v>        (free-percent 82))
</v>
      </c>
      <c r="R158" s="4" t="str">
        <f t="shared" si="6"/>
        <v>(hotel (name PalaceGrandHotelVarese)
        (tr Varese)
        (stars 1)
        (price-per-night 50.0)
        (free-percent 82))
</v>
      </c>
    </row>
    <row r="159" ht="67.5" customHeight="1">
      <c r="A159" s="1"/>
      <c r="B159" s="1">
        <v>45.7111035</v>
      </c>
      <c r="C159" s="1">
        <v>9.4951404</v>
      </c>
      <c r="D159" s="4" t="s">
        <v>627</v>
      </c>
      <c r="E159" s="3" t="s">
        <v>628</v>
      </c>
      <c r="F159" s="3" t="s">
        <v>629</v>
      </c>
      <c r="G159" s="3" t="s">
        <v>622</v>
      </c>
      <c r="H159" s="3" t="s">
        <v>97</v>
      </c>
      <c r="I159" s="3" t="s">
        <v>54</v>
      </c>
      <c r="J159" s="4">
        <v>4.0</v>
      </c>
      <c r="K159" s="4">
        <v>125.0</v>
      </c>
      <c r="L159" s="4">
        <v>98.0</v>
      </c>
      <c r="M159" s="3" t="str">
        <f t="shared" si="1"/>
        <v>(hotel (name AgriturismoCasaClelia)
</v>
      </c>
      <c r="N159" s="3" t="str">
        <f t="shared" si="2"/>
        <v>        (tr Bergamo)
</v>
      </c>
      <c r="O159" s="3" t="str">
        <f t="shared" si="3"/>
        <v>        (stars 4)
</v>
      </c>
      <c r="P159" s="3" t="str">
        <f t="shared" si="4"/>
        <v>        (price-per-night 125.0)
</v>
      </c>
      <c r="Q159" s="3" t="str">
        <f t="shared" si="5"/>
        <v>        (free-percent 98))
</v>
      </c>
      <c r="R159" s="4" t="str">
        <f t="shared" si="6"/>
        <v>(hotel (name AgriturismoCasaClelia)
        (tr Bergamo)
        (stars 4)
        (price-per-night 125.0)
        (free-percent 98))
</v>
      </c>
    </row>
    <row r="160" ht="67.5" customHeight="1">
      <c r="A160" s="1"/>
      <c r="B160" s="1">
        <v>41.1382266</v>
      </c>
      <c r="C160" s="1">
        <v>9.5080186</v>
      </c>
      <c r="D160" s="4" t="s">
        <v>630</v>
      </c>
      <c r="E160" s="3" t="s">
        <v>631</v>
      </c>
      <c r="F160" s="3" t="s">
        <v>632</v>
      </c>
      <c r="G160" s="3" t="s">
        <v>38</v>
      </c>
      <c r="H160" s="3" t="s">
        <v>40</v>
      </c>
      <c r="I160" s="3" t="s">
        <v>6</v>
      </c>
      <c r="J160" s="4">
        <v>2.0</v>
      </c>
      <c r="K160" s="4">
        <v>75.0</v>
      </c>
      <c r="L160" s="4">
        <v>64.0</v>
      </c>
      <c r="M160" s="3" t="str">
        <f t="shared" si="1"/>
        <v>(hotel (name HotelLePalme)
</v>
      </c>
      <c r="N160" s="3" t="str">
        <f t="shared" si="2"/>
        <v>        (tr OlbiaTempio)
</v>
      </c>
      <c r="O160" s="3" t="str">
        <f t="shared" si="3"/>
        <v>        (stars 2)
</v>
      </c>
      <c r="P160" s="3" t="str">
        <f t="shared" si="4"/>
        <v>        (price-per-night 75.0)
</v>
      </c>
      <c r="Q160" s="3" t="str">
        <f t="shared" si="5"/>
        <v>        (free-percent 64))
</v>
      </c>
      <c r="R160" s="4" t="str">
        <f t="shared" si="6"/>
        <v>(hotel (name HotelLePalme)
        (tr OlbiaTempio)
        (stars 2)
        (price-per-night 75.0)
        (free-percent 64))
</v>
      </c>
    </row>
    <row r="161" ht="67.5" customHeight="1">
      <c r="A161" s="1"/>
      <c r="B161" s="1">
        <v>43.89966709999999</v>
      </c>
      <c r="C161" s="1">
        <v>10.224786</v>
      </c>
      <c r="D161" s="4" t="s">
        <v>633</v>
      </c>
      <c r="E161" s="3" t="s">
        <v>634</v>
      </c>
      <c r="F161" s="3" t="s">
        <v>246</v>
      </c>
      <c r="G161" s="3" t="s">
        <v>247</v>
      </c>
      <c r="H161" s="3" t="s">
        <v>55</v>
      </c>
      <c r="I161" s="3" t="s">
        <v>25</v>
      </c>
      <c r="J161" s="4">
        <v>2.0</v>
      </c>
      <c r="K161" s="4">
        <v>75.0</v>
      </c>
      <c r="L161" s="4">
        <v>89.0</v>
      </c>
      <c r="M161" s="3" t="str">
        <f t="shared" si="1"/>
        <v>(hotel (name HoteldeiTigli)
</v>
      </c>
      <c r="N161" s="3" t="str">
        <f t="shared" si="2"/>
        <v>        (tr Lucca)
</v>
      </c>
      <c r="O161" s="3" t="str">
        <f t="shared" si="3"/>
        <v>        (stars 2)
</v>
      </c>
      <c r="P161" s="3" t="str">
        <f t="shared" si="4"/>
        <v>        (price-per-night 75.0)
</v>
      </c>
      <c r="Q161" s="3" t="str">
        <f t="shared" si="5"/>
        <v>        (free-percent 89))
</v>
      </c>
      <c r="R161" s="4" t="str">
        <f t="shared" si="6"/>
        <v>(hotel (name HoteldeiTigli)
        (tr Lucca)
        (stars 2)
        (price-per-night 75.0)
        (free-percent 89))
</v>
      </c>
    </row>
    <row r="162" ht="67.5" customHeight="1">
      <c r="A162" s="1"/>
      <c r="B162" s="1">
        <v>45.812574</v>
      </c>
      <c r="C162" s="1">
        <v>9.072099</v>
      </c>
      <c r="D162" s="4" t="s">
        <v>635</v>
      </c>
      <c r="E162" s="3" t="s">
        <v>636</v>
      </c>
      <c r="F162" s="3" t="s">
        <v>637</v>
      </c>
      <c r="G162" s="3" t="s">
        <v>638</v>
      </c>
      <c r="H162" s="3" t="s">
        <v>99</v>
      </c>
      <c r="I162" s="3" t="s">
        <v>54</v>
      </c>
      <c r="J162" s="4">
        <v>2.0</v>
      </c>
      <c r="K162" s="4">
        <v>75.0</v>
      </c>
      <c r="L162" s="4">
        <v>68.0</v>
      </c>
      <c r="M162" s="3" t="str">
        <f t="shared" si="1"/>
        <v>(hotel (name ParkHotelMeuble)
</v>
      </c>
      <c r="N162" s="3" t="str">
        <f t="shared" si="2"/>
        <v>        (tr Como)
</v>
      </c>
      <c r="O162" s="3" t="str">
        <f t="shared" si="3"/>
        <v>        (stars 2)
</v>
      </c>
      <c r="P162" s="3" t="str">
        <f t="shared" si="4"/>
        <v>        (price-per-night 75.0)
</v>
      </c>
      <c r="Q162" s="3" t="str">
        <f t="shared" si="5"/>
        <v>        (free-percent 68))
</v>
      </c>
      <c r="R162" s="4" t="str">
        <f t="shared" si="6"/>
        <v>(hotel (name ParkHotelMeuble)
        (tr Como)
        (stars 2)
        (price-per-night 75.0)
        (free-percent 68))
</v>
      </c>
    </row>
    <row r="163" ht="67.5" customHeight="1">
      <c r="A163" s="1"/>
      <c r="B163" s="1">
        <v>45.8586452</v>
      </c>
      <c r="C163" s="1">
        <v>9.365591</v>
      </c>
      <c r="D163" s="4" t="s">
        <v>639</v>
      </c>
      <c r="E163" s="3" t="s">
        <v>640</v>
      </c>
      <c r="F163" s="3" t="s">
        <v>641</v>
      </c>
      <c r="G163" s="3" t="s">
        <v>642</v>
      </c>
      <c r="H163" s="3" t="s">
        <v>100</v>
      </c>
      <c r="I163" s="3" t="s">
        <v>54</v>
      </c>
      <c r="J163" s="4">
        <v>1.0</v>
      </c>
      <c r="K163" s="4">
        <v>50.0</v>
      </c>
      <c r="L163" s="4">
        <v>88.0</v>
      </c>
      <c r="M163" s="3" t="str">
        <f t="shared" si="1"/>
        <v>(hotel (name AlbergoBaiadiPare)
</v>
      </c>
      <c r="N163" s="3" t="str">
        <f t="shared" si="2"/>
        <v>        (tr Lecco)
</v>
      </c>
      <c r="O163" s="3" t="str">
        <f t="shared" si="3"/>
        <v>        (stars 1)
</v>
      </c>
      <c r="P163" s="3" t="str">
        <f t="shared" si="4"/>
        <v>        (price-per-night 50.0)
</v>
      </c>
      <c r="Q163" s="3" t="str">
        <f t="shared" si="5"/>
        <v>        (free-percent 88))
</v>
      </c>
      <c r="R163" s="4" t="str">
        <f t="shared" si="6"/>
        <v>(hotel (name AlbergoBaiadiPare)
        (tr Lecco)
        (stars 1)
        (price-per-night 50.0)
        (free-percent 88))
</v>
      </c>
    </row>
    <row r="164" ht="67.5" customHeight="1">
      <c r="A164" s="1"/>
      <c r="B164" s="1">
        <v>45.8598455</v>
      </c>
      <c r="C164" s="1">
        <v>9.1011025</v>
      </c>
      <c r="D164" s="4" t="s">
        <v>643</v>
      </c>
      <c r="E164" s="3" t="s">
        <v>644</v>
      </c>
      <c r="F164" s="3" t="s">
        <v>645</v>
      </c>
      <c r="G164" s="3" t="s">
        <v>638</v>
      </c>
      <c r="H164" s="3" t="s">
        <v>99</v>
      </c>
      <c r="I164" s="3" t="s">
        <v>54</v>
      </c>
      <c r="J164" s="4">
        <v>3.0</v>
      </c>
      <c r="K164" s="4">
        <v>100.0</v>
      </c>
      <c r="L164" s="4">
        <v>7.0</v>
      </c>
      <c r="M164" s="3" t="str">
        <f t="shared" si="1"/>
        <v>(hotel (name GrandHotelImperiale)
</v>
      </c>
      <c r="N164" s="3" t="str">
        <f t="shared" si="2"/>
        <v>        (tr Como)
</v>
      </c>
      <c r="O164" s="3" t="str">
        <f t="shared" si="3"/>
        <v>        (stars 3)
</v>
      </c>
      <c r="P164" s="3" t="str">
        <f t="shared" si="4"/>
        <v>        (price-per-night 100.0)
</v>
      </c>
      <c r="Q164" s="3" t="str">
        <f t="shared" si="5"/>
        <v>        (free-percent 7))
</v>
      </c>
      <c r="R164" s="4" t="str">
        <f t="shared" si="6"/>
        <v>(hotel (name GrandHotelImperiale)
        (tr Como)
        (stars 3)
        (price-per-night 100.0)
        (free-percent 7))
</v>
      </c>
    </row>
    <row r="165" ht="67.5" customHeight="1">
      <c r="A165" s="1"/>
      <c r="B165" s="1">
        <v>45.88564849999999</v>
      </c>
      <c r="C165" s="1">
        <v>8.5359815</v>
      </c>
      <c r="D165" s="4" t="s">
        <v>646</v>
      </c>
      <c r="E165" s="3" t="s">
        <v>647</v>
      </c>
      <c r="F165" s="3" t="s">
        <v>648</v>
      </c>
      <c r="G165" s="3" t="s">
        <v>570</v>
      </c>
      <c r="H165" s="3" t="s">
        <v>571</v>
      </c>
      <c r="I165" s="3" t="s">
        <v>31</v>
      </c>
      <c r="J165" s="4">
        <v>4.0</v>
      </c>
      <c r="K165" s="4">
        <v>125.0</v>
      </c>
      <c r="L165" s="4">
        <v>26.0</v>
      </c>
      <c r="M165" s="3" t="str">
        <f t="shared" si="1"/>
        <v>(hotel (name HotelLaPalma)
</v>
      </c>
      <c r="N165" s="3" t="str">
        <f t="shared" si="2"/>
        <v>        (tr VerbanoCusioOssola)
</v>
      </c>
      <c r="O165" s="3" t="str">
        <f t="shared" si="3"/>
        <v>        (stars 4)
</v>
      </c>
      <c r="P165" s="3" t="str">
        <f t="shared" si="4"/>
        <v>        (price-per-night 125.0)
</v>
      </c>
      <c r="Q165" s="3" t="str">
        <f t="shared" si="5"/>
        <v>        (free-percent 26))
</v>
      </c>
      <c r="R165" s="4" t="str">
        <f t="shared" si="6"/>
        <v>(hotel (name HotelLaPalma)
        (tr VerbanoCusioOssola)
        (stars 4)
        (price-per-night 125.0)
        (free-percent 26))
</v>
      </c>
    </row>
    <row r="166" ht="67.5" customHeight="1">
      <c r="A166" s="1"/>
      <c r="B166" s="1">
        <v>45.9122661</v>
      </c>
      <c r="C166" s="1">
        <v>8.50609</v>
      </c>
      <c r="D166" s="4" t="s">
        <v>649</v>
      </c>
      <c r="E166" s="3" t="s">
        <v>650</v>
      </c>
      <c r="F166" s="3" t="s">
        <v>651</v>
      </c>
      <c r="G166" s="3" t="s">
        <v>570</v>
      </c>
      <c r="H166" s="3" t="s">
        <v>571</v>
      </c>
      <c r="I166" s="3" t="s">
        <v>31</v>
      </c>
      <c r="J166" s="4">
        <v>1.0</v>
      </c>
      <c r="K166" s="4">
        <v>50.0</v>
      </c>
      <c r="L166" s="4">
        <v>94.0</v>
      </c>
      <c r="M166" s="3" t="str">
        <f t="shared" si="1"/>
        <v>(hotel (name HotelRigoli)
</v>
      </c>
      <c r="N166" s="3" t="str">
        <f t="shared" si="2"/>
        <v>        (tr VerbanoCusioOssola)
</v>
      </c>
      <c r="O166" s="3" t="str">
        <f t="shared" si="3"/>
        <v>        (stars 1)
</v>
      </c>
      <c r="P166" s="3" t="str">
        <f t="shared" si="4"/>
        <v>        (price-per-night 50.0)
</v>
      </c>
      <c r="Q166" s="3" t="str">
        <f t="shared" si="5"/>
        <v>        (free-percent 94))
</v>
      </c>
      <c r="R166" s="4" t="str">
        <f t="shared" si="6"/>
        <v>(hotel (name HotelRigoli)
        (tr VerbanoCusioOssola)
        (stars 1)
        (price-per-night 50.0)
        (free-percent 94))
</v>
      </c>
    </row>
    <row r="167" ht="67.5" customHeight="1">
      <c r="A167" s="1"/>
      <c r="B167" s="1">
        <v>45.9153449</v>
      </c>
      <c r="C167" s="1">
        <v>9.320634199999999</v>
      </c>
      <c r="D167" s="4" t="s">
        <v>652</v>
      </c>
      <c r="E167" s="3" t="s">
        <v>653</v>
      </c>
      <c r="F167" s="3" t="s">
        <v>654</v>
      </c>
      <c r="G167" s="3" t="s">
        <v>642</v>
      </c>
      <c r="H167" s="3" t="s">
        <v>100</v>
      </c>
      <c r="I167" s="3" t="s">
        <v>54</v>
      </c>
      <c r="J167" s="4">
        <v>2.0</v>
      </c>
      <c r="K167" s="4">
        <v>75.0</v>
      </c>
      <c r="L167" s="4">
        <v>69.0</v>
      </c>
      <c r="M167" s="3" t="str">
        <f t="shared" si="1"/>
        <v>(hotel (name HotelGrigna)
</v>
      </c>
      <c r="N167" s="3" t="str">
        <f t="shared" si="2"/>
        <v>        (tr Lecco)
</v>
      </c>
      <c r="O167" s="3" t="str">
        <f t="shared" si="3"/>
        <v>        (stars 2)
</v>
      </c>
      <c r="P167" s="3" t="str">
        <f t="shared" si="4"/>
        <v>        (price-per-night 75.0)
</v>
      </c>
      <c r="Q167" s="3" t="str">
        <f t="shared" si="5"/>
        <v>        (free-percent 69))
</v>
      </c>
      <c r="R167" s="4" t="str">
        <f t="shared" si="6"/>
        <v>(hotel (name HotelGrigna)
        (tr Lecco)
        (stars 2)
        (price-per-night 75.0)
        (free-percent 69))
</v>
      </c>
    </row>
    <row r="168" ht="67.5" customHeight="1">
      <c r="A168" s="1"/>
      <c r="B168" s="1">
        <v>45.92236219999999</v>
      </c>
      <c r="C168" s="1">
        <v>8.5487506</v>
      </c>
      <c r="D168" s="4" t="s">
        <v>655</v>
      </c>
      <c r="E168" s="3" t="s">
        <v>656</v>
      </c>
      <c r="F168" s="3" t="s">
        <v>657</v>
      </c>
      <c r="G168" s="3" t="s">
        <v>570</v>
      </c>
      <c r="H168" s="3" t="s">
        <v>571</v>
      </c>
      <c r="I168" s="3" t="s">
        <v>31</v>
      </c>
      <c r="J168" s="4">
        <v>1.0</v>
      </c>
      <c r="K168" s="4">
        <v>50.0</v>
      </c>
      <c r="L168" s="4">
        <v>99.0</v>
      </c>
      <c r="M168" s="3" t="str">
        <f t="shared" si="1"/>
        <v>(hotel (name HotelAquadolce)
</v>
      </c>
      <c r="N168" s="3" t="str">
        <f t="shared" si="2"/>
        <v>        (tr VerbanoCusioOssola)
</v>
      </c>
      <c r="O168" s="3" t="str">
        <f t="shared" si="3"/>
        <v>        (stars 1)
</v>
      </c>
      <c r="P168" s="3" t="str">
        <f t="shared" si="4"/>
        <v>        (price-per-night 50.0)
</v>
      </c>
      <c r="Q168" s="3" t="str">
        <f t="shared" si="5"/>
        <v>        (free-percent 99))
</v>
      </c>
      <c r="R168" s="4" t="str">
        <f t="shared" si="6"/>
        <v>(hotel (name HotelAquadolce)
        (tr VerbanoCusioOssola)
        (stars 1)
        (price-per-night 50.0)
        (free-percent 99))
</v>
      </c>
    </row>
    <row r="169" ht="67.5" customHeight="1">
      <c r="A169" s="1"/>
      <c r="B169" s="1">
        <v>45.9832837</v>
      </c>
      <c r="C169" s="1">
        <v>9.225439</v>
      </c>
      <c r="D169" s="4" t="s">
        <v>658</v>
      </c>
      <c r="E169" s="3" t="s">
        <v>659</v>
      </c>
      <c r="F169" s="3" t="s">
        <v>660</v>
      </c>
      <c r="G169" s="3" t="s">
        <v>638</v>
      </c>
      <c r="H169" s="3" t="s">
        <v>99</v>
      </c>
      <c r="I169" s="3" t="s">
        <v>54</v>
      </c>
      <c r="J169" s="4">
        <v>1.0</v>
      </c>
      <c r="K169" s="4">
        <v>50.0</v>
      </c>
      <c r="L169" s="4">
        <v>79.0</v>
      </c>
      <c r="M169" s="3" t="str">
        <f t="shared" si="1"/>
        <v>(hotel (name HotelBazzoni)
</v>
      </c>
      <c r="N169" s="3" t="str">
        <f t="shared" si="2"/>
        <v>        (tr Como)
</v>
      </c>
      <c r="O169" s="3" t="str">
        <f t="shared" si="3"/>
        <v>        (stars 1)
</v>
      </c>
      <c r="P169" s="3" t="str">
        <f t="shared" si="4"/>
        <v>        (price-per-night 50.0)
</v>
      </c>
      <c r="Q169" s="3" t="str">
        <f t="shared" si="5"/>
        <v>        (free-percent 79))
</v>
      </c>
      <c r="R169" s="4" t="str">
        <f t="shared" si="6"/>
        <v>(hotel (name HotelBazzoni)
        (tr Como)
        (stars 1)
        (price-per-night 50.0)
        (free-percent 79))
</v>
      </c>
    </row>
    <row r="170" ht="67.5" customHeight="1">
      <c r="A170" s="1"/>
      <c r="B170" s="1">
        <v>45.9675173</v>
      </c>
      <c r="C170" s="1">
        <v>9.252407999999999</v>
      </c>
      <c r="D170" s="4" t="s">
        <v>661</v>
      </c>
      <c r="E170" s="3" t="s">
        <v>662</v>
      </c>
      <c r="F170" s="3" t="s">
        <v>663</v>
      </c>
      <c r="G170" s="3" t="s">
        <v>638</v>
      </c>
      <c r="H170" s="3" t="s">
        <v>99</v>
      </c>
      <c r="I170" s="3" t="s">
        <v>54</v>
      </c>
      <c r="J170" s="4">
        <v>3.0</v>
      </c>
      <c r="K170" s="4">
        <v>100.0</v>
      </c>
      <c r="L170" s="4">
        <v>91.0</v>
      </c>
      <c r="M170" s="3" t="str">
        <f t="shared" si="1"/>
        <v>(hotel (name BeBIlPerloPanorama)
</v>
      </c>
      <c r="N170" s="3" t="str">
        <f t="shared" si="2"/>
        <v>        (tr Como)
</v>
      </c>
      <c r="O170" s="3" t="str">
        <f t="shared" si="3"/>
        <v>        (stars 3)
</v>
      </c>
      <c r="P170" s="3" t="str">
        <f t="shared" si="4"/>
        <v>        (price-per-night 100.0)
</v>
      </c>
      <c r="Q170" s="3" t="str">
        <f t="shared" si="5"/>
        <v>        (free-percent 91))
</v>
      </c>
      <c r="R170" s="4" t="str">
        <f t="shared" si="6"/>
        <v>(hotel (name BeBIlPerloPanorama)
        (tr Como)
        (stars 3)
        (price-per-night 100.0)
        (free-percent 91))
</v>
      </c>
    </row>
    <row r="171" ht="67.5" customHeight="1">
      <c r="A171" s="1"/>
      <c r="B171" s="1">
        <v>45.8400556</v>
      </c>
      <c r="C171" s="1">
        <v>9.665274799999999</v>
      </c>
      <c r="D171" s="4" t="s">
        <v>664</v>
      </c>
      <c r="E171" s="3" t="s">
        <v>665</v>
      </c>
      <c r="F171" s="3" t="s">
        <v>666</v>
      </c>
      <c r="G171" s="3" t="s">
        <v>622</v>
      </c>
      <c r="H171" s="3" t="s">
        <v>97</v>
      </c>
      <c r="I171" s="3" t="s">
        <v>54</v>
      </c>
      <c r="J171" s="4">
        <v>1.0</v>
      </c>
      <c r="K171" s="4">
        <v>50.0</v>
      </c>
      <c r="L171" s="4">
        <v>9.0</v>
      </c>
      <c r="M171" s="3" t="str">
        <f t="shared" si="1"/>
        <v>(hotel (name HotelBigio)
</v>
      </c>
      <c r="N171" s="3" t="str">
        <f t="shared" si="2"/>
        <v>        (tr Bergamo)
</v>
      </c>
      <c r="O171" s="3" t="str">
        <f t="shared" si="3"/>
        <v>        (stars 1)
</v>
      </c>
      <c r="P171" s="3" t="str">
        <f t="shared" si="4"/>
        <v>        (price-per-night 50.0)
</v>
      </c>
      <c r="Q171" s="3" t="str">
        <f t="shared" si="5"/>
        <v>        (free-percent 9))
</v>
      </c>
      <c r="R171" s="4" t="str">
        <f t="shared" si="6"/>
        <v>(hotel (name HotelBigio)
        (tr Bergamo)
        (stars 1)
        (price-per-night 50.0)
        (free-percent 9))
</v>
      </c>
    </row>
    <row r="172" ht="67.5" customHeight="1">
      <c r="A172" s="1"/>
      <c r="B172" s="1">
        <v>45.6866615</v>
      </c>
      <c r="C172" s="1">
        <v>9.6687613</v>
      </c>
      <c r="D172" s="4" t="s">
        <v>667</v>
      </c>
      <c r="E172" s="3" t="s">
        <v>668</v>
      </c>
      <c r="F172" s="3" t="s">
        <v>669</v>
      </c>
      <c r="G172" s="3" t="s">
        <v>622</v>
      </c>
      <c r="H172" s="3" t="s">
        <v>97</v>
      </c>
      <c r="I172" s="3" t="s">
        <v>54</v>
      </c>
      <c r="J172" s="4">
        <v>3.0</v>
      </c>
      <c r="K172" s="4">
        <v>100.0</v>
      </c>
      <c r="L172" s="4">
        <v>49.0</v>
      </c>
      <c r="M172" s="3" t="str">
        <f t="shared" si="1"/>
        <v>(hotel (name HotelCittadeiMille)
</v>
      </c>
      <c r="N172" s="3" t="str">
        <f t="shared" si="2"/>
        <v>        (tr Bergamo)
</v>
      </c>
      <c r="O172" s="3" t="str">
        <f t="shared" si="3"/>
        <v>        (stars 3)
</v>
      </c>
      <c r="P172" s="3" t="str">
        <f t="shared" si="4"/>
        <v>        (price-per-night 100.0)
</v>
      </c>
      <c r="Q172" s="3" t="str">
        <f t="shared" si="5"/>
        <v>        (free-percent 49))
</v>
      </c>
      <c r="R172" s="4" t="str">
        <f t="shared" si="6"/>
        <v>(hotel (name HotelCittadeiMille)
        (tr Bergamo)
        (stars 3)
        (price-per-night 100.0)
        (free-percent 49))
</v>
      </c>
    </row>
    <row r="173" ht="67.5" customHeight="1">
      <c r="A173" s="1"/>
      <c r="B173" s="1">
        <v>41.9068274</v>
      </c>
      <c r="C173" s="1">
        <v>12.4780534</v>
      </c>
      <c r="D173" s="4" t="s">
        <v>670</v>
      </c>
      <c r="E173" s="3" t="s">
        <v>671</v>
      </c>
      <c r="F173" s="3" t="s">
        <v>672</v>
      </c>
      <c r="G173" s="3" t="s">
        <v>285</v>
      </c>
      <c r="H173" s="3" t="s">
        <v>61</v>
      </c>
      <c r="I173" s="3" t="s">
        <v>42</v>
      </c>
      <c r="J173" s="4">
        <v>2.0</v>
      </c>
      <c r="K173" s="4">
        <v>75.0</v>
      </c>
      <c r="L173" s="4">
        <v>67.0</v>
      </c>
      <c r="M173" s="3" t="str">
        <f t="shared" si="1"/>
        <v>(hotel (name HoteldelCorso)
</v>
      </c>
      <c r="N173" s="3" t="str">
        <f t="shared" si="2"/>
        <v>        (tr Roma)
</v>
      </c>
      <c r="O173" s="3" t="str">
        <f t="shared" si="3"/>
        <v>        (stars 2)
</v>
      </c>
      <c r="P173" s="3" t="str">
        <f t="shared" si="4"/>
        <v>        (price-per-night 75.0)
</v>
      </c>
      <c r="Q173" s="3" t="str">
        <f t="shared" si="5"/>
        <v>        (free-percent 67))
</v>
      </c>
      <c r="R173" s="4" t="str">
        <f t="shared" si="6"/>
        <v>(hotel (name HoteldelCorso)
        (tr Roma)
        (stars 2)
        (price-per-night 75.0)
        (free-percent 67))
</v>
      </c>
    </row>
    <row r="174" ht="67.5" customHeight="1">
      <c r="A174" s="1"/>
      <c r="B174" s="1">
        <v>45.5899985</v>
      </c>
      <c r="C174" s="1">
        <v>9.893830999999999</v>
      </c>
      <c r="D174" s="4" t="s">
        <v>673</v>
      </c>
      <c r="E174" s="3" t="s">
        <v>674</v>
      </c>
      <c r="F174" s="3" t="s">
        <v>675</v>
      </c>
      <c r="G174" s="3" t="s">
        <v>676</v>
      </c>
      <c r="H174" s="3" t="s">
        <v>102</v>
      </c>
      <c r="I174" s="3" t="s">
        <v>54</v>
      </c>
      <c r="J174" s="4">
        <v>2.0</v>
      </c>
      <c r="K174" s="4">
        <v>75.0</v>
      </c>
      <c r="L174" s="4">
        <v>44.0</v>
      </c>
      <c r="M174" s="3" t="str">
        <f t="shared" si="1"/>
        <v>(hotel (name EuropaMotel)
</v>
      </c>
      <c r="N174" s="3" t="str">
        <f t="shared" si="2"/>
        <v>        (tr Brescia)
</v>
      </c>
      <c r="O174" s="3" t="str">
        <f t="shared" si="3"/>
        <v>        (stars 2)
</v>
      </c>
      <c r="P174" s="3" t="str">
        <f t="shared" si="4"/>
        <v>        (price-per-night 75.0)
</v>
      </c>
      <c r="Q174" s="3" t="str">
        <f t="shared" si="5"/>
        <v>        (free-percent 44))
</v>
      </c>
      <c r="R174" s="4" t="str">
        <f t="shared" si="6"/>
        <v>(hotel (name EuropaMotel)
        (tr Brescia)
        (stars 2)
        (price-per-night 75.0)
        (free-percent 44))
</v>
      </c>
    </row>
    <row r="175" ht="67.5" customHeight="1">
      <c r="A175" s="1"/>
      <c r="B175" s="1">
        <v>45.662943</v>
      </c>
      <c r="C175" s="1">
        <v>9.9587379</v>
      </c>
      <c r="D175" s="4" t="s">
        <v>677</v>
      </c>
      <c r="E175" s="3" t="s">
        <v>678</v>
      </c>
      <c r="F175" s="3" t="s">
        <v>679</v>
      </c>
      <c r="G175" s="3" t="s">
        <v>676</v>
      </c>
      <c r="H175" s="3" t="s">
        <v>102</v>
      </c>
      <c r="I175" s="3" t="s">
        <v>54</v>
      </c>
      <c r="J175" s="4">
        <v>2.0</v>
      </c>
      <c r="K175" s="4">
        <v>75.0</v>
      </c>
      <c r="L175" s="4">
        <v>96.0</v>
      </c>
      <c r="M175" s="3" t="str">
        <f t="shared" si="1"/>
        <v>(hotel (name HotelUlivi)
</v>
      </c>
      <c r="N175" s="3" t="str">
        <f t="shared" si="2"/>
        <v>        (tr Brescia)
</v>
      </c>
      <c r="O175" s="3" t="str">
        <f t="shared" si="3"/>
        <v>        (stars 2)
</v>
      </c>
      <c r="P175" s="3" t="str">
        <f t="shared" si="4"/>
        <v>        (price-per-night 75.0)
</v>
      </c>
      <c r="Q175" s="3" t="str">
        <f t="shared" si="5"/>
        <v>        (free-percent 96))
</v>
      </c>
      <c r="R175" s="4" t="str">
        <f t="shared" si="6"/>
        <v>(hotel (name HotelUlivi)
        (tr Brescia)
        (stars 2)
        (price-per-night 75.0)
        (free-percent 96))
</v>
      </c>
    </row>
    <row r="176" ht="67.5" customHeight="1">
      <c r="A176" s="1"/>
      <c r="B176" s="1">
        <v>45.7670954</v>
      </c>
      <c r="C176" s="1">
        <v>10.1171891</v>
      </c>
      <c r="D176" s="4" t="s">
        <v>680</v>
      </c>
      <c r="E176" s="3" t="s">
        <v>681</v>
      </c>
      <c r="F176" s="3" t="s">
        <v>682</v>
      </c>
      <c r="G176" s="3" t="s">
        <v>676</v>
      </c>
      <c r="H176" s="3" t="s">
        <v>102</v>
      </c>
      <c r="I176" s="3" t="s">
        <v>54</v>
      </c>
      <c r="J176" s="4">
        <v>1.0</v>
      </c>
      <c r="K176" s="4">
        <v>50.0</v>
      </c>
      <c r="L176" s="4">
        <v>45.0</v>
      </c>
      <c r="M176" s="3" t="str">
        <f t="shared" si="1"/>
        <v>(hotel (name HotelConcaverde)
</v>
      </c>
      <c r="N176" s="3" t="str">
        <f t="shared" si="2"/>
        <v>        (tr Brescia)
</v>
      </c>
      <c r="O176" s="3" t="str">
        <f t="shared" si="3"/>
        <v>        (stars 1)
</v>
      </c>
      <c r="P176" s="3" t="str">
        <f t="shared" si="4"/>
        <v>        (price-per-night 50.0)
</v>
      </c>
      <c r="Q176" s="3" t="str">
        <f t="shared" si="5"/>
        <v>        (free-percent 45))
</v>
      </c>
      <c r="R176" s="4" t="str">
        <f t="shared" si="6"/>
        <v>(hotel (name HotelConcaverde)
        (tr Brescia)
        (stars 1)
        (price-per-night 50.0)
        (free-percent 45))
</v>
      </c>
    </row>
    <row r="177" ht="67.5" customHeight="1">
      <c r="A177" s="1"/>
      <c r="B177" s="1">
        <v>45.511139</v>
      </c>
      <c r="C177" s="1">
        <v>10.2300246</v>
      </c>
      <c r="D177" s="4" t="s">
        <v>683</v>
      </c>
      <c r="E177" s="3" t="s">
        <v>684</v>
      </c>
      <c r="F177" s="3" t="s">
        <v>685</v>
      </c>
      <c r="G177" s="3" t="s">
        <v>676</v>
      </c>
      <c r="H177" s="3" t="s">
        <v>102</v>
      </c>
      <c r="I177" s="3" t="s">
        <v>54</v>
      </c>
      <c r="J177" s="4">
        <v>4.0</v>
      </c>
      <c r="K177" s="4">
        <v>125.0</v>
      </c>
      <c r="L177" s="4">
        <v>48.0</v>
      </c>
      <c r="M177" s="3" t="str">
        <f t="shared" si="1"/>
        <v>(hotel (name PrimotelBrescia)
</v>
      </c>
      <c r="N177" s="3" t="str">
        <f t="shared" si="2"/>
        <v>        (tr Brescia)
</v>
      </c>
      <c r="O177" s="3" t="str">
        <f t="shared" si="3"/>
        <v>        (stars 4)
</v>
      </c>
      <c r="P177" s="3" t="str">
        <f t="shared" si="4"/>
        <v>        (price-per-night 125.0)
</v>
      </c>
      <c r="Q177" s="3" t="str">
        <f t="shared" si="5"/>
        <v>        (free-percent 48))
</v>
      </c>
      <c r="R177" s="4" t="str">
        <f t="shared" si="6"/>
        <v>(hotel (name PrimotelBrescia)
        (tr Brescia)
        (stars 4)
        (price-per-night 125.0)
        (free-percent 48))
</v>
      </c>
    </row>
    <row r="178" ht="67.5" customHeight="1">
      <c r="A178" s="1"/>
      <c r="B178" s="1">
        <v>45.46466299999999</v>
      </c>
      <c r="C178" s="1">
        <v>10.5364371</v>
      </c>
      <c r="D178" s="4" t="s">
        <v>686</v>
      </c>
      <c r="E178" s="3" t="s">
        <v>687</v>
      </c>
      <c r="F178" s="3" t="s">
        <v>688</v>
      </c>
      <c r="G178" s="3" t="s">
        <v>676</v>
      </c>
      <c r="H178" s="3" t="s">
        <v>102</v>
      </c>
      <c r="I178" s="3" t="s">
        <v>54</v>
      </c>
      <c r="J178" s="4">
        <v>3.0</v>
      </c>
      <c r="K178" s="4">
        <v>100.0</v>
      </c>
      <c r="L178" s="4">
        <v>93.0</v>
      </c>
      <c r="M178" s="3" t="str">
        <f t="shared" si="1"/>
        <v>(hotel (name HotelBenaco)
</v>
      </c>
      <c r="N178" s="3" t="str">
        <f t="shared" si="2"/>
        <v>        (tr Brescia)
</v>
      </c>
      <c r="O178" s="3" t="str">
        <f t="shared" si="3"/>
        <v>        (stars 3)
</v>
      </c>
      <c r="P178" s="3" t="str">
        <f t="shared" si="4"/>
        <v>        (price-per-night 100.0)
</v>
      </c>
      <c r="Q178" s="3" t="str">
        <f t="shared" si="5"/>
        <v>        (free-percent 93))
</v>
      </c>
      <c r="R178" s="4" t="str">
        <f t="shared" si="6"/>
        <v>(hotel (name HotelBenaco)
        (tr Brescia)
        (stars 3)
        (price-per-night 100.0)
        (free-percent 93))
</v>
      </c>
    </row>
    <row r="179" ht="67.5" customHeight="1">
      <c r="A179" s="1"/>
      <c r="B179" s="1">
        <v>45.46729759999999</v>
      </c>
      <c r="C179" s="1">
        <v>10.5459024</v>
      </c>
      <c r="D179" s="4" t="s">
        <v>689</v>
      </c>
      <c r="E179" s="3" t="s">
        <v>690</v>
      </c>
      <c r="F179" s="3" t="s">
        <v>688</v>
      </c>
      <c r="G179" s="3" t="s">
        <v>676</v>
      </c>
      <c r="H179" s="3" t="s">
        <v>102</v>
      </c>
      <c r="I179" s="3" t="s">
        <v>54</v>
      </c>
      <c r="J179" s="4">
        <v>3.0</v>
      </c>
      <c r="K179" s="4">
        <v>100.0</v>
      </c>
      <c r="L179" s="4">
        <v>72.0</v>
      </c>
      <c r="M179" s="3" t="str">
        <f t="shared" si="1"/>
        <v>(hotel (name HotelEstee)
</v>
      </c>
      <c r="N179" s="3" t="str">
        <f t="shared" si="2"/>
        <v>        (tr Brescia)
</v>
      </c>
      <c r="O179" s="3" t="str">
        <f t="shared" si="3"/>
        <v>        (stars 3)
</v>
      </c>
      <c r="P179" s="3" t="str">
        <f t="shared" si="4"/>
        <v>        (price-per-night 100.0)
</v>
      </c>
      <c r="Q179" s="3" t="str">
        <f t="shared" si="5"/>
        <v>        (free-percent 72))
</v>
      </c>
      <c r="R179" s="4" t="str">
        <f t="shared" si="6"/>
        <v>(hotel (name HotelEstee)
        (tr Brescia)
        (stars 3)
        (price-per-night 100.0)
        (free-percent 72))
</v>
      </c>
    </row>
    <row r="180" ht="67.5" customHeight="1">
      <c r="A180" s="1"/>
      <c r="B180" s="1">
        <v>45.4847332</v>
      </c>
      <c r="C180" s="1">
        <v>10.6087509</v>
      </c>
      <c r="D180" s="4" t="s">
        <v>691</v>
      </c>
      <c r="E180" s="3" t="s">
        <v>692</v>
      </c>
      <c r="F180" s="3" t="s">
        <v>693</v>
      </c>
      <c r="G180" s="3" t="s">
        <v>676</v>
      </c>
      <c r="H180" s="3" t="s">
        <v>102</v>
      </c>
      <c r="I180" s="3" t="s">
        <v>54</v>
      </c>
      <c r="J180" s="4">
        <v>3.0</v>
      </c>
      <c r="K180" s="4">
        <v>100.0</v>
      </c>
      <c r="L180" s="4">
        <v>36.0</v>
      </c>
      <c r="M180" s="3" t="str">
        <f t="shared" si="1"/>
        <v>(hotel (name HotelLaPaul)
</v>
      </c>
      <c r="N180" s="3" t="str">
        <f t="shared" si="2"/>
        <v>        (tr Brescia)
</v>
      </c>
      <c r="O180" s="3" t="str">
        <f t="shared" si="3"/>
        <v>        (stars 3)
</v>
      </c>
      <c r="P180" s="3" t="str">
        <f t="shared" si="4"/>
        <v>        (price-per-night 100.0)
</v>
      </c>
      <c r="Q180" s="3" t="str">
        <f t="shared" si="5"/>
        <v>        (free-percent 36))
</v>
      </c>
      <c r="R180" s="4" t="str">
        <f t="shared" si="6"/>
        <v>(hotel (name HotelLaPaul)
        (tr Brescia)
        (stars 3)
        (price-per-night 100.0)
        (free-percent 36))
</v>
      </c>
    </row>
    <row r="181" ht="67.5" customHeight="1">
      <c r="A181" s="1"/>
      <c r="B181" s="1">
        <v>45.47708799999999</v>
      </c>
      <c r="C181" s="1">
        <v>10.6088283</v>
      </c>
      <c r="D181" s="4" t="s">
        <v>694</v>
      </c>
      <c r="E181" s="3" t="s">
        <v>695</v>
      </c>
      <c r="F181" s="3" t="s">
        <v>693</v>
      </c>
      <c r="G181" s="3" t="s">
        <v>676</v>
      </c>
      <c r="H181" s="3" t="s">
        <v>102</v>
      </c>
      <c r="I181" s="3" t="s">
        <v>54</v>
      </c>
      <c r="J181" s="4">
        <v>4.0</v>
      </c>
      <c r="K181" s="4">
        <v>125.0</v>
      </c>
      <c r="L181" s="4">
        <v>43.0</v>
      </c>
      <c r="M181" s="3" t="str">
        <f t="shared" si="1"/>
        <v>(hotel (name HotelAstoriaLido)
</v>
      </c>
      <c r="N181" s="3" t="str">
        <f t="shared" si="2"/>
        <v>        (tr Brescia)
</v>
      </c>
      <c r="O181" s="3" t="str">
        <f t="shared" si="3"/>
        <v>        (stars 4)
</v>
      </c>
      <c r="P181" s="3" t="str">
        <f t="shared" si="4"/>
        <v>        (price-per-night 125.0)
</v>
      </c>
      <c r="Q181" s="3" t="str">
        <f t="shared" si="5"/>
        <v>        (free-percent 43))
</v>
      </c>
      <c r="R181" s="4" t="str">
        <f t="shared" si="6"/>
        <v>(hotel (name HotelAstoriaLido)
        (tr Brescia)
        (stars 4)
        (price-per-night 125.0)
        (free-percent 43))
</v>
      </c>
    </row>
    <row r="182" ht="67.5" customHeight="1">
      <c r="A182" s="1"/>
      <c r="B182" s="1">
        <v>45.462481</v>
      </c>
      <c r="C182" s="1">
        <v>10.615656</v>
      </c>
      <c r="D182" s="4" t="s">
        <v>696</v>
      </c>
      <c r="E182" s="3" t="s">
        <v>697</v>
      </c>
      <c r="F182" s="3" t="s">
        <v>693</v>
      </c>
      <c r="G182" s="3" t="s">
        <v>676</v>
      </c>
      <c r="H182" s="3" t="s">
        <v>102</v>
      </c>
      <c r="I182" s="3" t="s">
        <v>54</v>
      </c>
      <c r="J182" s="4">
        <v>1.0</v>
      </c>
      <c r="K182" s="4">
        <v>50.0</v>
      </c>
      <c r="L182" s="4">
        <v>88.0</v>
      </c>
      <c r="M182" s="3" t="str">
        <f t="shared" si="1"/>
        <v>(hotel (name HotelRiel)
</v>
      </c>
      <c r="N182" s="3" t="str">
        <f t="shared" si="2"/>
        <v>        (tr Brescia)
</v>
      </c>
      <c r="O182" s="3" t="str">
        <f t="shared" si="3"/>
        <v>        (stars 1)
</v>
      </c>
      <c r="P182" s="3" t="str">
        <f t="shared" si="4"/>
        <v>        (price-per-night 50.0)
</v>
      </c>
      <c r="Q182" s="3" t="str">
        <f t="shared" si="5"/>
        <v>        (free-percent 88))
</v>
      </c>
      <c r="R182" s="4" t="str">
        <f t="shared" si="6"/>
        <v>(hotel (name HotelRiel)
        (tr Brescia)
        (stars 1)
        (price-per-night 50.0)
        (free-percent 88))
</v>
      </c>
    </row>
    <row r="183" ht="67.5" customHeight="1">
      <c r="A183" s="1"/>
      <c r="B183" s="1">
        <v>45.68498599999999</v>
      </c>
      <c r="C183" s="1">
        <v>10.6591344</v>
      </c>
      <c r="D183" s="4" t="s">
        <v>698</v>
      </c>
      <c r="E183" s="3" t="s">
        <v>699</v>
      </c>
      <c r="F183" s="3" t="s">
        <v>700</v>
      </c>
      <c r="G183" s="3" t="s">
        <v>676</v>
      </c>
      <c r="H183" s="3" t="s">
        <v>102</v>
      </c>
      <c r="I183" s="3" t="s">
        <v>54</v>
      </c>
      <c r="J183" s="4">
        <v>1.0</v>
      </c>
      <c r="K183" s="4">
        <v>50.0</v>
      </c>
      <c r="L183" s="4">
        <v>33.0</v>
      </c>
      <c r="M183" s="3" t="str">
        <f t="shared" si="1"/>
        <v>(hotel (name HotelBaiadOro)
</v>
      </c>
      <c r="N183" s="3" t="str">
        <f t="shared" si="2"/>
        <v>        (tr Brescia)
</v>
      </c>
      <c r="O183" s="3" t="str">
        <f t="shared" si="3"/>
        <v>        (stars 1)
</v>
      </c>
      <c r="P183" s="3" t="str">
        <f t="shared" si="4"/>
        <v>        (price-per-night 50.0)
</v>
      </c>
      <c r="Q183" s="3" t="str">
        <f t="shared" si="5"/>
        <v>        (free-percent 33))
</v>
      </c>
      <c r="R183" s="4" t="str">
        <f t="shared" si="6"/>
        <v>(hotel (name HotelBaiadOro)
        (tr Brescia)
        (stars 1)
        (price-per-night 50.0)
        (free-percent 33))
</v>
      </c>
    </row>
    <row r="184" ht="67.5" customHeight="1">
      <c r="A184" s="1"/>
      <c r="B184" s="1">
        <v>45.5737585</v>
      </c>
      <c r="C184" s="1">
        <v>10.7099262</v>
      </c>
      <c r="D184" s="4" t="s">
        <v>701</v>
      </c>
      <c r="E184" s="3" t="s">
        <v>702</v>
      </c>
      <c r="F184" s="3" t="s">
        <v>703</v>
      </c>
      <c r="G184" s="3" t="s">
        <v>704</v>
      </c>
      <c r="H184" s="3" t="s">
        <v>105</v>
      </c>
      <c r="I184" s="3" t="s">
        <v>52</v>
      </c>
      <c r="J184" s="4">
        <v>2.0</v>
      </c>
      <c r="K184" s="4">
        <v>75.0</v>
      </c>
      <c r="L184" s="4">
        <v>57.0</v>
      </c>
      <c r="M184" s="3" t="str">
        <f t="shared" si="1"/>
        <v>(hotel (name HotelBisesti)
</v>
      </c>
      <c r="N184" s="3" t="str">
        <f t="shared" si="2"/>
        <v>        (tr Verona)
</v>
      </c>
      <c r="O184" s="3" t="str">
        <f t="shared" si="3"/>
        <v>        (stars 2)
</v>
      </c>
      <c r="P184" s="3" t="str">
        <f t="shared" si="4"/>
        <v>        (price-per-night 75.0)
</v>
      </c>
      <c r="Q184" s="3" t="str">
        <f t="shared" si="5"/>
        <v>        (free-percent 57))
</v>
      </c>
      <c r="R184" s="4" t="str">
        <f t="shared" si="6"/>
        <v>(hotel (name HotelBisesti)
        (tr Verona)
        (stars 2)
        (price-per-night 75.0)
        (free-percent 57))
</v>
      </c>
    </row>
    <row r="185" ht="67.5" customHeight="1">
      <c r="A185" s="1"/>
      <c r="B185" s="1">
        <v>45.0379389</v>
      </c>
      <c r="C185" s="1">
        <v>11.2264643</v>
      </c>
      <c r="D185" s="4" t="s">
        <v>705</v>
      </c>
      <c r="E185" s="3" t="s">
        <v>706</v>
      </c>
      <c r="F185" s="3" t="s">
        <v>707</v>
      </c>
      <c r="G185" s="3" t="s">
        <v>708</v>
      </c>
      <c r="H185" s="3" t="s">
        <v>106</v>
      </c>
      <c r="I185" s="3" t="s">
        <v>54</v>
      </c>
      <c r="J185" s="4">
        <v>4.0</v>
      </c>
      <c r="K185" s="4">
        <v>125.0</v>
      </c>
      <c r="L185" s="4">
        <v>72.0</v>
      </c>
      <c r="M185" s="3" t="str">
        <f t="shared" si="1"/>
        <v>(hotel (name HotelPassacor)
</v>
      </c>
      <c r="N185" s="3" t="str">
        <f t="shared" si="2"/>
        <v>        (tr Mantova)
</v>
      </c>
      <c r="O185" s="3" t="str">
        <f t="shared" si="3"/>
        <v>        (stars 4)
</v>
      </c>
      <c r="P185" s="3" t="str">
        <f t="shared" si="4"/>
        <v>        (price-per-night 125.0)
</v>
      </c>
      <c r="Q185" s="3" t="str">
        <f t="shared" si="5"/>
        <v>        (free-percent 72))
</v>
      </c>
      <c r="R185" s="4" t="str">
        <f t="shared" si="6"/>
        <v>(hotel (name HotelPassacor)
        (tr Mantova)
        (stars 4)
        (price-per-night 125.0)
        (free-percent 72))
</v>
      </c>
    </row>
    <row r="186" ht="67.5" customHeight="1">
      <c r="A186" s="1"/>
      <c r="B186" s="1">
        <v>44.7010077</v>
      </c>
      <c r="C186" s="1">
        <v>8.0373935</v>
      </c>
      <c r="D186" s="4" t="s">
        <v>709</v>
      </c>
      <c r="E186" s="3" t="s">
        <v>710</v>
      </c>
      <c r="F186" s="3" t="s">
        <v>711</v>
      </c>
      <c r="G186" s="3" t="s">
        <v>339</v>
      </c>
      <c r="H186" s="3" t="s">
        <v>68</v>
      </c>
      <c r="I186" s="3" t="s">
        <v>31</v>
      </c>
      <c r="J186" s="4">
        <v>3.0</v>
      </c>
      <c r="K186" s="4">
        <v>100.0</v>
      </c>
      <c r="L186" s="4">
        <v>71.0</v>
      </c>
      <c r="M186" s="3" t="str">
        <f t="shared" si="1"/>
        <v>(hotel (name AlbergoSanLorenzo)
</v>
      </c>
      <c r="N186" s="3" t="str">
        <f t="shared" si="2"/>
        <v>        (tr Cuneo)
</v>
      </c>
      <c r="O186" s="3" t="str">
        <f t="shared" si="3"/>
        <v>        (stars 3)
</v>
      </c>
      <c r="P186" s="3" t="str">
        <f t="shared" si="4"/>
        <v>        (price-per-night 100.0)
</v>
      </c>
      <c r="Q186" s="3" t="str">
        <f t="shared" si="5"/>
        <v>        (free-percent 71))
</v>
      </c>
      <c r="R186" s="4" t="str">
        <f t="shared" si="6"/>
        <v>(hotel (name AlbergoSanLorenzo)
        (tr Cuneo)
        (stars 3)
        (price-per-night 100.0)
        (free-percent 71))
</v>
      </c>
    </row>
    <row r="187" ht="67.5" customHeight="1">
      <c r="A187" s="1"/>
      <c r="B187" s="1">
        <v>45.3307991</v>
      </c>
      <c r="C187" s="1">
        <v>10.9510712</v>
      </c>
      <c r="D187" s="4" t="s">
        <v>712</v>
      </c>
      <c r="E187" s="3" t="s">
        <v>713</v>
      </c>
      <c r="F187" s="3" t="s">
        <v>714</v>
      </c>
      <c r="G187" s="3" t="s">
        <v>704</v>
      </c>
      <c r="H187" s="3" t="s">
        <v>105</v>
      </c>
      <c r="I187" s="3" t="s">
        <v>52</v>
      </c>
      <c r="J187" s="4">
        <v>1.0</v>
      </c>
      <c r="K187" s="4">
        <v>50.0</v>
      </c>
      <c r="L187" s="4">
        <v>61.0</v>
      </c>
      <c r="M187" s="3" t="str">
        <f t="shared" si="1"/>
        <v>(hotel (name HotelMontemezzi)
</v>
      </c>
      <c r="N187" s="3" t="str">
        <f t="shared" si="2"/>
        <v>        (tr Verona)
</v>
      </c>
      <c r="O187" s="3" t="str">
        <f t="shared" si="3"/>
        <v>        (stars 1)
</v>
      </c>
      <c r="P187" s="3" t="str">
        <f t="shared" si="4"/>
        <v>        (price-per-night 50.0)
</v>
      </c>
      <c r="Q187" s="3" t="str">
        <f t="shared" si="5"/>
        <v>        (free-percent 61))
</v>
      </c>
      <c r="R187" s="4" t="str">
        <f t="shared" si="6"/>
        <v>(hotel (name HotelMontemezzi)
        (tr Verona)
        (stars 1)
        (price-per-night 50.0)
        (free-percent 61))
</v>
      </c>
    </row>
    <row r="188" ht="67.5" customHeight="1">
      <c r="A188" s="1"/>
      <c r="B188" s="1">
        <v>45.3724346</v>
      </c>
      <c r="C188" s="1">
        <v>11.0767695</v>
      </c>
      <c r="D188" s="4" t="s">
        <v>715</v>
      </c>
      <c r="E188" s="3" t="s">
        <v>716</v>
      </c>
      <c r="F188" s="3" t="s">
        <v>717</v>
      </c>
      <c r="G188" s="3" t="s">
        <v>704</v>
      </c>
      <c r="H188" s="3" t="s">
        <v>105</v>
      </c>
      <c r="I188" s="3" t="s">
        <v>52</v>
      </c>
      <c r="J188" s="4">
        <v>2.0</v>
      </c>
      <c r="K188" s="4">
        <v>75.0</v>
      </c>
      <c r="L188" s="4">
        <v>13.0</v>
      </c>
      <c r="M188" s="3" t="str">
        <f t="shared" si="1"/>
        <v>(hotel (name HotelMolinodeiSassi)
</v>
      </c>
      <c r="N188" s="3" t="str">
        <f t="shared" si="2"/>
        <v>        (tr Verona)
</v>
      </c>
      <c r="O188" s="3" t="str">
        <f t="shared" si="3"/>
        <v>        (stars 2)
</v>
      </c>
      <c r="P188" s="3" t="str">
        <f t="shared" si="4"/>
        <v>        (price-per-night 75.0)
</v>
      </c>
      <c r="Q188" s="3" t="str">
        <f t="shared" si="5"/>
        <v>        (free-percent 13))
</v>
      </c>
      <c r="R188" s="4" t="str">
        <f t="shared" si="6"/>
        <v>(hotel (name HotelMolinodeiSassi)
        (tr Verona)
        (stars 2)
        (price-per-night 75.0)
        (free-percent 13))
</v>
      </c>
    </row>
    <row r="189" ht="67.5" customHeight="1">
      <c r="A189" s="1"/>
      <c r="B189" s="1">
        <v>45.4120158</v>
      </c>
      <c r="C189" s="1">
        <v>10.9026809</v>
      </c>
      <c r="D189" s="4" t="s">
        <v>718</v>
      </c>
      <c r="E189" s="3" t="s">
        <v>719</v>
      </c>
      <c r="F189" s="3" t="s">
        <v>720</v>
      </c>
      <c r="G189" s="3" t="s">
        <v>704</v>
      </c>
      <c r="H189" s="3" t="s">
        <v>105</v>
      </c>
      <c r="I189" s="3" t="s">
        <v>52</v>
      </c>
      <c r="J189" s="4">
        <v>4.0</v>
      </c>
      <c r="K189" s="4">
        <v>125.0</v>
      </c>
      <c r="L189" s="4">
        <v>95.0</v>
      </c>
      <c r="M189" s="3" t="str">
        <f t="shared" si="1"/>
        <v>(hotel (name HotelSaccardi)
</v>
      </c>
      <c r="N189" s="3" t="str">
        <f t="shared" si="2"/>
        <v>        (tr Verona)
</v>
      </c>
      <c r="O189" s="3" t="str">
        <f t="shared" si="3"/>
        <v>        (stars 4)
</v>
      </c>
      <c r="P189" s="3" t="str">
        <f t="shared" si="4"/>
        <v>        (price-per-night 125.0)
</v>
      </c>
      <c r="Q189" s="3" t="str">
        <f t="shared" si="5"/>
        <v>        (free-percent 95))
</v>
      </c>
      <c r="R189" s="4" t="str">
        <f t="shared" si="6"/>
        <v>(hotel (name HotelSaccardi)
        (tr Verona)
        (stars 4)
        (price-per-night 125.0)
        (free-percent 95))
</v>
      </c>
    </row>
    <row r="190" ht="67.5" customHeight="1">
      <c r="A190" s="1"/>
      <c r="B190" s="1">
        <v>45.451155</v>
      </c>
      <c r="C190" s="1">
        <v>10.9899209</v>
      </c>
      <c r="D190" s="4" t="s">
        <v>721</v>
      </c>
      <c r="E190" s="3" t="s">
        <v>722</v>
      </c>
      <c r="F190" s="3" t="s">
        <v>723</v>
      </c>
      <c r="G190" s="3" t="s">
        <v>704</v>
      </c>
      <c r="H190" s="3" t="s">
        <v>105</v>
      </c>
      <c r="I190" s="3" t="s">
        <v>52</v>
      </c>
      <c r="J190" s="4">
        <v>3.0</v>
      </c>
      <c r="K190" s="4">
        <v>100.0</v>
      </c>
      <c r="L190" s="4">
        <v>31.0</v>
      </c>
      <c r="M190" s="3" t="str">
        <f t="shared" si="1"/>
        <v>(hotel (name HotelItalia)
</v>
      </c>
      <c r="N190" s="3" t="str">
        <f t="shared" si="2"/>
        <v>        (tr Verona)
</v>
      </c>
      <c r="O190" s="3" t="str">
        <f t="shared" si="3"/>
        <v>        (stars 3)
</v>
      </c>
      <c r="P190" s="3" t="str">
        <f t="shared" si="4"/>
        <v>        (price-per-night 100.0)
</v>
      </c>
      <c r="Q190" s="3" t="str">
        <f t="shared" si="5"/>
        <v>        (free-percent 31))
</v>
      </c>
      <c r="R190" s="4" t="str">
        <f t="shared" si="6"/>
        <v>(hotel (name HotelItalia)
        (tr Verona)
        (stars 3)
        (price-per-night 100.0)
        (free-percent 31))
</v>
      </c>
    </row>
    <row r="191" ht="67.5" customHeight="1">
      <c r="A191" s="1"/>
      <c r="B191" s="1">
        <v>45.4689498</v>
      </c>
      <c r="C191" s="1">
        <v>10.8521784</v>
      </c>
      <c r="D191" s="4" t="s">
        <v>724</v>
      </c>
      <c r="E191" s="3" t="s">
        <v>725</v>
      </c>
      <c r="F191" s="3" t="s">
        <v>726</v>
      </c>
      <c r="G191" s="3" t="s">
        <v>704</v>
      </c>
      <c r="H191" s="3" t="s">
        <v>105</v>
      </c>
      <c r="I191" s="3" t="s">
        <v>52</v>
      </c>
      <c r="J191" s="4">
        <v>4.0</v>
      </c>
      <c r="K191" s="4">
        <v>125.0</v>
      </c>
      <c r="L191" s="4">
        <v>48.0</v>
      </c>
      <c r="M191" s="3" t="str">
        <f t="shared" si="1"/>
        <v>(hotel (name MontresorHotelTower)
</v>
      </c>
      <c r="N191" s="3" t="str">
        <f t="shared" si="2"/>
        <v>        (tr Verona)
</v>
      </c>
      <c r="O191" s="3" t="str">
        <f t="shared" si="3"/>
        <v>        (stars 4)
</v>
      </c>
      <c r="P191" s="3" t="str">
        <f t="shared" si="4"/>
        <v>        (price-per-night 125.0)
</v>
      </c>
      <c r="Q191" s="3" t="str">
        <f t="shared" si="5"/>
        <v>        (free-percent 48))
</v>
      </c>
      <c r="R191" s="4" t="str">
        <f t="shared" si="6"/>
        <v>(hotel (name MontresorHotelTower)
        (tr Verona)
        (stars 4)
        (price-per-night 125.0)
        (free-percent 48))
</v>
      </c>
    </row>
    <row r="192" ht="67.5" customHeight="1">
      <c r="A192" s="1"/>
      <c r="B192" s="1">
        <v>45.59017799999999</v>
      </c>
      <c r="C192" s="1">
        <v>10.7102139</v>
      </c>
      <c r="D192" s="4" t="s">
        <v>727</v>
      </c>
      <c r="E192" s="3" t="s">
        <v>728</v>
      </c>
      <c r="F192" s="3" t="s">
        <v>729</v>
      </c>
      <c r="G192" s="3" t="s">
        <v>704</v>
      </c>
      <c r="H192" s="3" t="s">
        <v>105</v>
      </c>
      <c r="I192" s="3" t="s">
        <v>52</v>
      </c>
      <c r="J192" s="4">
        <v>3.0</v>
      </c>
      <c r="K192" s="4">
        <v>100.0</v>
      </c>
      <c r="L192" s="4">
        <v>57.0</v>
      </c>
      <c r="M192" s="3" t="str">
        <f t="shared" si="1"/>
        <v>(hotel (name HotelMadrigale)
</v>
      </c>
      <c r="N192" s="3" t="str">
        <f t="shared" si="2"/>
        <v>        (tr Verona)
</v>
      </c>
      <c r="O192" s="3" t="str">
        <f t="shared" si="3"/>
        <v>        (stars 3)
</v>
      </c>
      <c r="P192" s="3" t="str">
        <f t="shared" si="4"/>
        <v>        (price-per-night 100.0)
</v>
      </c>
      <c r="Q192" s="3" t="str">
        <f t="shared" si="5"/>
        <v>        (free-percent 57))
</v>
      </c>
      <c r="R192" s="4" t="str">
        <f t="shared" si="6"/>
        <v>(hotel (name HotelMadrigale)
        (tr Verona)
        (stars 3)
        (price-per-night 100.0)
        (free-percent 57))
</v>
      </c>
    </row>
    <row r="193" ht="67.5" customHeight="1">
      <c r="A193" s="1"/>
      <c r="B193" s="1">
        <v>45.704939</v>
      </c>
      <c r="C193" s="1">
        <v>11.224437</v>
      </c>
      <c r="D193" s="4" t="s">
        <v>730</v>
      </c>
      <c r="E193" s="3" t="s">
        <v>731</v>
      </c>
      <c r="F193" s="3" t="s">
        <v>732</v>
      </c>
      <c r="G193" s="3" t="s">
        <v>733</v>
      </c>
      <c r="H193" s="3" t="s">
        <v>107</v>
      </c>
      <c r="I193" s="3" t="s">
        <v>52</v>
      </c>
      <c r="J193" s="4">
        <v>2.0</v>
      </c>
      <c r="K193" s="4">
        <v>75.0</v>
      </c>
      <c r="L193" s="4">
        <v>2.0</v>
      </c>
      <c r="M193" s="3" t="str">
        <f t="shared" si="1"/>
        <v>(hotel (name HotelTrettenero)
</v>
      </c>
      <c r="N193" s="3" t="str">
        <f t="shared" si="2"/>
        <v>        (tr Vicenza)
</v>
      </c>
      <c r="O193" s="3" t="str">
        <f t="shared" si="3"/>
        <v>        (stars 2)
</v>
      </c>
      <c r="P193" s="3" t="str">
        <f t="shared" si="4"/>
        <v>        (price-per-night 75.0)
</v>
      </c>
      <c r="Q193" s="3" t="str">
        <f t="shared" si="5"/>
        <v>        (free-percent 2))
</v>
      </c>
      <c r="R193" s="4" t="str">
        <f t="shared" si="6"/>
        <v>(hotel (name HotelTrettenero)
        (tr Vicenza)
        (stars 2)
        (price-per-night 75.0)
        (free-percent 2))
</v>
      </c>
    </row>
    <row r="194" ht="67.5" customHeight="1">
      <c r="A194" s="1"/>
      <c r="B194" s="1">
        <v>45.7485559</v>
      </c>
      <c r="C194" s="1">
        <v>10.7988685</v>
      </c>
      <c r="D194" s="4" t="s">
        <v>734</v>
      </c>
      <c r="E194" s="3" t="s">
        <v>735</v>
      </c>
      <c r="F194" s="3" t="s">
        <v>736</v>
      </c>
      <c r="G194" s="3" t="s">
        <v>704</v>
      </c>
      <c r="H194" s="3" t="s">
        <v>105</v>
      </c>
      <c r="I194" s="3" t="s">
        <v>52</v>
      </c>
      <c r="J194" s="4">
        <v>4.0</v>
      </c>
      <c r="K194" s="4">
        <v>125.0</v>
      </c>
      <c r="L194" s="4">
        <v>2.0</v>
      </c>
      <c r="M194" s="3" t="str">
        <f t="shared" si="1"/>
        <v>(hotel (name HotelValdiSogno)
</v>
      </c>
      <c r="N194" s="3" t="str">
        <f t="shared" si="2"/>
        <v>        (tr Verona)
</v>
      </c>
      <c r="O194" s="3" t="str">
        <f t="shared" si="3"/>
        <v>        (stars 4)
</v>
      </c>
      <c r="P194" s="3" t="str">
        <f t="shared" si="4"/>
        <v>        (price-per-night 125.0)
</v>
      </c>
      <c r="Q194" s="3" t="str">
        <f t="shared" si="5"/>
        <v>        (free-percent 2))
</v>
      </c>
      <c r="R194" s="4" t="str">
        <f t="shared" si="6"/>
        <v>(hotel (name HotelValdiSogno)
        (tr Verona)
        (stars 4)
        (price-per-night 125.0)
        (free-percent 2))
</v>
      </c>
    </row>
    <row r="195" ht="67.5" customHeight="1">
      <c r="A195" s="1"/>
      <c r="B195" s="1">
        <v>45.791599</v>
      </c>
      <c r="C195" s="1">
        <v>10.7755691</v>
      </c>
      <c r="D195" s="4" t="s">
        <v>737</v>
      </c>
      <c r="E195" s="3" t="s">
        <v>738</v>
      </c>
      <c r="F195" s="3" t="s">
        <v>739</v>
      </c>
      <c r="G195" s="3" t="s">
        <v>676</v>
      </c>
      <c r="H195" s="3" t="s">
        <v>102</v>
      </c>
      <c r="I195" s="3" t="s">
        <v>54</v>
      </c>
      <c r="J195" s="4">
        <v>4.0</v>
      </c>
      <c r="K195" s="4">
        <v>125.0</v>
      </c>
      <c r="L195" s="4">
        <v>56.0</v>
      </c>
      <c r="M195" s="3" t="str">
        <f t="shared" si="1"/>
        <v>(hotel (name HotelMaxi)
</v>
      </c>
      <c r="N195" s="3" t="str">
        <f t="shared" si="2"/>
        <v>        (tr Brescia)
</v>
      </c>
      <c r="O195" s="3" t="str">
        <f t="shared" si="3"/>
        <v>        (stars 4)
</v>
      </c>
      <c r="P195" s="3" t="str">
        <f t="shared" si="4"/>
        <v>        (price-per-night 125.0)
</v>
      </c>
      <c r="Q195" s="3" t="str">
        <f t="shared" si="5"/>
        <v>        (free-percent 56))
</v>
      </c>
      <c r="R195" s="4" t="str">
        <f t="shared" si="6"/>
        <v>(hotel (name HotelMaxi)
        (tr Brescia)
        (stars 4)
        (price-per-night 125.0)
        (free-percent 56))
</v>
      </c>
    </row>
    <row r="196" ht="67.5" customHeight="1">
      <c r="A196" s="1"/>
      <c r="B196" s="1">
        <v>45.8745494</v>
      </c>
      <c r="C196" s="1">
        <v>10.7663641</v>
      </c>
      <c r="D196" s="4" t="s">
        <v>740</v>
      </c>
      <c r="E196" s="3" t="s">
        <v>741</v>
      </c>
      <c r="F196" s="3" t="s">
        <v>742</v>
      </c>
      <c r="G196" s="3" t="s">
        <v>743</v>
      </c>
      <c r="H196" s="3" t="s">
        <v>108</v>
      </c>
      <c r="I196" s="3" t="s">
        <v>50</v>
      </c>
      <c r="J196" s="4">
        <v>4.0</v>
      </c>
      <c r="K196" s="4">
        <v>125.0</v>
      </c>
      <c r="L196" s="4">
        <v>95.0</v>
      </c>
      <c r="M196" s="3" t="str">
        <f t="shared" si="1"/>
        <v>(hotel (name HotelCimadOro)
</v>
      </c>
      <c r="N196" s="3" t="str">
        <f t="shared" si="2"/>
        <v>        (tr Trento)
</v>
      </c>
      <c r="O196" s="3" t="str">
        <f t="shared" si="3"/>
        <v>        (stars 4)
</v>
      </c>
      <c r="P196" s="3" t="str">
        <f t="shared" si="4"/>
        <v>        (price-per-night 125.0)
</v>
      </c>
      <c r="Q196" s="3" t="str">
        <f t="shared" si="5"/>
        <v>        (free-percent 95))
</v>
      </c>
      <c r="R196" s="4" t="str">
        <f t="shared" si="6"/>
        <v>(hotel (name HotelCimadOro)
        (tr Trento)
        (stars 4)
        (price-per-night 125.0)
        (free-percent 95))
</v>
      </c>
    </row>
    <row r="197" ht="67.5" customHeight="1">
      <c r="A197" s="1"/>
      <c r="B197" s="1">
        <v>45.8714489</v>
      </c>
      <c r="C197" s="1">
        <v>10.7728907</v>
      </c>
      <c r="D197" s="4" t="s">
        <v>744</v>
      </c>
      <c r="E197" s="3" t="s">
        <v>745</v>
      </c>
      <c r="F197" s="3" t="s">
        <v>742</v>
      </c>
      <c r="G197" s="3" t="s">
        <v>743</v>
      </c>
      <c r="H197" s="3" t="s">
        <v>108</v>
      </c>
      <c r="I197" s="3" t="s">
        <v>50</v>
      </c>
      <c r="J197" s="4">
        <v>2.0</v>
      </c>
      <c r="K197" s="4">
        <v>75.0</v>
      </c>
      <c r="L197" s="4">
        <v>23.0</v>
      </c>
      <c r="M197" s="3" t="str">
        <f t="shared" si="1"/>
        <v>(hotel (name HotelTreOche)
</v>
      </c>
      <c r="N197" s="3" t="str">
        <f t="shared" si="2"/>
        <v>        (tr Trento)
</v>
      </c>
      <c r="O197" s="3" t="str">
        <f t="shared" si="3"/>
        <v>        (stars 2)
</v>
      </c>
      <c r="P197" s="3" t="str">
        <f t="shared" si="4"/>
        <v>        (price-per-night 75.0)
</v>
      </c>
      <c r="Q197" s="3" t="str">
        <f t="shared" si="5"/>
        <v>        (free-percent 23))
</v>
      </c>
      <c r="R197" s="4" t="str">
        <f t="shared" si="6"/>
        <v>(hotel (name HotelTreOche)
        (tr Trento)
        (stars 2)
        (price-per-night 75.0)
        (free-percent 23))
</v>
      </c>
    </row>
    <row r="198" ht="67.5" customHeight="1">
      <c r="A198" s="1"/>
      <c r="B198" s="1">
        <v>45.8744378</v>
      </c>
      <c r="C198" s="1">
        <v>11.0319442</v>
      </c>
      <c r="D198" s="4" t="s">
        <v>746</v>
      </c>
      <c r="E198" s="3" t="s">
        <v>747</v>
      </c>
      <c r="F198" s="3" t="s">
        <v>748</v>
      </c>
      <c r="G198" s="3" t="s">
        <v>743</v>
      </c>
      <c r="H198" s="3" t="s">
        <v>108</v>
      </c>
      <c r="I198" s="3" t="s">
        <v>50</v>
      </c>
      <c r="J198" s="4">
        <v>3.0</v>
      </c>
      <c r="K198" s="4">
        <v>100.0</v>
      </c>
      <c r="L198" s="4">
        <v>67.0</v>
      </c>
      <c r="M198" s="3" t="str">
        <f t="shared" si="1"/>
        <v>(hotel (name HotelFlora)
</v>
      </c>
      <c r="N198" s="3" t="str">
        <f t="shared" si="2"/>
        <v>        (tr Trento)
</v>
      </c>
      <c r="O198" s="3" t="str">
        <f t="shared" si="3"/>
        <v>        (stars 3)
</v>
      </c>
      <c r="P198" s="3" t="str">
        <f t="shared" si="4"/>
        <v>        (price-per-night 100.0)
</v>
      </c>
      <c r="Q198" s="3" t="str">
        <f t="shared" si="5"/>
        <v>        (free-percent 67))
</v>
      </c>
      <c r="R198" s="4" t="str">
        <f t="shared" si="6"/>
        <v>(hotel (name HotelFlora)
        (tr Trento)
        (stars 3)
        (price-per-night 100.0)
        (free-percent 67))
</v>
      </c>
    </row>
    <row r="199" ht="67.5" customHeight="1">
      <c r="A199" s="1"/>
      <c r="B199" s="1">
        <v>45.4065728</v>
      </c>
      <c r="C199" s="1">
        <v>12.3653387</v>
      </c>
      <c r="D199" s="4" t="s">
        <v>749</v>
      </c>
      <c r="E199" s="3" t="s">
        <v>750</v>
      </c>
      <c r="F199" s="3" t="s">
        <v>751</v>
      </c>
      <c r="G199" s="3" t="s">
        <v>752</v>
      </c>
      <c r="H199" s="3" t="s">
        <v>109</v>
      </c>
      <c r="I199" s="3" t="s">
        <v>52</v>
      </c>
      <c r="J199" s="4">
        <v>1.0</v>
      </c>
      <c r="K199" s="4">
        <v>50.0</v>
      </c>
      <c r="L199" s="4">
        <v>17.0</v>
      </c>
      <c r="M199" s="3" t="str">
        <f t="shared" si="1"/>
        <v>(hotel (name HotelVillaStella)
</v>
      </c>
      <c r="N199" s="3" t="str">
        <f t="shared" si="2"/>
        <v>        (tr Venezia)
</v>
      </c>
      <c r="O199" s="3" t="str">
        <f t="shared" si="3"/>
        <v>        (stars 1)
</v>
      </c>
      <c r="P199" s="3" t="str">
        <f t="shared" si="4"/>
        <v>        (price-per-night 50.0)
</v>
      </c>
      <c r="Q199" s="3" t="str">
        <f t="shared" si="5"/>
        <v>        (free-percent 17))
</v>
      </c>
      <c r="R199" s="4" t="str">
        <f t="shared" si="6"/>
        <v>(hotel (name HotelVillaStella)
        (tr Venezia)
        (stars 1)
        (price-per-night 50.0)
        (free-percent 17))
</v>
      </c>
    </row>
    <row r="200" ht="67.5" customHeight="1">
      <c r="A200" s="1"/>
      <c r="B200" s="1">
        <v>42.2874266</v>
      </c>
      <c r="C200" s="1">
        <v>12.4119929</v>
      </c>
      <c r="D200" s="4" t="s">
        <v>753</v>
      </c>
      <c r="E200" s="3" t="s">
        <v>754</v>
      </c>
      <c r="F200" s="3" t="s">
        <v>755</v>
      </c>
      <c r="G200" s="3" t="s">
        <v>756</v>
      </c>
      <c r="H200" s="3" t="s">
        <v>113</v>
      </c>
      <c r="I200" s="3" t="s">
        <v>42</v>
      </c>
      <c r="J200" s="4">
        <v>3.0</v>
      </c>
      <c r="K200" s="4">
        <v>100.0</v>
      </c>
      <c r="L200" s="4">
        <v>89.0</v>
      </c>
      <c r="M200" s="3" t="str">
        <f t="shared" si="1"/>
        <v>(hotel (name RelaisFalisco)
</v>
      </c>
      <c r="N200" s="3" t="str">
        <f t="shared" si="2"/>
        <v>        (tr Viterbo)
</v>
      </c>
      <c r="O200" s="3" t="str">
        <f t="shared" si="3"/>
        <v>        (stars 3)
</v>
      </c>
      <c r="P200" s="3" t="str">
        <f t="shared" si="4"/>
        <v>        (price-per-night 100.0)
</v>
      </c>
      <c r="Q200" s="3" t="str">
        <f t="shared" si="5"/>
        <v>        (free-percent 89))
</v>
      </c>
      <c r="R200" s="4" t="str">
        <f t="shared" si="6"/>
        <v>(hotel (name RelaisFalisco)
        (tr Viterbo)
        (stars 3)
        (price-per-night 100.0)
        (free-percent 89))
</v>
      </c>
    </row>
    <row r="201" ht="67.5" customHeight="1">
      <c r="A201" s="1"/>
      <c r="B201" s="1">
        <v>45.8799853</v>
      </c>
      <c r="C201" s="1">
        <v>10.8578461</v>
      </c>
      <c r="D201" s="4" t="s">
        <v>757</v>
      </c>
      <c r="E201" s="3" t="s">
        <v>758</v>
      </c>
      <c r="F201" s="3" t="s">
        <v>759</v>
      </c>
      <c r="G201" s="3" t="s">
        <v>743</v>
      </c>
      <c r="H201" s="3" t="s">
        <v>108</v>
      </c>
      <c r="I201" s="3" t="s">
        <v>50</v>
      </c>
      <c r="J201" s="4">
        <v>3.0</v>
      </c>
      <c r="K201" s="4">
        <v>100.0</v>
      </c>
      <c r="L201" s="4">
        <v>10.0</v>
      </c>
      <c r="M201" s="3" t="str">
        <f t="shared" si="1"/>
        <v>(hotel (name HotelGabry)
</v>
      </c>
      <c r="N201" s="3" t="str">
        <f t="shared" si="2"/>
        <v>        (tr Trento)
</v>
      </c>
      <c r="O201" s="3" t="str">
        <f t="shared" si="3"/>
        <v>        (stars 3)
</v>
      </c>
      <c r="P201" s="3" t="str">
        <f t="shared" si="4"/>
        <v>        (price-per-night 100.0)
</v>
      </c>
      <c r="Q201" s="3" t="str">
        <f t="shared" si="5"/>
        <v>        (free-percent 10))
</v>
      </c>
      <c r="R201" s="4" t="str">
        <f t="shared" si="6"/>
        <v>(hotel (name HotelGabry)
        (tr Trento)
        (stars 3)
        (price-per-night 100.0)
        (free-percent 10))
</v>
      </c>
    </row>
    <row r="202" ht="67.5" customHeight="1">
      <c r="A202" s="1"/>
      <c r="B202" s="1">
        <v>45.8798808</v>
      </c>
      <c r="C202" s="1">
        <v>10.857009</v>
      </c>
      <c r="D202" s="4" t="s">
        <v>760</v>
      </c>
      <c r="E202" s="3" t="s">
        <v>761</v>
      </c>
      <c r="F202" s="3" t="s">
        <v>759</v>
      </c>
      <c r="G202" s="3" t="s">
        <v>743</v>
      </c>
      <c r="H202" s="3" t="s">
        <v>108</v>
      </c>
      <c r="I202" s="3" t="s">
        <v>50</v>
      </c>
      <c r="J202" s="4">
        <v>3.0</v>
      </c>
      <c r="K202" s="4">
        <v>100.0</v>
      </c>
      <c r="L202" s="4">
        <v>7.0</v>
      </c>
      <c r="M202" s="3" t="str">
        <f t="shared" si="1"/>
        <v>(hotel (name HotelGardesana)
</v>
      </c>
      <c r="N202" s="3" t="str">
        <f t="shared" si="2"/>
        <v>        (tr Trento)
</v>
      </c>
      <c r="O202" s="3" t="str">
        <f t="shared" si="3"/>
        <v>        (stars 3)
</v>
      </c>
      <c r="P202" s="3" t="str">
        <f t="shared" si="4"/>
        <v>        (price-per-night 100.0)
</v>
      </c>
      <c r="Q202" s="3" t="str">
        <f t="shared" si="5"/>
        <v>        (free-percent 7))
</v>
      </c>
      <c r="R202" s="4" t="str">
        <f t="shared" si="6"/>
        <v>(hotel (name HotelGardesana)
        (tr Trento)
        (stars 3)
        (price-per-night 100.0)
        (free-percent 7))
</v>
      </c>
    </row>
    <row r="203" ht="67.5" customHeight="1">
      <c r="A203" s="1"/>
      <c r="B203" s="1">
        <v>45.87918639999999</v>
      </c>
      <c r="C203" s="1">
        <v>10.8574551</v>
      </c>
      <c r="D203" s="4" t="s">
        <v>762</v>
      </c>
      <c r="E203" s="3" t="s">
        <v>763</v>
      </c>
      <c r="F203" s="3" t="s">
        <v>759</v>
      </c>
      <c r="G203" s="3" t="s">
        <v>743</v>
      </c>
      <c r="H203" s="3" t="s">
        <v>108</v>
      </c>
      <c r="I203" s="3" t="s">
        <v>50</v>
      </c>
      <c r="J203" s="4">
        <v>2.0</v>
      </c>
      <c r="K203" s="4">
        <v>75.0</v>
      </c>
      <c r="L203" s="4">
        <v>35.0</v>
      </c>
      <c r="M203" s="3" t="str">
        <f t="shared" si="1"/>
        <v>(hotel (name HotelMirage)
</v>
      </c>
      <c r="N203" s="3" t="str">
        <f t="shared" si="2"/>
        <v>        (tr Trento)
</v>
      </c>
      <c r="O203" s="3" t="str">
        <f t="shared" si="3"/>
        <v>        (stars 2)
</v>
      </c>
      <c r="P203" s="3" t="str">
        <f t="shared" si="4"/>
        <v>        (price-per-night 75.0)
</v>
      </c>
      <c r="Q203" s="3" t="str">
        <f t="shared" si="5"/>
        <v>        (free-percent 35))
</v>
      </c>
      <c r="R203" s="4" t="str">
        <f t="shared" si="6"/>
        <v>(hotel (name HotelMirage)
        (tr Trento)
        (stars 2)
        (price-per-night 75.0)
        (free-percent 35))
</v>
      </c>
    </row>
    <row r="204" ht="67.5" customHeight="1">
      <c r="A204" s="1"/>
      <c r="B204" s="1">
        <v>45.92389499999999</v>
      </c>
      <c r="C204" s="1">
        <v>10.071525</v>
      </c>
      <c r="D204" s="4" t="s">
        <v>764</v>
      </c>
      <c r="E204" s="3" t="s">
        <v>765</v>
      </c>
      <c r="F204" s="3" t="s">
        <v>766</v>
      </c>
      <c r="G204" s="3" t="s">
        <v>622</v>
      </c>
      <c r="H204" s="3" t="s">
        <v>97</v>
      </c>
      <c r="I204" s="3" t="s">
        <v>54</v>
      </c>
      <c r="J204" s="4">
        <v>1.0</v>
      </c>
      <c r="K204" s="4">
        <v>50.0</v>
      </c>
      <c r="L204" s="4">
        <v>70.0</v>
      </c>
      <c r="M204" s="3" t="str">
        <f t="shared" si="1"/>
        <v>(hotel (name HotelScanapa)
</v>
      </c>
      <c r="N204" s="3" t="str">
        <f t="shared" si="2"/>
        <v>        (tr Bergamo)
</v>
      </c>
      <c r="O204" s="3" t="str">
        <f t="shared" si="3"/>
        <v>        (stars 1)
</v>
      </c>
      <c r="P204" s="3" t="str">
        <f t="shared" si="4"/>
        <v>        (price-per-night 50.0)
</v>
      </c>
      <c r="Q204" s="3" t="str">
        <f t="shared" si="5"/>
        <v>        (free-percent 70))
</v>
      </c>
      <c r="R204" s="4" t="str">
        <f t="shared" si="6"/>
        <v>(hotel (name HotelScanapa)
        (tr Bergamo)
        (stars 1)
        (price-per-night 50.0)
        (free-percent 70))
</v>
      </c>
    </row>
    <row r="205" ht="67.5" customHeight="1">
      <c r="A205" s="1"/>
      <c r="B205" s="1">
        <v>46.154641</v>
      </c>
      <c r="C205" s="1">
        <v>10.763661</v>
      </c>
      <c r="D205" s="4" t="s">
        <v>767</v>
      </c>
      <c r="E205" s="3" t="s">
        <v>768</v>
      </c>
      <c r="F205" s="3" t="s">
        <v>769</v>
      </c>
      <c r="G205" s="3" t="s">
        <v>743</v>
      </c>
      <c r="H205" s="3" t="s">
        <v>108</v>
      </c>
      <c r="I205" s="3" t="s">
        <v>50</v>
      </c>
      <c r="J205" s="4">
        <v>1.0</v>
      </c>
      <c r="K205" s="4">
        <v>50.0</v>
      </c>
      <c r="L205" s="4">
        <v>28.0</v>
      </c>
      <c r="M205" s="3" t="str">
        <f t="shared" si="1"/>
        <v>(hotel (name CentroPinetaFamilyHoteleWellneSS)
</v>
      </c>
      <c r="N205" s="3" t="str">
        <f t="shared" si="2"/>
        <v>        (tr Trento)
</v>
      </c>
      <c r="O205" s="3" t="str">
        <f t="shared" si="3"/>
        <v>        (stars 1)
</v>
      </c>
      <c r="P205" s="3" t="str">
        <f t="shared" si="4"/>
        <v>        (price-per-night 50.0)
</v>
      </c>
      <c r="Q205" s="3" t="str">
        <f t="shared" si="5"/>
        <v>        (free-percent 28))
</v>
      </c>
      <c r="R205" s="4" t="str">
        <f t="shared" si="6"/>
        <v>(hotel (name CentroPinetaFamilyHoteleWellneSS)
        (tr Trento)
        (stars 1)
        (price-per-night 50.0)
        (free-percent 28))
</v>
      </c>
    </row>
    <row r="206" ht="67.5" customHeight="1">
      <c r="A206" s="1"/>
      <c r="B206" s="1">
        <v>43.4034586</v>
      </c>
      <c r="C206" s="1">
        <v>10.8615074</v>
      </c>
      <c r="D206" s="4" t="s">
        <v>770</v>
      </c>
      <c r="E206" s="3" t="s">
        <v>771</v>
      </c>
      <c r="F206" s="3" t="s">
        <v>216</v>
      </c>
      <c r="G206" s="3" t="s">
        <v>213</v>
      </c>
      <c r="H206" s="3" t="s">
        <v>41</v>
      </c>
      <c r="I206" s="3" t="s">
        <v>25</v>
      </c>
      <c r="J206" s="4">
        <v>4.0</v>
      </c>
      <c r="K206" s="4">
        <v>125.0</v>
      </c>
      <c r="L206" s="4">
        <v>21.0</v>
      </c>
      <c r="M206" s="3" t="str">
        <f t="shared" si="1"/>
        <v>(hotel (name HotelLaLocanda)
</v>
      </c>
      <c r="N206" s="3" t="str">
        <f t="shared" si="2"/>
        <v>        (tr Pisa)
</v>
      </c>
      <c r="O206" s="3" t="str">
        <f t="shared" si="3"/>
        <v>        (stars 4)
</v>
      </c>
      <c r="P206" s="3" t="str">
        <f t="shared" si="4"/>
        <v>        (price-per-night 125.0)
</v>
      </c>
      <c r="Q206" s="3" t="str">
        <f t="shared" si="5"/>
        <v>        (free-percent 21))
</v>
      </c>
      <c r="R206" s="4" t="str">
        <f t="shared" si="6"/>
        <v>(hotel (name HotelLaLocanda)
        (tr Pisa)
        (stars 4)
        (price-per-night 125.0)
        (free-percent 21))
</v>
      </c>
    </row>
    <row r="207" ht="67.5" customHeight="1">
      <c r="A207" s="1"/>
      <c r="B207" s="1">
        <v>46.2290365</v>
      </c>
      <c r="C207" s="1">
        <v>10.8289847</v>
      </c>
      <c r="D207" s="4" t="s">
        <v>772</v>
      </c>
      <c r="E207" s="3" t="s">
        <v>773</v>
      </c>
      <c r="F207" s="3" t="s">
        <v>774</v>
      </c>
      <c r="G207" s="3" t="s">
        <v>743</v>
      </c>
      <c r="H207" s="3" t="s">
        <v>108</v>
      </c>
      <c r="I207" s="3" t="s">
        <v>50</v>
      </c>
      <c r="J207" s="4">
        <v>3.0</v>
      </c>
      <c r="K207" s="4">
        <v>100.0</v>
      </c>
      <c r="L207" s="4">
        <v>25.0</v>
      </c>
      <c r="M207" s="3" t="str">
        <f t="shared" si="1"/>
        <v>(hotel (name HotelOberosler)
</v>
      </c>
      <c r="N207" s="3" t="str">
        <f t="shared" si="2"/>
        <v>        (tr Trento)
</v>
      </c>
      <c r="O207" s="3" t="str">
        <f t="shared" si="3"/>
        <v>        (stars 3)
</v>
      </c>
      <c r="P207" s="3" t="str">
        <f t="shared" si="4"/>
        <v>        (price-per-night 100.0)
</v>
      </c>
      <c r="Q207" s="3" t="str">
        <f t="shared" si="5"/>
        <v>        (free-percent 25))
</v>
      </c>
      <c r="R207" s="4" t="str">
        <f t="shared" si="6"/>
        <v>(hotel (name HotelOberosler)
        (tr Trento)
        (stars 3)
        (price-per-night 100.0)
        (free-percent 25))
</v>
      </c>
    </row>
    <row r="208" ht="67.5" customHeight="1">
      <c r="A208" s="1"/>
      <c r="B208" s="1">
        <v>46.2279348</v>
      </c>
      <c r="C208" s="1">
        <v>10.1987726</v>
      </c>
      <c r="D208" s="4" t="s">
        <v>775</v>
      </c>
      <c r="E208" s="3" t="s">
        <v>776</v>
      </c>
      <c r="F208" s="3" t="s">
        <v>777</v>
      </c>
      <c r="G208" s="3" t="s">
        <v>778</v>
      </c>
      <c r="H208" s="3" t="s">
        <v>114</v>
      </c>
      <c r="I208" s="3" t="s">
        <v>54</v>
      </c>
      <c r="J208" s="4">
        <v>1.0</v>
      </c>
      <c r="K208" s="4">
        <v>50.0</v>
      </c>
      <c r="L208" s="4">
        <v>10.0</v>
      </c>
      <c r="M208" s="3" t="str">
        <f t="shared" si="1"/>
        <v>(hotel (name AlbergoRistoranteValchiosa)
</v>
      </c>
      <c r="N208" s="3" t="str">
        <f t="shared" si="2"/>
        <v>        (tr Sondrio)
</v>
      </c>
      <c r="O208" s="3" t="str">
        <f t="shared" si="3"/>
        <v>        (stars 1)
</v>
      </c>
      <c r="P208" s="3" t="str">
        <f t="shared" si="4"/>
        <v>        (price-per-night 50.0)
</v>
      </c>
      <c r="Q208" s="3" t="str">
        <f t="shared" si="5"/>
        <v>        (free-percent 10))
</v>
      </c>
      <c r="R208" s="4" t="str">
        <f t="shared" si="6"/>
        <v>(hotel (name AlbergoRistoranteValchiosa)
        (tr Sondrio)
        (stars 1)
        (price-per-night 50.0)
        (free-percent 10))
</v>
      </c>
    </row>
    <row r="209" ht="67.5" customHeight="1">
      <c r="A209" s="1"/>
      <c r="B209" s="1">
        <v>46.26042530000001</v>
      </c>
      <c r="C209" s="1">
        <v>10.589332</v>
      </c>
      <c r="D209" s="4" t="s">
        <v>779</v>
      </c>
      <c r="E209" s="3" t="s">
        <v>780</v>
      </c>
      <c r="F209" s="3" t="s">
        <v>781</v>
      </c>
      <c r="G209" s="3" t="s">
        <v>743</v>
      </c>
      <c r="H209" s="3" t="s">
        <v>108</v>
      </c>
      <c r="I209" s="3" t="s">
        <v>50</v>
      </c>
      <c r="J209" s="4">
        <v>1.0</v>
      </c>
      <c r="K209" s="4">
        <v>50.0</v>
      </c>
      <c r="L209" s="4">
        <v>74.0</v>
      </c>
      <c r="M209" s="3" t="str">
        <f t="shared" si="1"/>
        <v>(hotel (name HotelAdamello)
</v>
      </c>
      <c r="N209" s="3" t="str">
        <f t="shared" si="2"/>
        <v>        (tr Trento)
</v>
      </c>
      <c r="O209" s="3" t="str">
        <f t="shared" si="3"/>
        <v>        (stars 1)
</v>
      </c>
      <c r="P209" s="3" t="str">
        <f t="shared" si="4"/>
        <v>        (price-per-night 50.0)
</v>
      </c>
      <c r="Q209" s="3" t="str">
        <f t="shared" si="5"/>
        <v>        (free-percent 74))
</v>
      </c>
      <c r="R209" s="4" t="str">
        <f t="shared" si="6"/>
        <v>(hotel (name HotelAdamello)
        (tr Trento)
        (stars 1)
        (price-per-night 50.0)
        (free-percent 74))
</v>
      </c>
    </row>
    <row r="210" ht="67.5" customHeight="1">
      <c r="A210" s="1"/>
      <c r="B210" s="1">
        <v>46.311931</v>
      </c>
      <c r="C210" s="1">
        <v>10.7607117</v>
      </c>
      <c r="D210" s="4" t="s">
        <v>782</v>
      </c>
      <c r="E210" s="3" t="s">
        <v>783</v>
      </c>
      <c r="F210" s="3" t="s">
        <v>784</v>
      </c>
      <c r="G210" s="3" t="s">
        <v>743</v>
      </c>
      <c r="H210" s="3" t="s">
        <v>108</v>
      </c>
      <c r="I210" s="3" t="s">
        <v>50</v>
      </c>
      <c r="J210" s="4">
        <v>2.0</v>
      </c>
      <c r="K210" s="4">
        <v>75.0</v>
      </c>
      <c r="L210" s="4">
        <v>3.0</v>
      </c>
      <c r="M210" s="3" t="str">
        <f t="shared" si="1"/>
        <v>(hotel (name HotelPezzotti)
</v>
      </c>
      <c r="N210" s="3" t="str">
        <f t="shared" si="2"/>
        <v>        (tr Trento)
</v>
      </c>
      <c r="O210" s="3" t="str">
        <f t="shared" si="3"/>
        <v>        (stars 2)
</v>
      </c>
      <c r="P210" s="3" t="str">
        <f t="shared" si="4"/>
        <v>        (price-per-night 75.0)
</v>
      </c>
      <c r="Q210" s="3" t="str">
        <f t="shared" si="5"/>
        <v>        (free-percent 3))
</v>
      </c>
      <c r="R210" s="4" t="str">
        <f t="shared" si="6"/>
        <v>(hotel (name HotelPezzotti)
        (tr Trento)
        (stars 2)
        (price-per-night 75.0)
        (free-percent 3))
</v>
      </c>
    </row>
    <row r="211" ht="67.5" customHeight="1">
      <c r="A211" s="1"/>
      <c r="B211" s="1">
        <v>46.4541213</v>
      </c>
      <c r="C211" s="1">
        <v>10.3870005</v>
      </c>
      <c r="D211" s="4" t="s">
        <v>785</v>
      </c>
      <c r="E211" s="3" t="s">
        <v>786</v>
      </c>
      <c r="F211" s="3" t="s">
        <v>787</v>
      </c>
      <c r="G211" s="3" t="s">
        <v>778</v>
      </c>
      <c r="H211" s="3" t="s">
        <v>114</v>
      </c>
      <c r="I211" s="3" t="s">
        <v>54</v>
      </c>
      <c r="J211" s="4">
        <v>3.0</v>
      </c>
      <c r="K211" s="4">
        <v>100.0</v>
      </c>
      <c r="L211" s="4">
        <v>26.0</v>
      </c>
      <c r="M211" s="3" t="str">
        <f t="shared" si="1"/>
        <v>(hotel (name HotelVallechiara)
</v>
      </c>
      <c r="N211" s="3" t="str">
        <f t="shared" si="2"/>
        <v>        (tr Sondrio)
</v>
      </c>
      <c r="O211" s="3" t="str">
        <f t="shared" si="3"/>
        <v>        (stars 3)
</v>
      </c>
      <c r="P211" s="3" t="str">
        <f t="shared" si="4"/>
        <v>        (price-per-night 100.0)
</v>
      </c>
      <c r="Q211" s="3" t="str">
        <f t="shared" si="5"/>
        <v>        (free-percent 26))
</v>
      </c>
      <c r="R211" s="4" t="str">
        <f t="shared" si="6"/>
        <v>(hotel (name HotelVallechiara)
        (tr Sondrio)
        (stars 3)
        (price-per-night 100.0)
        (free-percent 26))
</v>
      </c>
    </row>
    <row r="212" ht="67.5" customHeight="1">
      <c r="A212" s="1"/>
      <c r="B212" s="1">
        <v>46.46485999999999</v>
      </c>
      <c r="C212" s="1">
        <v>10.3761113</v>
      </c>
      <c r="D212" s="4" t="s">
        <v>788</v>
      </c>
      <c r="E212" s="3" t="s">
        <v>789</v>
      </c>
      <c r="F212" s="3" t="s">
        <v>790</v>
      </c>
      <c r="G212" s="3" t="s">
        <v>778</v>
      </c>
      <c r="H212" s="3" t="s">
        <v>114</v>
      </c>
      <c r="I212" s="3" t="s">
        <v>54</v>
      </c>
      <c r="J212" s="4">
        <v>4.0</v>
      </c>
      <c r="K212" s="4">
        <v>125.0</v>
      </c>
      <c r="L212" s="4">
        <v>31.0</v>
      </c>
      <c r="M212" s="3" t="str">
        <f t="shared" si="1"/>
        <v>(hotel (name HotellaGenzianella)
</v>
      </c>
      <c r="N212" s="3" t="str">
        <f t="shared" si="2"/>
        <v>        (tr Sondrio)
</v>
      </c>
      <c r="O212" s="3" t="str">
        <f t="shared" si="3"/>
        <v>        (stars 4)
</v>
      </c>
      <c r="P212" s="3" t="str">
        <f t="shared" si="4"/>
        <v>        (price-per-night 125.0)
</v>
      </c>
      <c r="Q212" s="3" t="str">
        <f t="shared" si="5"/>
        <v>        (free-percent 31))
</v>
      </c>
      <c r="R212" s="4" t="str">
        <f t="shared" si="6"/>
        <v>(hotel (name HotellaGenzianella)
        (tr Sondrio)
        (stars 4)
        (price-per-night 125.0)
        (free-percent 31))
</v>
      </c>
    </row>
    <row r="213" ht="67.5" customHeight="1">
      <c r="A213" s="1"/>
      <c r="B213" s="1">
        <v>46.4661655</v>
      </c>
      <c r="C213" s="1">
        <v>10.3690875</v>
      </c>
      <c r="D213" s="4" t="s">
        <v>791</v>
      </c>
      <c r="E213" s="3" t="s">
        <v>792</v>
      </c>
      <c r="F213" s="3" t="s">
        <v>790</v>
      </c>
      <c r="G213" s="3" t="s">
        <v>778</v>
      </c>
      <c r="H213" s="3" t="s">
        <v>114</v>
      </c>
      <c r="I213" s="3" t="s">
        <v>54</v>
      </c>
      <c r="J213" s="4">
        <v>2.0</v>
      </c>
      <c r="K213" s="4">
        <v>75.0</v>
      </c>
      <c r="L213" s="4">
        <v>53.0</v>
      </c>
      <c r="M213" s="3" t="str">
        <f t="shared" si="1"/>
        <v>(hotel (name HotelResidenceCristallo)
</v>
      </c>
      <c r="N213" s="3" t="str">
        <f t="shared" si="2"/>
        <v>        (tr Sondrio)
</v>
      </c>
      <c r="O213" s="3" t="str">
        <f t="shared" si="3"/>
        <v>        (stars 2)
</v>
      </c>
      <c r="P213" s="3" t="str">
        <f t="shared" si="4"/>
        <v>        (price-per-night 75.0)
</v>
      </c>
      <c r="Q213" s="3" t="str">
        <f t="shared" si="5"/>
        <v>        (free-percent 53))
</v>
      </c>
      <c r="R213" s="4" t="str">
        <f t="shared" si="6"/>
        <v>(hotel (name HotelResidenceCristallo)
        (tr Sondrio)
        (stars 2)
        (price-per-night 75.0)
        (free-percent 53))
</v>
      </c>
    </row>
    <row r="214" ht="67.5" customHeight="1">
      <c r="A214" s="1"/>
      <c r="B214" s="1">
        <v>46.465547</v>
      </c>
      <c r="C214" s="1">
        <v>10.372978</v>
      </c>
      <c r="D214" s="4" t="s">
        <v>793</v>
      </c>
      <c r="E214" s="3" t="s">
        <v>794</v>
      </c>
      <c r="F214" s="3" t="s">
        <v>790</v>
      </c>
      <c r="G214" s="3" t="s">
        <v>778</v>
      </c>
      <c r="H214" s="3" t="s">
        <v>114</v>
      </c>
      <c r="I214" s="3" t="s">
        <v>54</v>
      </c>
      <c r="J214" s="4">
        <v>2.0</v>
      </c>
      <c r="K214" s="4">
        <v>75.0</v>
      </c>
      <c r="L214" s="4">
        <v>13.0</v>
      </c>
      <c r="M214" s="3" t="str">
        <f t="shared" si="1"/>
        <v>(hotel (name BaitadeiPini)
</v>
      </c>
      <c r="N214" s="3" t="str">
        <f t="shared" si="2"/>
        <v>        (tr Sondrio)
</v>
      </c>
      <c r="O214" s="3" t="str">
        <f t="shared" si="3"/>
        <v>        (stars 2)
</v>
      </c>
      <c r="P214" s="3" t="str">
        <f t="shared" si="4"/>
        <v>        (price-per-night 75.0)
</v>
      </c>
      <c r="Q214" s="3" t="str">
        <f t="shared" si="5"/>
        <v>        (free-percent 13))
</v>
      </c>
      <c r="R214" s="4" t="str">
        <f t="shared" si="6"/>
        <v>(hotel (name BaitadeiPini)
        (tr Sondrio)
        (stars 2)
        (price-per-night 75.0)
        (free-percent 13))
</v>
      </c>
    </row>
    <row r="215" ht="67.5" customHeight="1">
      <c r="A215" s="1"/>
      <c r="B215" s="1">
        <v>46.527801</v>
      </c>
      <c r="C215" s="1">
        <v>10.452002</v>
      </c>
      <c r="D215" s="4" t="s">
        <v>795</v>
      </c>
      <c r="E215" s="3" t="s">
        <v>796</v>
      </c>
      <c r="F215" s="3" t="s">
        <v>797</v>
      </c>
      <c r="G215" s="3" t="s">
        <v>350</v>
      </c>
      <c r="H215" s="3" t="s">
        <v>70</v>
      </c>
      <c r="I215" s="3" t="s">
        <v>50</v>
      </c>
      <c r="J215" s="4">
        <v>2.0</v>
      </c>
      <c r="K215" s="4">
        <v>75.0</v>
      </c>
      <c r="L215" s="4">
        <v>25.0</v>
      </c>
      <c r="M215" s="3" t="str">
        <f t="shared" si="1"/>
        <v>(hotel (name AlbergoQuartoPirovano)
</v>
      </c>
      <c r="N215" s="3" t="str">
        <f t="shared" si="2"/>
        <v>        (tr Bolzano)
</v>
      </c>
      <c r="O215" s="3" t="str">
        <f t="shared" si="3"/>
        <v>        (stars 2)
</v>
      </c>
      <c r="P215" s="3" t="str">
        <f t="shared" si="4"/>
        <v>        (price-per-night 75.0)
</v>
      </c>
      <c r="Q215" s="3" t="str">
        <f t="shared" si="5"/>
        <v>        (free-percent 25))
</v>
      </c>
      <c r="R215" s="4" t="str">
        <f t="shared" si="6"/>
        <v>(hotel (name AlbergoQuartoPirovano)
        (tr Bolzano)
        (stars 2)
        (price-per-night 75.0)
        (free-percent 25))
</v>
      </c>
    </row>
    <row r="216" ht="67.5" customHeight="1">
      <c r="A216" s="1"/>
      <c r="B216" s="1">
        <v>46.5326263</v>
      </c>
      <c r="C216" s="1">
        <v>10.1407831</v>
      </c>
      <c r="D216" s="4" t="s">
        <v>798</v>
      </c>
      <c r="E216" s="3" t="s">
        <v>799</v>
      </c>
      <c r="F216" s="3" t="s">
        <v>800</v>
      </c>
      <c r="G216" s="3" t="s">
        <v>778</v>
      </c>
      <c r="H216" s="3" t="s">
        <v>114</v>
      </c>
      <c r="I216" s="3" t="s">
        <v>54</v>
      </c>
      <c r="J216" s="4">
        <v>2.0</v>
      </c>
      <c r="K216" s="4">
        <v>75.0</v>
      </c>
      <c r="L216" s="4">
        <v>20.0</v>
      </c>
      <c r="M216" s="3" t="str">
        <f t="shared" si="1"/>
        <v>(hotel (name HotelBaitaMontana)
</v>
      </c>
      <c r="N216" s="3" t="str">
        <f t="shared" si="2"/>
        <v>        (tr Sondrio)
</v>
      </c>
      <c r="O216" s="3" t="str">
        <f t="shared" si="3"/>
        <v>        (stars 2)
</v>
      </c>
      <c r="P216" s="3" t="str">
        <f t="shared" si="4"/>
        <v>        (price-per-night 75.0)
</v>
      </c>
      <c r="Q216" s="3" t="str">
        <f t="shared" si="5"/>
        <v>        (free-percent 20))
</v>
      </c>
      <c r="R216" s="4" t="str">
        <f t="shared" si="6"/>
        <v>(hotel (name HotelBaitaMontana)
        (tr Sondrio)
        (stars 2)
        (price-per-night 75.0)
        (free-percent 20))
</v>
      </c>
    </row>
    <row r="217" ht="67.5" customHeight="1">
      <c r="A217" s="1"/>
      <c r="B217" s="1">
        <v>44.6985018</v>
      </c>
      <c r="C217" s="1">
        <v>10.631238</v>
      </c>
      <c r="D217" s="4" t="s">
        <v>552</v>
      </c>
      <c r="E217" s="3" t="s">
        <v>801</v>
      </c>
      <c r="F217" s="3" t="s">
        <v>802</v>
      </c>
      <c r="G217" s="3" t="s">
        <v>494</v>
      </c>
      <c r="H217" s="3" t="s">
        <v>495</v>
      </c>
      <c r="I217" s="3" t="s">
        <v>19</v>
      </c>
      <c r="J217" s="4">
        <v>1.0</v>
      </c>
      <c r="K217" s="4">
        <v>50.0</v>
      </c>
      <c r="L217" s="4">
        <v>18.0</v>
      </c>
      <c r="M217" s="3" t="str">
        <f t="shared" si="1"/>
        <v>(hotel (name HotelPosta)
</v>
      </c>
      <c r="N217" s="3" t="str">
        <f t="shared" si="2"/>
        <v>        (tr ReggionellEmilia)
</v>
      </c>
      <c r="O217" s="3" t="str">
        <f t="shared" si="3"/>
        <v>        (stars 1)
</v>
      </c>
      <c r="P217" s="3" t="str">
        <f t="shared" si="4"/>
        <v>        (price-per-night 50.0)
</v>
      </c>
      <c r="Q217" s="3" t="str">
        <f t="shared" si="5"/>
        <v>        (free-percent 18))
</v>
      </c>
      <c r="R217" s="4" t="str">
        <f t="shared" si="6"/>
        <v>(hotel (name HotelPosta)
        (tr ReggionellEmilia)
        (stars 1)
        (price-per-night 50.0)
        (free-percent 18))
</v>
      </c>
    </row>
    <row r="218" ht="67.5" customHeight="1">
      <c r="A218" s="1"/>
      <c r="B218" s="1">
        <v>46.54913579999999</v>
      </c>
      <c r="C218" s="1">
        <v>10.1402692</v>
      </c>
      <c r="D218" s="4" t="s">
        <v>803</v>
      </c>
      <c r="E218" s="3" t="s">
        <v>804</v>
      </c>
      <c r="F218" s="3" t="s">
        <v>805</v>
      </c>
      <c r="G218" s="3" t="s">
        <v>778</v>
      </c>
      <c r="H218" s="3" t="s">
        <v>114</v>
      </c>
      <c r="I218" s="3" t="s">
        <v>54</v>
      </c>
      <c r="J218" s="4">
        <v>4.0</v>
      </c>
      <c r="K218" s="4">
        <v>125.0</v>
      </c>
      <c r="L218" s="4">
        <v>42.0</v>
      </c>
      <c r="M218" s="3" t="str">
        <f t="shared" si="1"/>
        <v>(hotel (name ResidenceNevegall)
</v>
      </c>
      <c r="N218" s="3" t="str">
        <f t="shared" si="2"/>
        <v>        (tr Sondrio)
</v>
      </c>
      <c r="O218" s="3" t="str">
        <f t="shared" si="3"/>
        <v>        (stars 4)
</v>
      </c>
      <c r="P218" s="3" t="str">
        <f t="shared" si="4"/>
        <v>        (price-per-night 125.0)
</v>
      </c>
      <c r="Q218" s="3" t="str">
        <f t="shared" si="5"/>
        <v>        (free-percent 42))
</v>
      </c>
      <c r="R218" s="4" t="str">
        <f t="shared" si="6"/>
        <v>(hotel (name ResidenceNevegall)
        (tr Sondrio)
        (stars 4)
        (price-per-night 125.0)
        (free-percent 42))
</v>
      </c>
    </row>
    <row r="219" ht="67.5" customHeight="1">
      <c r="A219" s="1"/>
      <c r="B219" s="1">
        <v>45.8845616</v>
      </c>
      <c r="C219" s="1">
        <v>10.8400354</v>
      </c>
      <c r="D219" s="4" t="s">
        <v>806</v>
      </c>
      <c r="E219" s="3" t="s">
        <v>807</v>
      </c>
      <c r="F219" s="3" t="s">
        <v>759</v>
      </c>
      <c r="G219" s="3" t="s">
        <v>743</v>
      </c>
      <c r="H219" s="3" t="s">
        <v>108</v>
      </c>
      <c r="I219" s="3" t="s">
        <v>50</v>
      </c>
      <c r="J219" s="4">
        <v>1.0</v>
      </c>
      <c r="K219" s="4">
        <v>50.0</v>
      </c>
      <c r="L219" s="4">
        <v>43.0</v>
      </c>
      <c r="M219" s="3" t="str">
        <f t="shared" si="1"/>
        <v>(hotel (name HotelSole)
</v>
      </c>
      <c r="N219" s="3" t="str">
        <f t="shared" si="2"/>
        <v>        (tr Trento)
</v>
      </c>
      <c r="O219" s="3" t="str">
        <f t="shared" si="3"/>
        <v>        (stars 1)
</v>
      </c>
      <c r="P219" s="3" t="str">
        <f t="shared" si="4"/>
        <v>        (price-per-night 50.0)
</v>
      </c>
      <c r="Q219" s="3" t="str">
        <f t="shared" si="5"/>
        <v>        (free-percent 43))
</v>
      </c>
      <c r="R219" s="4" t="str">
        <f t="shared" si="6"/>
        <v>(hotel (name HotelSole)
        (tr Trento)
        (stars 1)
        (price-per-night 50.0)
        (free-percent 43))
</v>
      </c>
    </row>
    <row r="220" ht="67.5" customHeight="1">
      <c r="A220" s="1"/>
      <c r="B220" s="1">
        <v>46.1403536</v>
      </c>
      <c r="C220" s="1">
        <v>10.9704797</v>
      </c>
      <c r="D220" s="4" t="s">
        <v>808</v>
      </c>
      <c r="E220" s="3" t="s">
        <v>809</v>
      </c>
      <c r="F220" s="3" t="s">
        <v>810</v>
      </c>
      <c r="G220" s="3" t="s">
        <v>743</v>
      </c>
      <c r="H220" s="3" t="s">
        <v>108</v>
      </c>
      <c r="I220" s="3" t="s">
        <v>50</v>
      </c>
      <c r="J220" s="4">
        <v>2.0</v>
      </c>
      <c r="K220" s="4">
        <v>75.0</v>
      </c>
      <c r="L220" s="4">
        <v>75.0</v>
      </c>
      <c r="M220" s="3" t="str">
        <f t="shared" si="1"/>
        <v>(hotel (name Hotelfontanella)
</v>
      </c>
      <c r="N220" s="3" t="str">
        <f t="shared" si="2"/>
        <v>        (tr Trento)
</v>
      </c>
      <c r="O220" s="3" t="str">
        <f t="shared" si="3"/>
        <v>        (stars 2)
</v>
      </c>
      <c r="P220" s="3" t="str">
        <f t="shared" si="4"/>
        <v>        (price-per-night 75.0)
</v>
      </c>
      <c r="Q220" s="3" t="str">
        <f t="shared" si="5"/>
        <v>        (free-percent 75))
</v>
      </c>
      <c r="R220" s="4" t="str">
        <f t="shared" si="6"/>
        <v>(hotel (name Hotelfontanella)
        (tr Trento)
        (stars 2)
        (price-per-night 75.0)
        (free-percent 75))
</v>
      </c>
    </row>
    <row r="221" ht="67.5" customHeight="1">
      <c r="A221" s="1"/>
      <c r="B221" s="1">
        <v>45.9020955</v>
      </c>
      <c r="C221" s="1">
        <v>10.8590965</v>
      </c>
      <c r="D221" s="4" t="s">
        <v>811</v>
      </c>
      <c r="E221" s="3" t="s">
        <v>812</v>
      </c>
      <c r="F221" s="3" t="s">
        <v>759</v>
      </c>
      <c r="G221" s="3" t="s">
        <v>743</v>
      </c>
      <c r="H221" s="3" t="s">
        <v>108</v>
      </c>
      <c r="I221" s="3" t="s">
        <v>50</v>
      </c>
      <c r="J221" s="4">
        <v>2.0</v>
      </c>
      <c r="K221" s="4">
        <v>75.0</v>
      </c>
      <c r="L221" s="4">
        <v>16.0</v>
      </c>
      <c r="M221" s="3" t="str">
        <f t="shared" si="1"/>
        <v>(hotel (name HotelCampagnola)
</v>
      </c>
      <c r="N221" s="3" t="str">
        <f t="shared" si="2"/>
        <v>        (tr Trento)
</v>
      </c>
      <c r="O221" s="3" t="str">
        <f t="shared" si="3"/>
        <v>        (stars 2)
</v>
      </c>
      <c r="P221" s="3" t="str">
        <f t="shared" si="4"/>
        <v>        (price-per-night 75.0)
</v>
      </c>
      <c r="Q221" s="3" t="str">
        <f t="shared" si="5"/>
        <v>        (free-percent 16))
</v>
      </c>
      <c r="R221" s="4" t="str">
        <f t="shared" si="6"/>
        <v>(hotel (name HotelCampagnola)
        (tr Trento)
        (stars 2)
        (price-per-night 75.0)
        (free-percent 16))
</v>
      </c>
    </row>
    <row r="222" ht="67.5" customHeight="1">
      <c r="A222" s="1"/>
      <c r="B222" s="1">
        <v>46.001973</v>
      </c>
      <c r="C222" s="1">
        <v>11.0851</v>
      </c>
      <c r="D222" s="4" t="s">
        <v>347</v>
      </c>
      <c r="E222" s="3" t="s">
        <v>813</v>
      </c>
      <c r="F222" s="3" t="s">
        <v>814</v>
      </c>
      <c r="G222" s="3" t="s">
        <v>743</v>
      </c>
      <c r="H222" s="3" t="s">
        <v>108</v>
      </c>
      <c r="I222" s="3" t="s">
        <v>50</v>
      </c>
      <c r="J222" s="4">
        <v>3.0</v>
      </c>
      <c r="K222" s="4">
        <v>100.0</v>
      </c>
      <c r="L222" s="4">
        <v>87.0</v>
      </c>
      <c r="M222" s="3" t="str">
        <f t="shared" si="1"/>
        <v>(hotel (name HotelMiramonti)
</v>
      </c>
      <c r="N222" s="3" t="str">
        <f t="shared" si="2"/>
        <v>        (tr Trento)
</v>
      </c>
      <c r="O222" s="3" t="str">
        <f t="shared" si="3"/>
        <v>        (stars 3)
</v>
      </c>
      <c r="P222" s="3" t="str">
        <f t="shared" si="4"/>
        <v>        (price-per-night 100.0)
</v>
      </c>
      <c r="Q222" s="3" t="str">
        <f t="shared" si="5"/>
        <v>        (free-percent 87))
</v>
      </c>
      <c r="R222" s="4" t="str">
        <f t="shared" si="6"/>
        <v>(hotel (name HotelMiramonti)
        (tr Trento)
        (stars 3)
        (price-per-night 100.0)
        (free-percent 87))
</v>
      </c>
    </row>
    <row r="223" ht="67.5" customHeight="1">
      <c r="A223" s="1"/>
      <c r="B223" s="1">
        <v>45.4367099</v>
      </c>
      <c r="C223" s="1">
        <v>12.3225944</v>
      </c>
      <c r="D223" s="4" t="s">
        <v>815</v>
      </c>
      <c r="E223" s="3" t="s">
        <v>816</v>
      </c>
      <c r="F223" s="3" t="s">
        <v>817</v>
      </c>
      <c r="G223" s="3" t="s">
        <v>752</v>
      </c>
      <c r="H223" s="3" t="s">
        <v>109</v>
      </c>
      <c r="I223" s="3" t="s">
        <v>52</v>
      </c>
      <c r="J223" s="4">
        <v>4.0</v>
      </c>
      <c r="K223" s="4">
        <v>125.0</v>
      </c>
      <c r="L223" s="4">
        <v>1.0</v>
      </c>
      <c r="M223" s="3" t="str">
        <f t="shared" si="1"/>
        <v>(hotel (name HotelAlSole)
</v>
      </c>
      <c r="N223" s="3" t="str">
        <f t="shared" si="2"/>
        <v>        (tr Venezia)
</v>
      </c>
      <c r="O223" s="3" t="str">
        <f t="shared" si="3"/>
        <v>        (stars 4)
</v>
      </c>
      <c r="P223" s="3" t="str">
        <f t="shared" si="4"/>
        <v>        (price-per-night 125.0)
</v>
      </c>
      <c r="Q223" s="3" t="str">
        <f t="shared" si="5"/>
        <v>        (free-percent 1))
</v>
      </c>
      <c r="R223" s="4" t="str">
        <f t="shared" si="6"/>
        <v>(hotel (name HotelAlSole)
        (tr Venezia)
        (stars 4)
        (price-per-night 125.0)
        (free-percent 1))
</v>
      </c>
    </row>
    <row r="224" ht="67.5" customHeight="1">
      <c r="A224" s="1"/>
      <c r="B224" s="1">
        <v>46.0043101</v>
      </c>
      <c r="C224" s="1">
        <v>10.8431196</v>
      </c>
      <c r="D224" s="4" t="s">
        <v>818</v>
      </c>
      <c r="E224" s="3" t="s">
        <v>819</v>
      </c>
      <c r="F224" s="3" t="s">
        <v>820</v>
      </c>
      <c r="G224" s="3" t="s">
        <v>743</v>
      </c>
      <c r="H224" s="3" t="s">
        <v>108</v>
      </c>
      <c r="I224" s="3" t="s">
        <v>50</v>
      </c>
      <c r="J224" s="4">
        <v>3.0</v>
      </c>
      <c r="K224" s="4">
        <v>100.0</v>
      </c>
      <c r="L224" s="4">
        <v>28.0</v>
      </c>
      <c r="M224" s="3" t="str">
        <f t="shared" si="1"/>
        <v>(hotel (name HotelGenzianella)
</v>
      </c>
      <c r="N224" s="3" t="str">
        <f t="shared" si="2"/>
        <v>        (tr Trento)
</v>
      </c>
      <c r="O224" s="3" t="str">
        <f t="shared" si="3"/>
        <v>        (stars 3)
</v>
      </c>
      <c r="P224" s="3" t="str">
        <f t="shared" si="4"/>
        <v>        (price-per-night 100.0)
</v>
      </c>
      <c r="Q224" s="3" t="str">
        <f t="shared" si="5"/>
        <v>        (free-percent 28))
</v>
      </c>
      <c r="R224" s="4" t="str">
        <f t="shared" si="6"/>
        <v>(hotel (name HotelGenzianella)
        (tr Trento)
        (stars 3)
        (price-per-night 100.0)
        (free-percent 28))
</v>
      </c>
    </row>
    <row r="225" ht="67.5" customHeight="1">
      <c r="A225" s="1"/>
      <c r="B225" s="1">
        <v>46.004853</v>
      </c>
      <c r="C225" s="1">
        <v>11.2469249</v>
      </c>
      <c r="D225" s="4" t="s">
        <v>821</v>
      </c>
      <c r="E225" s="3" t="s">
        <v>822</v>
      </c>
      <c r="F225" s="3" t="s">
        <v>823</v>
      </c>
      <c r="G225" s="3" t="s">
        <v>743</v>
      </c>
      <c r="H225" s="3" t="s">
        <v>108</v>
      </c>
      <c r="I225" s="3" t="s">
        <v>50</v>
      </c>
      <c r="J225" s="4">
        <v>4.0</v>
      </c>
      <c r="K225" s="4">
        <v>125.0</v>
      </c>
      <c r="L225" s="4">
        <v>81.0</v>
      </c>
      <c r="M225" s="3" t="str">
        <f t="shared" si="1"/>
        <v>(hotel (name HotelMicamada)
</v>
      </c>
      <c r="N225" s="3" t="str">
        <f t="shared" si="2"/>
        <v>        (tr Trento)
</v>
      </c>
      <c r="O225" s="3" t="str">
        <f t="shared" si="3"/>
        <v>        (stars 4)
</v>
      </c>
      <c r="P225" s="3" t="str">
        <f t="shared" si="4"/>
        <v>        (price-per-night 125.0)
</v>
      </c>
      <c r="Q225" s="3" t="str">
        <f t="shared" si="5"/>
        <v>        (free-percent 81))
</v>
      </c>
      <c r="R225" s="4" t="str">
        <f t="shared" si="6"/>
        <v>(hotel (name HotelMicamada)
        (tr Trento)
        (stars 4)
        (price-per-night 125.0)
        (free-percent 81))
</v>
      </c>
    </row>
    <row r="226" ht="67.5" customHeight="1">
      <c r="A226" s="1"/>
      <c r="B226" s="1">
        <v>46.03943599999999</v>
      </c>
      <c r="C226" s="1">
        <v>10.8667011</v>
      </c>
      <c r="D226" s="4" t="s">
        <v>746</v>
      </c>
      <c r="E226" s="3" t="s">
        <v>824</v>
      </c>
      <c r="F226" s="3" t="s">
        <v>825</v>
      </c>
      <c r="G226" s="3" t="s">
        <v>743</v>
      </c>
      <c r="H226" s="3" t="s">
        <v>108</v>
      </c>
      <c r="I226" s="3" t="s">
        <v>50</v>
      </c>
      <c r="J226" s="4">
        <v>3.0</v>
      </c>
      <c r="K226" s="4">
        <v>100.0</v>
      </c>
      <c r="L226" s="4">
        <v>10.0</v>
      </c>
      <c r="M226" s="3" t="str">
        <f t="shared" si="1"/>
        <v>(hotel (name HotelFlora)
</v>
      </c>
      <c r="N226" s="3" t="str">
        <f t="shared" si="2"/>
        <v>        (tr Trento)
</v>
      </c>
      <c r="O226" s="3" t="str">
        <f t="shared" si="3"/>
        <v>        (stars 3)
</v>
      </c>
      <c r="P226" s="3" t="str">
        <f t="shared" si="4"/>
        <v>        (price-per-night 100.0)
</v>
      </c>
      <c r="Q226" s="3" t="str">
        <f t="shared" si="5"/>
        <v>        (free-percent 10))
</v>
      </c>
      <c r="R226" s="4" t="str">
        <f t="shared" si="6"/>
        <v>(hotel (name HotelFlora)
        (tr Trento)
        (stars 3)
        (price-per-night 100.0)
        (free-percent 10))
</v>
      </c>
    </row>
    <row r="227" ht="67.5" customHeight="1">
      <c r="A227" s="1"/>
      <c r="B227" s="1">
        <v>46.0731931</v>
      </c>
      <c r="C227" s="1">
        <v>11.1268416</v>
      </c>
      <c r="D227" s="4" t="s">
        <v>826</v>
      </c>
      <c r="E227" s="3" t="s">
        <v>827</v>
      </c>
      <c r="F227" s="3" t="s">
        <v>828</v>
      </c>
      <c r="G227" s="3" t="s">
        <v>743</v>
      </c>
      <c r="H227" s="3" t="s">
        <v>108</v>
      </c>
      <c r="I227" s="3" t="s">
        <v>50</v>
      </c>
      <c r="J227" s="4">
        <v>3.0</v>
      </c>
      <c r="K227" s="4">
        <v>100.0</v>
      </c>
      <c r="L227" s="4">
        <v>1.0</v>
      </c>
      <c r="M227" s="3" t="str">
        <f t="shared" si="1"/>
        <v>(hotel (name HotelAlbermonaco)
</v>
      </c>
      <c r="N227" s="3" t="str">
        <f t="shared" si="2"/>
        <v>        (tr Trento)
</v>
      </c>
      <c r="O227" s="3" t="str">
        <f t="shared" si="3"/>
        <v>        (stars 3)
</v>
      </c>
      <c r="P227" s="3" t="str">
        <f t="shared" si="4"/>
        <v>        (price-per-night 100.0)
</v>
      </c>
      <c r="Q227" s="3" t="str">
        <f t="shared" si="5"/>
        <v>        (free-percent 1))
</v>
      </c>
      <c r="R227" s="4" t="str">
        <f t="shared" si="6"/>
        <v>(hotel (name HotelAlbermonaco)
        (tr Trento)
        (stars 3)
        (price-per-night 100.0)
        (free-percent 1))
</v>
      </c>
    </row>
    <row r="228" ht="67.5" customHeight="1">
      <c r="A228" s="1"/>
      <c r="B228" s="1">
        <v>46.319129</v>
      </c>
      <c r="C228" s="1">
        <v>10.841536</v>
      </c>
      <c r="D228" s="4" t="s">
        <v>829</v>
      </c>
      <c r="E228" s="3" t="s">
        <v>830</v>
      </c>
      <c r="F228" s="3" t="s">
        <v>831</v>
      </c>
      <c r="G228" s="3" t="s">
        <v>743</v>
      </c>
      <c r="H228" s="3" t="s">
        <v>108</v>
      </c>
      <c r="I228" s="3" t="s">
        <v>50</v>
      </c>
      <c r="J228" s="4">
        <v>1.0</v>
      </c>
      <c r="K228" s="4">
        <v>50.0</v>
      </c>
      <c r="L228" s="4">
        <v>60.0</v>
      </c>
      <c r="M228" s="3" t="str">
        <f t="shared" si="1"/>
        <v>(hotel (name HotelTevini)
</v>
      </c>
      <c r="N228" s="3" t="str">
        <f t="shared" si="2"/>
        <v>        (tr Trento)
</v>
      </c>
      <c r="O228" s="3" t="str">
        <f t="shared" si="3"/>
        <v>        (stars 1)
</v>
      </c>
      <c r="P228" s="3" t="str">
        <f t="shared" si="4"/>
        <v>        (price-per-night 50.0)
</v>
      </c>
      <c r="Q228" s="3" t="str">
        <f t="shared" si="5"/>
        <v>        (free-percent 60))
</v>
      </c>
      <c r="R228" s="4" t="str">
        <f t="shared" si="6"/>
        <v>(hotel (name HotelTevini)
        (tr Trento)
        (stars 1)
        (price-per-night 50.0)
        (free-percent 60))
</v>
      </c>
    </row>
    <row r="229" ht="67.5" customHeight="1">
      <c r="A229" s="1"/>
      <c r="B229" s="1">
        <v>46.556675</v>
      </c>
      <c r="C229" s="1">
        <v>11.7580906</v>
      </c>
      <c r="D229" s="4" t="s">
        <v>561</v>
      </c>
      <c r="E229" s="3" t="s">
        <v>562</v>
      </c>
      <c r="F229" s="3" t="s">
        <v>563</v>
      </c>
      <c r="G229" s="3" t="s">
        <v>350</v>
      </c>
      <c r="H229" s="3" t="s">
        <v>70</v>
      </c>
      <c r="I229" s="3" t="s">
        <v>50</v>
      </c>
      <c r="J229" s="4">
        <v>4.0</v>
      </c>
      <c r="K229" s="4">
        <v>125.0</v>
      </c>
      <c r="L229" s="4">
        <v>56.0</v>
      </c>
      <c r="M229" s="3" t="str">
        <f t="shared" si="1"/>
        <v>(hotel (name HotelGranBaita)
</v>
      </c>
      <c r="N229" s="3" t="str">
        <f t="shared" si="2"/>
        <v>        (tr Bolzano)
</v>
      </c>
      <c r="O229" s="3" t="str">
        <f t="shared" si="3"/>
        <v>        (stars 4)
</v>
      </c>
      <c r="P229" s="3" t="str">
        <f t="shared" si="4"/>
        <v>        (price-per-night 125.0)
</v>
      </c>
      <c r="Q229" s="3" t="str">
        <f t="shared" si="5"/>
        <v>        (free-percent 56))
</v>
      </c>
      <c r="R229" s="4" t="str">
        <f t="shared" si="6"/>
        <v>(hotel (name HotelGranBaita)
        (tr Bolzano)
        (stars 4)
        (price-per-night 125.0)
        (free-percent 56))
</v>
      </c>
    </row>
    <row r="230" ht="67.5" customHeight="1">
      <c r="A230" s="1"/>
      <c r="B230" s="1">
        <v>46.3268244</v>
      </c>
      <c r="C230" s="1">
        <v>10.8724809</v>
      </c>
      <c r="D230" s="4" t="s">
        <v>832</v>
      </c>
      <c r="E230" s="3" t="s">
        <v>833</v>
      </c>
      <c r="F230" s="3" t="s">
        <v>834</v>
      </c>
      <c r="G230" s="3" t="s">
        <v>743</v>
      </c>
      <c r="H230" s="3" t="s">
        <v>108</v>
      </c>
      <c r="I230" s="3" t="s">
        <v>50</v>
      </c>
      <c r="J230" s="4">
        <v>2.0</v>
      </c>
      <c r="K230" s="4">
        <v>75.0</v>
      </c>
      <c r="L230" s="4">
        <v>46.0</v>
      </c>
      <c r="M230" s="3" t="str">
        <f t="shared" si="1"/>
        <v>(hotel (name HotelDimaro)
</v>
      </c>
      <c r="N230" s="3" t="str">
        <f t="shared" si="2"/>
        <v>        (tr Trento)
</v>
      </c>
      <c r="O230" s="3" t="str">
        <f t="shared" si="3"/>
        <v>        (stars 2)
</v>
      </c>
      <c r="P230" s="3" t="str">
        <f t="shared" si="4"/>
        <v>        (price-per-night 75.0)
</v>
      </c>
      <c r="Q230" s="3" t="str">
        <f t="shared" si="5"/>
        <v>        (free-percent 46))
</v>
      </c>
      <c r="R230" s="4" t="str">
        <f t="shared" si="6"/>
        <v>(hotel (name HotelDimaro)
        (tr Trento)
        (stars 2)
        (price-per-night 75.0)
        (free-percent 46))
</v>
      </c>
    </row>
    <row r="231" ht="67.5" customHeight="1">
      <c r="A231" s="1"/>
      <c r="B231" s="1">
        <v>40.6100297</v>
      </c>
      <c r="C231" s="1">
        <v>14.530092</v>
      </c>
      <c r="D231" s="4" t="s">
        <v>835</v>
      </c>
      <c r="E231" s="3" t="s">
        <v>836</v>
      </c>
      <c r="F231" s="3" t="s">
        <v>837</v>
      </c>
      <c r="G231" s="3" t="s">
        <v>177</v>
      </c>
      <c r="H231" s="3" t="s">
        <v>30</v>
      </c>
      <c r="I231" s="3" t="s">
        <v>22</v>
      </c>
      <c r="J231" s="4">
        <v>1.0</v>
      </c>
      <c r="K231" s="4">
        <v>50.0</v>
      </c>
      <c r="L231" s="4">
        <v>61.0</v>
      </c>
      <c r="M231" s="3" t="str">
        <f t="shared" si="1"/>
        <v>(hotel (name HotelMargherita)
</v>
      </c>
      <c r="N231" s="3" t="str">
        <f t="shared" si="2"/>
        <v>        (tr Salerno)
</v>
      </c>
      <c r="O231" s="3" t="str">
        <f t="shared" si="3"/>
        <v>        (stars 1)
</v>
      </c>
      <c r="P231" s="3" t="str">
        <f t="shared" si="4"/>
        <v>        (price-per-night 50.0)
</v>
      </c>
      <c r="Q231" s="3" t="str">
        <f t="shared" si="5"/>
        <v>        (free-percent 61))
</v>
      </c>
      <c r="R231" s="4" t="str">
        <f t="shared" si="6"/>
        <v>(hotel (name HotelMargherita)
        (tr Salerno)
        (stars 1)
        (price-per-night 50.0)
        (free-percent 61))
</v>
      </c>
    </row>
    <row r="232" ht="67.5" customHeight="1">
      <c r="A232" s="1"/>
      <c r="B232" s="1">
        <v>46.53178579999999</v>
      </c>
      <c r="C232" s="1">
        <v>11.2472285</v>
      </c>
      <c r="D232" s="4" t="s">
        <v>838</v>
      </c>
      <c r="E232" s="3" t="s">
        <v>839</v>
      </c>
      <c r="F232" s="3" t="s">
        <v>840</v>
      </c>
      <c r="G232" s="3" t="s">
        <v>350</v>
      </c>
      <c r="H232" s="3" t="s">
        <v>70</v>
      </c>
      <c r="I232" s="3" t="s">
        <v>50</v>
      </c>
      <c r="J232" s="4">
        <v>2.0</v>
      </c>
      <c r="K232" s="4">
        <v>75.0</v>
      </c>
      <c r="L232" s="4">
        <v>21.0</v>
      </c>
      <c r="M232" s="3" t="str">
        <f t="shared" si="1"/>
        <v>(hotel (name HotelWeingarten)
</v>
      </c>
      <c r="N232" s="3" t="str">
        <f t="shared" si="2"/>
        <v>        (tr Bolzano)
</v>
      </c>
      <c r="O232" s="3" t="str">
        <f t="shared" si="3"/>
        <v>        (stars 2)
</v>
      </c>
      <c r="P232" s="3" t="str">
        <f t="shared" si="4"/>
        <v>        (price-per-night 75.0)
</v>
      </c>
      <c r="Q232" s="3" t="str">
        <f t="shared" si="5"/>
        <v>        (free-percent 21))
</v>
      </c>
      <c r="R232" s="4" t="str">
        <f t="shared" si="6"/>
        <v>(hotel (name HotelWeingarten)
        (tr Bolzano)
        (stars 2)
        (price-per-night 75.0)
        (free-percent 21))
</v>
      </c>
    </row>
    <row r="233" ht="67.5" customHeight="1">
      <c r="A233" s="1"/>
      <c r="B233" s="1">
        <v>39.7735004</v>
      </c>
      <c r="C233" s="1">
        <v>8.5856005</v>
      </c>
      <c r="D233" s="4" t="s">
        <v>841</v>
      </c>
      <c r="E233" s="3" t="s">
        <v>842</v>
      </c>
      <c r="F233" s="3" t="s">
        <v>843</v>
      </c>
      <c r="G233" s="3" t="s">
        <v>844</v>
      </c>
      <c r="H233" s="3" t="s">
        <v>115</v>
      </c>
      <c r="I233" s="3" t="s">
        <v>6</v>
      </c>
      <c r="J233" s="4">
        <v>3.0</v>
      </c>
      <c r="K233" s="4">
        <v>100.0</v>
      </c>
      <c r="L233" s="4">
        <v>37.0</v>
      </c>
      <c r="M233" s="3" t="str">
        <f t="shared" si="1"/>
        <v>(hotel (name HotelLeTorri)
</v>
      </c>
      <c r="N233" s="3" t="str">
        <f t="shared" si="2"/>
        <v>        (tr Oristano)
</v>
      </c>
      <c r="O233" s="3" t="str">
        <f t="shared" si="3"/>
        <v>        (stars 3)
</v>
      </c>
      <c r="P233" s="3" t="str">
        <f t="shared" si="4"/>
        <v>        (price-per-night 100.0)
</v>
      </c>
      <c r="Q233" s="3" t="str">
        <f t="shared" si="5"/>
        <v>        (free-percent 37))
</v>
      </c>
      <c r="R233" s="4" t="str">
        <f t="shared" si="6"/>
        <v>(hotel (name HotelLeTorri)
        (tr Oristano)
        (stars 3)
        (price-per-night 100.0)
        (free-percent 37))
</v>
      </c>
    </row>
    <row r="234" ht="67.5" customHeight="1">
      <c r="A234" s="1"/>
      <c r="B234" s="1">
        <v>46.6834737</v>
      </c>
      <c r="C234" s="1">
        <v>11.15089</v>
      </c>
      <c r="D234" s="4" t="s">
        <v>845</v>
      </c>
      <c r="E234" s="3" t="s">
        <v>846</v>
      </c>
      <c r="F234" s="3" t="s">
        <v>847</v>
      </c>
      <c r="G234" s="3" t="s">
        <v>350</v>
      </c>
      <c r="H234" s="3" t="s">
        <v>70</v>
      </c>
      <c r="I234" s="3" t="s">
        <v>50</v>
      </c>
      <c r="J234" s="4">
        <v>3.0</v>
      </c>
      <c r="K234" s="4">
        <v>100.0</v>
      </c>
      <c r="L234" s="4">
        <v>37.0</v>
      </c>
      <c r="M234" s="3" t="str">
        <f t="shared" si="1"/>
        <v>(hotel (name HotelVillaTivoli)
</v>
      </c>
      <c r="N234" s="3" t="str">
        <f t="shared" si="2"/>
        <v>        (tr Bolzano)
</v>
      </c>
      <c r="O234" s="3" t="str">
        <f t="shared" si="3"/>
        <v>        (stars 3)
</v>
      </c>
      <c r="P234" s="3" t="str">
        <f t="shared" si="4"/>
        <v>        (price-per-night 100.0)
</v>
      </c>
      <c r="Q234" s="3" t="str">
        <f t="shared" si="5"/>
        <v>        (free-percent 37))
</v>
      </c>
      <c r="R234" s="4" t="str">
        <f t="shared" si="6"/>
        <v>(hotel (name HotelVillaTivoli)
        (tr Bolzano)
        (stars 3)
        (price-per-night 100.0)
        (free-percent 37))
</v>
      </c>
    </row>
    <row r="235" ht="67.5" customHeight="1">
      <c r="A235" s="1"/>
      <c r="B235" s="1">
        <v>37.583509</v>
      </c>
      <c r="C235" s="1">
        <v>12.840807</v>
      </c>
      <c r="D235" s="4" t="s">
        <v>848</v>
      </c>
      <c r="E235" s="3" t="s">
        <v>849</v>
      </c>
      <c r="F235" s="3" t="s">
        <v>850</v>
      </c>
      <c r="G235" s="3" t="s">
        <v>851</v>
      </c>
      <c r="H235" s="3" t="s">
        <v>116</v>
      </c>
      <c r="I235" s="3" t="s">
        <v>56</v>
      </c>
      <c r="J235" s="4">
        <v>1.0</v>
      </c>
      <c r="K235" s="4">
        <v>50.0</v>
      </c>
      <c r="L235" s="4">
        <v>0.0</v>
      </c>
      <c r="M235" s="3" t="str">
        <f t="shared" si="1"/>
        <v>(hotel (name HotelAlceste)
</v>
      </c>
      <c r="N235" s="3" t="str">
        <f t="shared" si="2"/>
        <v>        (tr Trapani)
</v>
      </c>
      <c r="O235" s="3" t="str">
        <f t="shared" si="3"/>
        <v>        (stars 1)
</v>
      </c>
      <c r="P235" s="3" t="str">
        <f t="shared" si="4"/>
        <v>        (price-per-night 50.0)
</v>
      </c>
      <c r="Q235" s="3" t="str">
        <f t="shared" si="5"/>
        <v>        (free-percent 0))
</v>
      </c>
      <c r="R235" s="4" t="str">
        <f t="shared" si="6"/>
        <v>(hotel (name HotelAlceste)
        (tr Trapani)
        (stars 1)
        (price-per-night 50.0)
        (free-percent 0))
</v>
      </c>
    </row>
    <row r="236" ht="67.5" customHeight="1">
      <c r="A236" s="1"/>
      <c r="B236" s="1">
        <v>37.80667</v>
      </c>
      <c r="C236" s="1">
        <v>12.45684</v>
      </c>
      <c r="D236" s="4" t="s">
        <v>852</v>
      </c>
      <c r="E236" s="3" t="s">
        <v>853</v>
      </c>
      <c r="F236" s="3" t="s">
        <v>854</v>
      </c>
      <c r="G236" s="3" t="s">
        <v>851</v>
      </c>
      <c r="H236" s="3" t="s">
        <v>116</v>
      </c>
      <c r="I236" s="3" t="s">
        <v>56</v>
      </c>
      <c r="J236" s="4">
        <v>4.0</v>
      </c>
      <c r="K236" s="4">
        <v>125.0</v>
      </c>
      <c r="L236" s="4">
        <v>18.0</v>
      </c>
      <c r="M236" s="3" t="str">
        <f t="shared" si="1"/>
        <v>(hotel (name VillaFavorita)
</v>
      </c>
      <c r="N236" s="3" t="str">
        <f t="shared" si="2"/>
        <v>        (tr Trapani)
</v>
      </c>
      <c r="O236" s="3" t="str">
        <f t="shared" si="3"/>
        <v>        (stars 4)
</v>
      </c>
      <c r="P236" s="3" t="str">
        <f t="shared" si="4"/>
        <v>        (price-per-night 125.0)
</v>
      </c>
      <c r="Q236" s="3" t="str">
        <f t="shared" si="5"/>
        <v>        (free-percent 18))
</v>
      </c>
      <c r="R236" s="4" t="str">
        <f t="shared" si="6"/>
        <v>(hotel (name VillaFavorita)
        (tr Trapani)
        (stars 4)
        (price-per-night 125.0)
        (free-percent 18))
</v>
      </c>
    </row>
    <row r="237" ht="67.5" customHeight="1">
      <c r="A237" s="1"/>
      <c r="B237" s="1">
        <v>38.156367</v>
      </c>
      <c r="C237" s="1">
        <v>13.108491</v>
      </c>
      <c r="D237" s="4" t="s">
        <v>855</v>
      </c>
      <c r="E237" s="3" t="s">
        <v>856</v>
      </c>
      <c r="F237" s="3" t="s">
        <v>857</v>
      </c>
      <c r="G237" s="3" t="s">
        <v>858</v>
      </c>
      <c r="H237" s="3" t="s">
        <v>117</v>
      </c>
      <c r="I237" s="3" t="s">
        <v>56</v>
      </c>
      <c r="J237" s="4">
        <v>2.0</v>
      </c>
      <c r="K237" s="4">
        <v>75.0</v>
      </c>
      <c r="L237" s="4">
        <v>11.0</v>
      </c>
      <c r="M237" s="3" t="str">
        <f t="shared" si="1"/>
        <v>(hotel (name AlloggiVacanzeBeB)
</v>
      </c>
      <c r="N237" s="3" t="str">
        <f t="shared" si="2"/>
        <v>        (tr Palermo)
</v>
      </c>
      <c r="O237" s="3" t="str">
        <f t="shared" si="3"/>
        <v>        (stars 2)
</v>
      </c>
      <c r="P237" s="3" t="str">
        <f t="shared" si="4"/>
        <v>        (price-per-night 75.0)
</v>
      </c>
      <c r="Q237" s="3" t="str">
        <f t="shared" si="5"/>
        <v>        (free-percent 11))
</v>
      </c>
      <c r="R237" s="4" t="str">
        <f t="shared" si="6"/>
        <v>(hotel (name AlloggiVacanzeBeB)
        (tr Palermo)
        (stars 2)
        (price-per-night 75.0)
        (free-percent 11))
</v>
      </c>
    </row>
    <row r="238" ht="67.5" customHeight="1">
      <c r="A238" s="1"/>
      <c r="B238" s="1">
        <v>38.0331266</v>
      </c>
      <c r="C238" s="1">
        <v>12.8395906</v>
      </c>
      <c r="D238" s="4" t="s">
        <v>859</v>
      </c>
      <c r="E238" s="3" t="s">
        <v>860</v>
      </c>
      <c r="F238" s="3" t="s">
        <v>861</v>
      </c>
      <c r="G238" s="3" t="s">
        <v>851</v>
      </c>
      <c r="H238" s="3" t="s">
        <v>116</v>
      </c>
      <c r="I238" s="3" t="s">
        <v>56</v>
      </c>
      <c r="J238" s="4">
        <v>4.0</v>
      </c>
      <c r="K238" s="4">
        <v>125.0</v>
      </c>
      <c r="L238" s="4">
        <v>8.0</v>
      </c>
      <c r="M238" s="3" t="str">
        <f t="shared" si="1"/>
        <v>(hotel (name SataruResort)
</v>
      </c>
      <c r="N238" s="3" t="str">
        <f t="shared" si="2"/>
        <v>        (tr Trapani)
</v>
      </c>
      <c r="O238" s="3" t="str">
        <f t="shared" si="3"/>
        <v>        (stars 4)
</v>
      </c>
      <c r="P238" s="3" t="str">
        <f t="shared" si="4"/>
        <v>        (price-per-night 125.0)
</v>
      </c>
      <c r="Q238" s="3" t="str">
        <f t="shared" si="5"/>
        <v>        (free-percent 8))
</v>
      </c>
      <c r="R238" s="4" t="str">
        <f t="shared" si="6"/>
        <v>(hotel (name SataruResort)
        (tr Trapani)
        (stars 4)
        (price-per-night 125.0)
        (free-percent 8))
</v>
      </c>
    </row>
    <row r="239" ht="67.5" customHeight="1">
      <c r="A239" s="1"/>
      <c r="B239" s="1">
        <v>38.1018379</v>
      </c>
      <c r="C239" s="1">
        <v>13.3980667</v>
      </c>
      <c r="D239" s="4" t="s">
        <v>862</v>
      </c>
      <c r="E239" s="3" t="s">
        <v>863</v>
      </c>
      <c r="F239" s="3" t="s">
        <v>864</v>
      </c>
      <c r="G239" s="3" t="s">
        <v>858</v>
      </c>
      <c r="H239" s="3" t="s">
        <v>117</v>
      </c>
      <c r="I239" s="3" t="s">
        <v>56</v>
      </c>
      <c r="J239" s="4">
        <v>1.0</v>
      </c>
      <c r="K239" s="4">
        <v>50.0</v>
      </c>
      <c r="L239" s="4">
        <v>11.0</v>
      </c>
      <c r="M239" s="3" t="str">
        <f t="shared" si="1"/>
        <v>(hotel (name HotelVilladAmato)
</v>
      </c>
      <c r="N239" s="3" t="str">
        <f t="shared" si="2"/>
        <v>        (tr Palermo)
</v>
      </c>
      <c r="O239" s="3" t="str">
        <f t="shared" si="3"/>
        <v>        (stars 1)
</v>
      </c>
      <c r="P239" s="3" t="str">
        <f t="shared" si="4"/>
        <v>        (price-per-night 50.0)
</v>
      </c>
      <c r="Q239" s="3" t="str">
        <f t="shared" si="5"/>
        <v>        (free-percent 11))
</v>
      </c>
      <c r="R239" s="4" t="str">
        <f t="shared" si="6"/>
        <v>(hotel (name HotelVilladAmato)
        (tr Palermo)
        (stars 1)
        (price-per-night 50.0)
        (free-percent 11))
</v>
      </c>
    </row>
    <row r="240" ht="67.5" customHeight="1">
      <c r="A240" s="1"/>
      <c r="B240" s="1">
        <v>38.1043289</v>
      </c>
      <c r="C240" s="1">
        <v>13.3540898</v>
      </c>
      <c r="D240" s="4" t="s">
        <v>866</v>
      </c>
      <c r="E240" s="3" t="s">
        <v>867</v>
      </c>
      <c r="F240" s="3" t="s">
        <v>868</v>
      </c>
      <c r="G240" s="3" t="s">
        <v>858</v>
      </c>
      <c r="H240" s="3" t="s">
        <v>117</v>
      </c>
      <c r="I240" s="3" t="s">
        <v>56</v>
      </c>
      <c r="J240" s="4">
        <v>4.0</v>
      </c>
      <c r="K240" s="4">
        <v>125.0</v>
      </c>
      <c r="L240" s="4">
        <v>90.0</v>
      </c>
      <c r="M240" s="3" t="str">
        <f t="shared" si="1"/>
        <v>(hotel (name CasaMarconi)
</v>
      </c>
      <c r="N240" s="3" t="str">
        <f t="shared" si="2"/>
        <v>        (tr Palermo)
</v>
      </c>
      <c r="O240" s="3" t="str">
        <f t="shared" si="3"/>
        <v>        (stars 4)
</v>
      </c>
      <c r="P240" s="3" t="str">
        <f t="shared" si="4"/>
        <v>        (price-per-night 125.0)
</v>
      </c>
      <c r="Q240" s="3" t="str">
        <f t="shared" si="5"/>
        <v>        (free-percent 90))
</v>
      </c>
      <c r="R240" s="4" t="str">
        <f t="shared" si="6"/>
        <v>(hotel (name CasaMarconi)
        (tr Palermo)
        (stars 4)
        (price-per-night 125.0)
        (free-percent 90))
</v>
      </c>
    </row>
    <row r="241" ht="67.5" customHeight="1">
      <c r="A241" s="1"/>
      <c r="B241" s="1">
        <v>38.1234519</v>
      </c>
      <c r="C241" s="1">
        <v>13.3590742</v>
      </c>
      <c r="D241" s="4" t="s">
        <v>869</v>
      </c>
      <c r="E241" s="3" t="s">
        <v>870</v>
      </c>
      <c r="F241" s="3" t="s">
        <v>871</v>
      </c>
      <c r="G241" s="3" t="s">
        <v>858</v>
      </c>
      <c r="H241" s="3" t="s">
        <v>117</v>
      </c>
      <c r="I241" s="3" t="s">
        <v>56</v>
      </c>
      <c r="J241" s="4">
        <v>4.0</v>
      </c>
      <c r="K241" s="4">
        <v>125.0</v>
      </c>
      <c r="L241" s="4">
        <v>18.0</v>
      </c>
      <c r="M241" s="3" t="str">
        <f t="shared" si="1"/>
        <v>(hotel (name HotelTonic)
</v>
      </c>
      <c r="N241" s="3" t="str">
        <f t="shared" si="2"/>
        <v>        (tr Palermo)
</v>
      </c>
      <c r="O241" s="3" t="str">
        <f t="shared" si="3"/>
        <v>        (stars 4)
</v>
      </c>
      <c r="P241" s="3" t="str">
        <f t="shared" si="4"/>
        <v>        (price-per-night 125.0)
</v>
      </c>
      <c r="Q241" s="3" t="str">
        <f t="shared" si="5"/>
        <v>        (free-percent 18))
</v>
      </c>
      <c r="R241" s="4" t="str">
        <f t="shared" si="6"/>
        <v>(hotel (name HotelTonic)
        (tr Palermo)
        (stars 4)
        (price-per-night 125.0)
        (free-percent 18))
</v>
      </c>
    </row>
    <row r="242" ht="67.5" customHeight="1">
      <c r="A242" s="1"/>
      <c r="B242" s="1">
        <v>40.6285286</v>
      </c>
      <c r="C242" s="1">
        <v>14.3751019</v>
      </c>
      <c r="D242" s="4" t="s">
        <v>872</v>
      </c>
      <c r="E242" s="3" t="s">
        <v>873</v>
      </c>
      <c r="F242" s="3" t="s">
        <v>566</v>
      </c>
      <c r="G242" s="3" t="s">
        <v>455</v>
      </c>
      <c r="H242" s="3" t="s">
        <v>80</v>
      </c>
      <c r="I242" s="3" t="s">
        <v>22</v>
      </c>
      <c r="J242" s="4">
        <v>2.0</v>
      </c>
      <c r="K242" s="4">
        <v>75.0</v>
      </c>
      <c r="L242" s="4">
        <v>35.0</v>
      </c>
      <c r="M242" s="3" t="str">
        <f t="shared" si="1"/>
        <v>(hotel (name HotelIlFaro)
</v>
      </c>
      <c r="N242" s="3" t="str">
        <f t="shared" si="2"/>
        <v>        (tr Napoli)
</v>
      </c>
      <c r="O242" s="3" t="str">
        <f t="shared" si="3"/>
        <v>        (stars 2)
</v>
      </c>
      <c r="P242" s="3" t="str">
        <f t="shared" si="4"/>
        <v>        (price-per-night 75.0)
</v>
      </c>
      <c r="Q242" s="3" t="str">
        <f t="shared" si="5"/>
        <v>        (free-percent 35))
</v>
      </c>
      <c r="R242" s="4" t="str">
        <f t="shared" si="6"/>
        <v>(hotel (name HotelIlFaro)
        (tr Napoli)
        (stars 2)
        (price-per-night 75.0)
        (free-percent 35))
</v>
      </c>
    </row>
    <row r="243" ht="67.5" customHeight="1">
      <c r="A243" s="1"/>
      <c r="B243" s="1">
        <v>41.2598408</v>
      </c>
      <c r="C243" s="1">
        <v>13.4408223</v>
      </c>
      <c r="D243" s="4" t="s">
        <v>874</v>
      </c>
      <c r="E243" s="3" t="s">
        <v>875</v>
      </c>
      <c r="F243" s="3" t="s">
        <v>876</v>
      </c>
      <c r="G243" s="3" t="s">
        <v>877</v>
      </c>
      <c r="H243" s="3" t="s">
        <v>118</v>
      </c>
      <c r="I243" s="3" t="s">
        <v>42</v>
      </c>
      <c r="J243" s="4">
        <v>3.0</v>
      </c>
      <c r="K243" s="4">
        <v>100.0</v>
      </c>
      <c r="L243" s="4">
        <v>5.0</v>
      </c>
      <c r="M243" s="3" t="str">
        <f t="shared" si="1"/>
        <v>(hotel (name HotelBelvedere)
</v>
      </c>
      <c r="N243" s="3" t="str">
        <f t="shared" si="2"/>
        <v>        (tr Latina)
</v>
      </c>
      <c r="O243" s="3" t="str">
        <f t="shared" si="3"/>
        <v>        (stars 3)
</v>
      </c>
      <c r="P243" s="3" t="str">
        <f t="shared" si="4"/>
        <v>        (price-per-night 100.0)
</v>
      </c>
      <c r="Q243" s="3" t="str">
        <f t="shared" si="5"/>
        <v>        (free-percent 5))
</v>
      </c>
      <c r="R243" s="4" t="str">
        <f t="shared" si="6"/>
        <v>(hotel (name HotelBelvedere)
        (tr Latina)
        (stars 3)
        (price-per-night 100.0)
        (free-percent 5))
</v>
      </c>
    </row>
    <row r="244" ht="67.5" customHeight="1">
      <c r="A244" s="1"/>
      <c r="B244" s="1">
        <v>41.4064323</v>
      </c>
      <c r="C244" s="1">
        <v>12.8704756</v>
      </c>
      <c r="D244" s="4" t="s">
        <v>878</v>
      </c>
      <c r="E244" s="3" t="s">
        <v>879</v>
      </c>
      <c r="F244" s="3" t="s">
        <v>880</v>
      </c>
      <c r="G244" s="3" t="s">
        <v>877</v>
      </c>
      <c r="H244" s="3" t="s">
        <v>118</v>
      </c>
      <c r="I244" s="3" t="s">
        <v>42</v>
      </c>
      <c r="J244" s="4">
        <v>1.0</v>
      </c>
      <c r="K244" s="4">
        <v>50.0</v>
      </c>
      <c r="L244" s="4">
        <v>65.0</v>
      </c>
      <c r="M244" s="3" t="str">
        <f t="shared" si="1"/>
        <v>(hotel (name HOTELMIRAMARE)
</v>
      </c>
      <c r="N244" s="3" t="str">
        <f t="shared" si="2"/>
        <v>        (tr Latina)
</v>
      </c>
      <c r="O244" s="3" t="str">
        <f t="shared" si="3"/>
        <v>        (stars 1)
</v>
      </c>
      <c r="P244" s="3" t="str">
        <f t="shared" si="4"/>
        <v>        (price-per-night 50.0)
</v>
      </c>
      <c r="Q244" s="3" t="str">
        <f t="shared" si="5"/>
        <v>        (free-percent 65))
</v>
      </c>
      <c r="R244" s="4" t="str">
        <f t="shared" si="6"/>
        <v>(hotel (name HOTELMIRAMARE)
        (tr Latina)
        (stars 1)
        (price-per-night 50.0)
        (free-percent 65))
</v>
      </c>
    </row>
    <row r="245" ht="67.5" customHeight="1">
      <c r="A245" s="1"/>
      <c r="B245" s="1">
        <v>43.7096896</v>
      </c>
      <c r="C245" s="1">
        <v>10.3981101</v>
      </c>
      <c r="D245" s="4" t="s">
        <v>881</v>
      </c>
      <c r="E245" s="3" t="s">
        <v>882</v>
      </c>
      <c r="F245" s="3" t="s">
        <v>883</v>
      </c>
      <c r="G245" s="3" t="s">
        <v>213</v>
      </c>
      <c r="H245" s="3" t="s">
        <v>41</v>
      </c>
      <c r="I245" s="3" t="s">
        <v>25</v>
      </c>
      <c r="J245" s="4">
        <v>2.0</v>
      </c>
      <c r="K245" s="4">
        <v>75.0</v>
      </c>
      <c r="L245" s="4">
        <v>85.0</v>
      </c>
      <c r="M245" s="3" t="str">
        <f t="shared" si="1"/>
        <v>(hotel (name HotelLaPace)
</v>
      </c>
      <c r="N245" s="3" t="str">
        <f t="shared" si="2"/>
        <v>        (tr Pisa)
</v>
      </c>
      <c r="O245" s="3" t="str">
        <f t="shared" si="3"/>
        <v>        (stars 2)
</v>
      </c>
      <c r="P245" s="3" t="str">
        <f t="shared" si="4"/>
        <v>        (price-per-night 75.0)
</v>
      </c>
      <c r="Q245" s="3" t="str">
        <f t="shared" si="5"/>
        <v>        (free-percent 85))
</v>
      </c>
      <c r="R245" s="4" t="str">
        <f t="shared" si="6"/>
        <v>(hotel (name HotelLaPace)
        (tr Pisa)
        (stars 2)
        (price-per-night 75.0)
        (free-percent 85))
</v>
      </c>
    </row>
    <row r="246" ht="67.5" customHeight="1">
      <c r="A246" s="1"/>
      <c r="B246" s="1">
        <v>42.0896778</v>
      </c>
      <c r="C246" s="1">
        <v>11.7950217</v>
      </c>
      <c r="D246" s="4" t="s">
        <v>884</v>
      </c>
      <c r="E246" s="3" t="s">
        <v>885</v>
      </c>
      <c r="F246" s="3" t="s">
        <v>886</v>
      </c>
      <c r="G246" s="3" t="s">
        <v>285</v>
      </c>
      <c r="H246" s="3" t="s">
        <v>61</v>
      </c>
      <c r="I246" s="3" t="s">
        <v>42</v>
      </c>
      <c r="J246" s="4">
        <v>1.0</v>
      </c>
      <c r="K246" s="4">
        <v>50.0</v>
      </c>
      <c r="L246" s="4">
        <v>69.0</v>
      </c>
      <c r="M246" s="3" t="str">
        <f t="shared" si="1"/>
        <v>(hotel (name HotelSanGiorgio)
</v>
      </c>
      <c r="N246" s="3" t="str">
        <f t="shared" si="2"/>
        <v>        (tr Roma)
</v>
      </c>
      <c r="O246" s="3" t="str">
        <f t="shared" si="3"/>
        <v>        (stars 1)
</v>
      </c>
      <c r="P246" s="3" t="str">
        <f t="shared" si="4"/>
        <v>        (price-per-night 50.0)
</v>
      </c>
      <c r="Q246" s="3" t="str">
        <f t="shared" si="5"/>
        <v>        (free-percent 69))
</v>
      </c>
      <c r="R246" s="4" t="str">
        <f t="shared" si="6"/>
        <v>(hotel (name HotelSanGiorgio)
        (tr Roma)
        (stars 1)
        (price-per-night 50.0)
        (free-percent 69))
</v>
      </c>
    </row>
    <row r="247" ht="67.5" customHeight="1">
      <c r="A247" s="1"/>
      <c r="B247" s="1">
        <v>40.549885</v>
      </c>
      <c r="C247" s="1">
        <v>14.239837</v>
      </c>
      <c r="D247" s="4" t="s">
        <v>887</v>
      </c>
      <c r="E247" s="3" t="s">
        <v>888</v>
      </c>
      <c r="F247" s="3" t="s">
        <v>889</v>
      </c>
      <c r="G247" s="3" t="s">
        <v>455</v>
      </c>
      <c r="H247" s="3" t="s">
        <v>80</v>
      </c>
      <c r="I247" s="3" t="s">
        <v>22</v>
      </c>
      <c r="J247" s="4">
        <v>2.0</v>
      </c>
      <c r="K247" s="4">
        <v>75.0</v>
      </c>
      <c r="L247" s="4">
        <v>38.0</v>
      </c>
      <c r="M247" s="3" t="str">
        <f t="shared" si="1"/>
        <v>(hotel (name HotelCapri)
</v>
      </c>
      <c r="N247" s="3" t="str">
        <f t="shared" si="2"/>
        <v>        (tr Napoli)
</v>
      </c>
      <c r="O247" s="3" t="str">
        <f t="shared" si="3"/>
        <v>        (stars 2)
</v>
      </c>
      <c r="P247" s="3" t="str">
        <f t="shared" si="4"/>
        <v>        (price-per-night 75.0)
</v>
      </c>
      <c r="Q247" s="3" t="str">
        <f t="shared" si="5"/>
        <v>        (free-percent 38))
</v>
      </c>
      <c r="R247" s="4" t="str">
        <f t="shared" si="6"/>
        <v>(hotel (name HotelCapri)
        (tr Napoli)
        (stars 2)
        (price-per-night 75.0)
        (free-percent 38))
</v>
      </c>
    </row>
    <row r="248" ht="67.5" customHeight="1">
      <c r="A248" s="1"/>
      <c r="B248" s="1">
        <v>41.88756799999999</v>
      </c>
      <c r="C248" s="1">
        <v>12.46101</v>
      </c>
      <c r="D248" s="4" t="s">
        <v>890</v>
      </c>
      <c r="E248" s="3" t="s">
        <v>891</v>
      </c>
      <c r="F248" s="3" t="s">
        <v>892</v>
      </c>
      <c r="G248" s="3" t="s">
        <v>285</v>
      </c>
      <c r="H248" s="3" t="s">
        <v>61</v>
      </c>
      <c r="I248" s="3" t="s">
        <v>42</v>
      </c>
      <c r="J248" s="4">
        <v>4.0</v>
      </c>
      <c r="K248" s="4">
        <v>125.0</v>
      </c>
      <c r="L248" s="4">
        <v>99.0</v>
      </c>
      <c r="M248" s="3" t="str">
        <f t="shared" si="1"/>
        <v>(hotel (name GrandHoteldelGianicolo)
</v>
      </c>
      <c r="N248" s="3" t="str">
        <f t="shared" si="2"/>
        <v>        (tr Roma)
</v>
      </c>
      <c r="O248" s="3" t="str">
        <f t="shared" si="3"/>
        <v>        (stars 4)
</v>
      </c>
      <c r="P248" s="3" t="str">
        <f t="shared" si="4"/>
        <v>        (price-per-night 125.0)
</v>
      </c>
      <c r="Q248" s="3" t="str">
        <f t="shared" si="5"/>
        <v>        (free-percent 99))
</v>
      </c>
      <c r="R248" s="4" t="str">
        <f t="shared" si="6"/>
        <v>(hotel (name GrandHoteldelGianicolo)
        (tr Roma)
        (stars 4)
        (price-per-night 125.0)
        (free-percent 99))
</v>
      </c>
    </row>
    <row r="249" ht="67.5" customHeight="1">
      <c r="A249" s="1"/>
      <c r="B249" s="1">
        <v>41.8922468</v>
      </c>
      <c r="C249" s="1">
        <v>12.4131575</v>
      </c>
      <c r="D249" s="4" t="s">
        <v>893</v>
      </c>
      <c r="E249" s="3" t="s">
        <v>894</v>
      </c>
      <c r="F249" s="3" t="s">
        <v>895</v>
      </c>
      <c r="G249" s="3" t="s">
        <v>285</v>
      </c>
      <c r="H249" s="3" t="s">
        <v>61</v>
      </c>
      <c r="I249" s="3" t="s">
        <v>42</v>
      </c>
      <c r="J249" s="4">
        <v>2.0</v>
      </c>
      <c r="K249" s="4">
        <v>75.0</v>
      </c>
      <c r="L249" s="4">
        <v>8.0</v>
      </c>
      <c r="M249" s="3" t="str">
        <f t="shared" si="1"/>
        <v>(hotel (name RaganelliHotel)
</v>
      </c>
      <c r="N249" s="3" t="str">
        <f t="shared" si="2"/>
        <v>        (tr Roma)
</v>
      </c>
      <c r="O249" s="3" t="str">
        <f t="shared" si="3"/>
        <v>        (stars 2)
</v>
      </c>
      <c r="P249" s="3" t="str">
        <f t="shared" si="4"/>
        <v>        (price-per-night 75.0)
</v>
      </c>
      <c r="Q249" s="3" t="str">
        <f t="shared" si="5"/>
        <v>        (free-percent 8))
</v>
      </c>
      <c r="R249" s="4" t="str">
        <f t="shared" si="6"/>
        <v>(hotel (name RaganelliHotel)
        (tr Roma)
        (stars 2)
        (price-per-night 75.0)
        (free-percent 8))
</v>
      </c>
    </row>
    <row r="250" ht="67.5" customHeight="1">
      <c r="A250" s="1"/>
      <c r="B250" s="1">
        <v>40.6350941</v>
      </c>
      <c r="C250" s="1">
        <v>14.6019577</v>
      </c>
      <c r="D250" s="4" t="s">
        <v>896</v>
      </c>
      <c r="E250" s="3" t="s">
        <v>897</v>
      </c>
      <c r="F250" s="3" t="s">
        <v>579</v>
      </c>
      <c r="G250" s="3" t="s">
        <v>177</v>
      </c>
      <c r="H250" s="3" t="s">
        <v>30</v>
      </c>
      <c r="I250" s="3" t="s">
        <v>22</v>
      </c>
      <c r="J250" s="4">
        <v>2.0</v>
      </c>
      <c r="K250" s="4">
        <v>75.0</v>
      </c>
      <c r="L250" s="4">
        <v>71.0</v>
      </c>
      <c r="M250" s="3" t="str">
        <f t="shared" si="1"/>
        <v>(hotel (name HotelAmalfi)
</v>
      </c>
      <c r="N250" s="3" t="str">
        <f t="shared" si="2"/>
        <v>        (tr Salerno)
</v>
      </c>
      <c r="O250" s="3" t="str">
        <f t="shared" si="3"/>
        <v>        (stars 2)
</v>
      </c>
      <c r="P250" s="3" t="str">
        <f t="shared" si="4"/>
        <v>        (price-per-night 75.0)
</v>
      </c>
      <c r="Q250" s="3" t="str">
        <f t="shared" si="5"/>
        <v>        (free-percent 71))
</v>
      </c>
      <c r="R250" s="4" t="str">
        <f t="shared" si="6"/>
        <v>(hotel (name HotelAmalfi)
        (tr Salerno)
        (stars 2)
        (price-per-night 75.0)
        (free-percent 71))
</v>
      </c>
    </row>
    <row r="251" ht="67.5" customHeight="1">
      <c r="A251" s="1"/>
      <c r="B251" s="1">
        <v>41.9302322</v>
      </c>
      <c r="C251" s="1">
        <v>12.4929034</v>
      </c>
      <c r="D251" s="4" t="s">
        <v>898</v>
      </c>
      <c r="E251" s="3" t="s">
        <v>899</v>
      </c>
      <c r="F251" s="3" t="s">
        <v>900</v>
      </c>
      <c r="G251" s="3" t="s">
        <v>285</v>
      </c>
      <c r="H251" s="3" t="s">
        <v>61</v>
      </c>
      <c r="I251" s="3" t="s">
        <v>42</v>
      </c>
      <c r="J251" s="4">
        <v>3.0</v>
      </c>
      <c r="K251" s="4">
        <v>100.0</v>
      </c>
      <c r="L251" s="4">
        <v>86.0</v>
      </c>
      <c r="M251" s="3" t="str">
        <f t="shared" si="1"/>
        <v>(hotel (name HotelDelleMuse)
</v>
      </c>
      <c r="N251" s="3" t="str">
        <f t="shared" si="2"/>
        <v>        (tr Roma)
</v>
      </c>
      <c r="O251" s="3" t="str">
        <f t="shared" si="3"/>
        <v>        (stars 3)
</v>
      </c>
      <c r="P251" s="3" t="str">
        <f t="shared" si="4"/>
        <v>        (price-per-night 100.0)
</v>
      </c>
      <c r="Q251" s="3" t="str">
        <f t="shared" si="5"/>
        <v>        (free-percent 86))
</v>
      </c>
      <c r="R251" s="4" t="str">
        <f t="shared" si="6"/>
        <v>(hotel (name HotelDelleMuse)
        (tr Roma)
        (stars 3)
        (price-per-night 100.0)
        (free-percent 86))
</v>
      </c>
    </row>
    <row r="252" ht="67.5" customHeight="1">
      <c r="A252" s="1"/>
      <c r="B252" s="1">
        <v>42.767416</v>
      </c>
      <c r="C252" s="1">
        <v>11.1756792</v>
      </c>
      <c r="D252" s="4" t="s">
        <v>901</v>
      </c>
      <c r="E252" s="3" t="s">
        <v>902</v>
      </c>
      <c r="F252" s="3" t="s">
        <v>904</v>
      </c>
      <c r="G252" s="3" t="s">
        <v>230</v>
      </c>
      <c r="H252" s="3" t="s">
        <v>49</v>
      </c>
      <c r="I252" s="3" t="s">
        <v>25</v>
      </c>
      <c r="J252" s="4">
        <v>2.0</v>
      </c>
      <c r="K252" s="4">
        <v>75.0</v>
      </c>
      <c r="L252" s="4">
        <v>46.0</v>
      </c>
      <c r="M252" s="3" t="str">
        <f t="shared" si="1"/>
        <v>(hotel (name AgriturismoPoggioCavallo)
</v>
      </c>
      <c r="N252" s="3" t="str">
        <f t="shared" si="2"/>
        <v>        (tr Grosseto)
</v>
      </c>
      <c r="O252" s="3" t="str">
        <f t="shared" si="3"/>
        <v>        (stars 2)
</v>
      </c>
      <c r="P252" s="3" t="str">
        <f t="shared" si="4"/>
        <v>        (price-per-night 75.0)
</v>
      </c>
      <c r="Q252" s="3" t="str">
        <f t="shared" si="5"/>
        <v>        (free-percent 46))
</v>
      </c>
      <c r="R252" s="4" t="str">
        <f t="shared" si="6"/>
        <v>(hotel (name AgriturismoPoggioCavallo)
        (tr Grosseto)
        (stars 2)
        (price-per-night 75.0)
        (free-percent 46))
</v>
      </c>
    </row>
    <row r="253" ht="67.5" customHeight="1">
      <c r="A253" s="1"/>
      <c r="B253" s="1">
        <v>42.4549428</v>
      </c>
      <c r="C253" s="1">
        <v>11.422206</v>
      </c>
      <c r="D253" s="4" t="s">
        <v>905</v>
      </c>
      <c r="E253" s="3" t="s">
        <v>906</v>
      </c>
      <c r="F253" s="3" t="s">
        <v>907</v>
      </c>
      <c r="G253" s="3" t="s">
        <v>230</v>
      </c>
      <c r="H253" s="3" t="s">
        <v>49</v>
      </c>
      <c r="I253" s="3" t="s">
        <v>25</v>
      </c>
      <c r="J253" s="4">
        <v>1.0</v>
      </c>
      <c r="K253" s="4">
        <v>50.0</v>
      </c>
      <c r="L253" s="4">
        <v>100.0</v>
      </c>
      <c r="M253" s="3" t="str">
        <f t="shared" si="1"/>
        <v>(hotel (name HotelResidenceValledelButtero)
</v>
      </c>
      <c r="N253" s="3" t="str">
        <f t="shared" si="2"/>
        <v>        (tr Grosseto)
</v>
      </c>
      <c r="O253" s="3" t="str">
        <f t="shared" si="3"/>
        <v>        (stars 1)
</v>
      </c>
      <c r="P253" s="3" t="str">
        <f t="shared" si="4"/>
        <v>        (price-per-night 50.0)
</v>
      </c>
      <c r="Q253" s="3" t="str">
        <f t="shared" si="5"/>
        <v>        (free-percent 100))
</v>
      </c>
      <c r="R253" s="4" t="str">
        <f t="shared" si="6"/>
        <v>(hotel (name HotelResidenceValledelButtero)
        (tr Grosseto)
        (stars 1)
        (price-per-night 50.0)
        (free-percent 100))
</v>
      </c>
    </row>
    <row r="254" ht="67.5" customHeight="1">
      <c r="A254" s="1"/>
      <c r="B254" s="1">
        <v>43.026906</v>
      </c>
      <c r="C254" s="1">
        <v>11.6180934</v>
      </c>
      <c r="D254" s="4" t="s">
        <v>908</v>
      </c>
      <c r="E254" s="3" t="s">
        <v>909</v>
      </c>
      <c r="F254" s="3" t="s">
        <v>910</v>
      </c>
      <c r="G254" s="3" t="s">
        <v>221</v>
      </c>
      <c r="H254" s="3" t="s">
        <v>44</v>
      </c>
      <c r="I254" s="3" t="s">
        <v>25</v>
      </c>
      <c r="J254" s="4">
        <v>1.0</v>
      </c>
      <c r="K254" s="4">
        <v>50.0</v>
      </c>
      <c r="L254" s="4">
        <v>16.0</v>
      </c>
      <c r="M254" s="3" t="str">
        <f t="shared" si="1"/>
        <v>(hotel (name HotelPostaMarcucci)
</v>
      </c>
      <c r="N254" s="3" t="str">
        <f t="shared" si="2"/>
        <v>        (tr Siena)
</v>
      </c>
      <c r="O254" s="3" t="str">
        <f t="shared" si="3"/>
        <v>        (stars 1)
</v>
      </c>
      <c r="P254" s="3" t="str">
        <f t="shared" si="4"/>
        <v>        (price-per-night 50.0)
</v>
      </c>
      <c r="Q254" s="3" t="str">
        <f t="shared" si="5"/>
        <v>        (free-percent 16))
</v>
      </c>
      <c r="R254" s="4" t="str">
        <f t="shared" si="6"/>
        <v>(hotel (name HotelPostaMarcucci)
        (tr Siena)
        (stars 1)
        (price-per-night 50.0)
        (free-percent 16))
</v>
      </c>
    </row>
    <row r="255" ht="67.5" customHeight="1">
      <c r="A255" s="1"/>
      <c r="B255" s="1">
        <v>42.2471305</v>
      </c>
      <c r="C255" s="1">
        <v>11.7520848</v>
      </c>
      <c r="D255" s="4" t="s">
        <v>911</v>
      </c>
      <c r="E255" s="3" t="s">
        <v>912</v>
      </c>
      <c r="F255" s="3" t="s">
        <v>913</v>
      </c>
      <c r="G255" s="3" t="s">
        <v>756</v>
      </c>
      <c r="H255" s="3" t="s">
        <v>113</v>
      </c>
      <c r="I255" s="3" t="s">
        <v>42</v>
      </c>
      <c r="J255" s="4">
        <v>4.0</v>
      </c>
      <c r="K255" s="4">
        <v>125.0</v>
      </c>
      <c r="L255" s="4">
        <v>70.0</v>
      </c>
      <c r="M255" s="3" t="str">
        <f t="shared" si="1"/>
        <v>(hotel (name HotelAllolivo)
</v>
      </c>
      <c r="N255" s="3" t="str">
        <f t="shared" si="2"/>
        <v>        (tr Viterbo)
</v>
      </c>
      <c r="O255" s="3" t="str">
        <f t="shared" si="3"/>
        <v>        (stars 4)
</v>
      </c>
      <c r="P255" s="3" t="str">
        <f t="shared" si="4"/>
        <v>        (price-per-night 125.0)
</v>
      </c>
      <c r="Q255" s="3" t="str">
        <f t="shared" si="5"/>
        <v>        (free-percent 70))
</v>
      </c>
      <c r="R255" s="4" t="str">
        <f t="shared" si="6"/>
        <v>(hotel (name HotelAllolivo)
        (tr Viterbo)
        (stars 4)
        (price-per-night 125.0)
        (free-percent 70))
</v>
      </c>
    </row>
    <row r="256" ht="67.5" customHeight="1">
      <c r="A256" s="1"/>
      <c r="B256" s="1">
        <v>45.8845616</v>
      </c>
      <c r="C256" s="1">
        <v>10.8400354</v>
      </c>
      <c r="D256" s="4" t="s">
        <v>806</v>
      </c>
      <c r="E256" s="3" t="s">
        <v>807</v>
      </c>
      <c r="F256" s="3" t="s">
        <v>759</v>
      </c>
      <c r="G256" s="3" t="s">
        <v>743</v>
      </c>
      <c r="H256" s="3" t="s">
        <v>108</v>
      </c>
      <c r="I256" s="3" t="s">
        <v>50</v>
      </c>
      <c r="J256" s="4">
        <v>1.0</v>
      </c>
      <c r="K256" s="4">
        <v>50.0</v>
      </c>
      <c r="L256" s="4">
        <v>34.0</v>
      </c>
      <c r="M256" s="3" t="str">
        <f t="shared" si="1"/>
        <v>(hotel (name HotelSole)
</v>
      </c>
      <c r="N256" s="3" t="str">
        <f t="shared" si="2"/>
        <v>        (tr Trento)
</v>
      </c>
      <c r="O256" s="3" t="str">
        <f t="shared" si="3"/>
        <v>        (stars 1)
</v>
      </c>
      <c r="P256" s="3" t="str">
        <f t="shared" si="4"/>
        <v>        (price-per-night 50.0)
</v>
      </c>
      <c r="Q256" s="3" t="str">
        <f t="shared" si="5"/>
        <v>        (free-percent 34))
</v>
      </c>
      <c r="R256" s="4" t="str">
        <f t="shared" si="6"/>
        <v>(hotel (name HotelSole)
        (tr Trento)
        (stars 1)
        (price-per-night 50.0)
        (free-percent 34))
</v>
      </c>
    </row>
    <row r="257" ht="67.5" customHeight="1">
      <c r="A257" s="1"/>
      <c r="B257" s="1">
        <v>42.2691486</v>
      </c>
      <c r="C257" s="1">
        <v>12.0258481</v>
      </c>
      <c r="D257" s="4" t="s">
        <v>914</v>
      </c>
      <c r="E257" s="3" t="s">
        <v>915</v>
      </c>
      <c r="F257" s="3" t="s">
        <v>916</v>
      </c>
      <c r="G257" s="3" t="s">
        <v>756</v>
      </c>
      <c r="H257" s="3" t="s">
        <v>113</v>
      </c>
      <c r="I257" s="3" t="s">
        <v>42</v>
      </c>
      <c r="J257" s="4">
        <v>3.0</v>
      </c>
      <c r="K257" s="4">
        <v>100.0</v>
      </c>
      <c r="L257" s="4">
        <v>95.0</v>
      </c>
      <c r="M257" s="3" t="str">
        <f t="shared" si="1"/>
        <v>(hotel (name HotelDaBeccone)
</v>
      </c>
      <c r="N257" s="3" t="str">
        <f t="shared" si="2"/>
        <v>        (tr Viterbo)
</v>
      </c>
      <c r="O257" s="3" t="str">
        <f t="shared" si="3"/>
        <v>        (stars 3)
</v>
      </c>
      <c r="P257" s="3" t="str">
        <f t="shared" si="4"/>
        <v>        (price-per-night 100.0)
</v>
      </c>
      <c r="Q257" s="3" t="str">
        <f t="shared" si="5"/>
        <v>        (free-percent 95))
</v>
      </c>
      <c r="R257" s="4" t="str">
        <f t="shared" si="6"/>
        <v>(hotel (name HotelDaBeccone)
        (tr Viterbo)
        (stars 3)
        (price-per-night 100.0)
        (free-percent 95))
</v>
      </c>
    </row>
    <row r="258" ht="67.5" customHeight="1">
      <c r="A258" s="1"/>
      <c r="B258" s="1">
        <v>42.4277527</v>
      </c>
      <c r="C258" s="1">
        <v>12.0944602</v>
      </c>
      <c r="D258" s="4" t="s">
        <v>917</v>
      </c>
      <c r="E258" s="3" t="s">
        <v>918</v>
      </c>
      <c r="F258" s="3" t="s">
        <v>919</v>
      </c>
      <c r="G258" s="3" t="s">
        <v>756</v>
      </c>
      <c r="H258" s="3" t="s">
        <v>113</v>
      </c>
      <c r="I258" s="3" t="s">
        <v>42</v>
      </c>
      <c r="J258" s="4">
        <v>2.0</v>
      </c>
      <c r="K258" s="4">
        <v>75.0</v>
      </c>
      <c r="L258" s="4">
        <v>51.0</v>
      </c>
      <c r="M258" s="3" t="str">
        <f t="shared" si="1"/>
        <v>(hotel (name HOTELVITERBO)
</v>
      </c>
      <c r="N258" s="3" t="str">
        <f t="shared" si="2"/>
        <v>        (tr Viterbo)
</v>
      </c>
      <c r="O258" s="3" t="str">
        <f t="shared" si="3"/>
        <v>        (stars 2)
</v>
      </c>
      <c r="P258" s="3" t="str">
        <f t="shared" si="4"/>
        <v>        (price-per-night 75.0)
</v>
      </c>
      <c r="Q258" s="3" t="str">
        <f t="shared" si="5"/>
        <v>        (free-percent 51))
</v>
      </c>
      <c r="R258" s="4" t="str">
        <f t="shared" si="6"/>
        <v>(hotel (name HOTELVITERBO)
        (tr Viterbo)
        (stars 2)
        (price-per-night 75.0)
        (free-percent 51))
</v>
      </c>
    </row>
    <row r="259" ht="67.5" customHeight="1">
      <c r="A259" s="1"/>
      <c r="B259" s="1">
        <v>42.4119111</v>
      </c>
      <c r="C259" s="1">
        <v>12.1132829</v>
      </c>
      <c r="D259" s="4" t="s">
        <v>920</v>
      </c>
      <c r="E259" s="3" t="s">
        <v>921</v>
      </c>
      <c r="F259" s="3" t="s">
        <v>919</v>
      </c>
      <c r="G259" s="3" t="s">
        <v>756</v>
      </c>
      <c r="H259" s="3" t="s">
        <v>113</v>
      </c>
      <c r="I259" s="3" t="s">
        <v>42</v>
      </c>
      <c r="J259" s="4">
        <v>3.0</v>
      </c>
      <c r="K259" s="4">
        <v>100.0</v>
      </c>
      <c r="L259" s="4">
        <v>73.0</v>
      </c>
      <c r="M259" s="3" t="str">
        <f t="shared" si="1"/>
        <v>(hotel (name HOTELMINIPALACE)
</v>
      </c>
      <c r="N259" s="3" t="str">
        <f t="shared" si="2"/>
        <v>        (tr Viterbo)
</v>
      </c>
      <c r="O259" s="3" t="str">
        <f t="shared" si="3"/>
        <v>        (stars 3)
</v>
      </c>
      <c r="P259" s="3" t="str">
        <f t="shared" si="4"/>
        <v>        (price-per-night 100.0)
</v>
      </c>
      <c r="Q259" s="3" t="str">
        <f t="shared" si="5"/>
        <v>        (free-percent 73))
</v>
      </c>
      <c r="R259" s="4" t="str">
        <f t="shared" si="6"/>
        <v>(hotel (name HOTELMINIPALACE)
        (tr Viterbo)
        (stars 3)
        (price-per-night 100.0)
        (free-percent 73))
</v>
      </c>
    </row>
    <row r="260" ht="67.5" customHeight="1">
      <c r="A260" s="1"/>
      <c r="B260" s="1">
        <v>42.3701128</v>
      </c>
      <c r="C260" s="1">
        <v>12.1254952</v>
      </c>
      <c r="D260" s="4" t="s">
        <v>922</v>
      </c>
      <c r="E260" s="3" t="s">
        <v>923</v>
      </c>
      <c r="F260" s="3" t="s">
        <v>924</v>
      </c>
      <c r="G260" s="3" t="s">
        <v>756</v>
      </c>
      <c r="H260" s="3" t="s">
        <v>113</v>
      </c>
      <c r="I260" s="3" t="s">
        <v>42</v>
      </c>
      <c r="J260" s="4">
        <v>1.0</v>
      </c>
      <c r="K260" s="4">
        <v>50.0</v>
      </c>
      <c r="L260" s="4">
        <v>12.0</v>
      </c>
      <c r="M260" s="3" t="str">
        <f t="shared" si="1"/>
        <v>(hotel (name BallettiParkhotel)
</v>
      </c>
      <c r="N260" s="3" t="str">
        <f t="shared" si="2"/>
        <v>        (tr Viterbo)
</v>
      </c>
      <c r="O260" s="3" t="str">
        <f t="shared" si="3"/>
        <v>        (stars 1)
</v>
      </c>
      <c r="P260" s="3" t="str">
        <f t="shared" si="4"/>
        <v>        (price-per-night 50.0)
</v>
      </c>
      <c r="Q260" s="3" t="str">
        <f t="shared" si="5"/>
        <v>        (free-percent 12))
</v>
      </c>
      <c r="R260" s="4" t="str">
        <f t="shared" si="6"/>
        <v>(hotel (name BallettiParkhotel)
        (tr Viterbo)
        (stars 1)
        (price-per-night 50.0)
        (free-percent 12))
</v>
      </c>
    </row>
    <row r="261" ht="67.5" customHeight="1">
      <c r="A261" s="1"/>
      <c r="B261" s="1">
        <v>41.9829187</v>
      </c>
      <c r="C261" s="1">
        <v>12.4132321</v>
      </c>
      <c r="D261" s="4" t="s">
        <v>925</v>
      </c>
      <c r="E261" s="3" t="s">
        <v>926</v>
      </c>
      <c r="F261" s="3" t="s">
        <v>927</v>
      </c>
      <c r="G261" s="3" t="s">
        <v>285</v>
      </c>
      <c r="H261" s="3" t="s">
        <v>61</v>
      </c>
      <c r="I261" s="3" t="s">
        <v>42</v>
      </c>
      <c r="J261" s="4">
        <v>3.0</v>
      </c>
      <c r="K261" s="4">
        <v>100.0</v>
      </c>
      <c r="L261" s="4">
        <v>30.0</v>
      </c>
      <c r="M261" s="3" t="str">
        <f t="shared" si="1"/>
        <v>(hotel (name AutoHotelViaCassiakm)
</v>
      </c>
      <c r="N261" s="3" t="str">
        <f t="shared" si="2"/>
        <v>        (tr Roma)
</v>
      </c>
      <c r="O261" s="3" t="str">
        <f t="shared" si="3"/>
        <v>        (stars 3)
</v>
      </c>
      <c r="P261" s="3" t="str">
        <f t="shared" si="4"/>
        <v>        (price-per-night 100.0)
</v>
      </c>
      <c r="Q261" s="3" t="str">
        <f t="shared" si="5"/>
        <v>        (free-percent 30))
</v>
      </c>
      <c r="R261" s="4" t="str">
        <f t="shared" si="6"/>
        <v>(hotel (name AutoHotelViaCassiakm)
        (tr Roma)
        (stars 3)
        (price-per-night 100.0)
        (free-percent 30))
</v>
      </c>
    </row>
    <row r="262" ht="67.5" customHeight="1">
      <c r="A262" s="1"/>
      <c r="B262" s="1">
        <v>42.781085</v>
      </c>
      <c r="C262" s="1">
        <v>12.40671</v>
      </c>
      <c r="D262" s="4" t="s">
        <v>928</v>
      </c>
      <c r="E262" s="3" t="s">
        <v>929</v>
      </c>
      <c r="F262" s="3" t="s">
        <v>930</v>
      </c>
      <c r="G262" s="3" t="s">
        <v>931</v>
      </c>
      <c r="H262" s="3" t="s">
        <v>119</v>
      </c>
      <c r="I262" s="3" t="s">
        <v>58</v>
      </c>
      <c r="J262" s="4">
        <v>3.0</v>
      </c>
      <c r="K262" s="4">
        <v>100.0</v>
      </c>
      <c r="L262" s="4">
        <v>67.0</v>
      </c>
      <c r="M262" s="3" t="str">
        <f t="shared" si="1"/>
        <v>(hotel (name HotelFonteCesia)
</v>
      </c>
      <c r="N262" s="3" t="str">
        <f t="shared" si="2"/>
        <v>        (tr Perugia)
</v>
      </c>
      <c r="O262" s="3" t="str">
        <f t="shared" si="3"/>
        <v>        (stars 3)
</v>
      </c>
      <c r="P262" s="3" t="str">
        <f t="shared" si="4"/>
        <v>        (price-per-night 100.0)
</v>
      </c>
      <c r="Q262" s="3" t="str">
        <f t="shared" si="5"/>
        <v>        (free-percent 67))
</v>
      </c>
      <c r="R262" s="4" t="str">
        <f t="shared" si="6"/>
        <v>(hotel (name HotelFonteCesia)
        (tr Perugia)
        (stars 3)
        (price-per-night 100.0)
        (free-percent 67))
</v>
      </c>
    </row>
    <row r="263" ht="67.5" customHeight="1">
      <c r="A263" s="1"/>
      <c r="B263" s="1">
        <v>42.1291982</v>
      </c>
      <c r="C263" s="1">
        <v>12.5012385</v>
      </c>
      <c r="D263" s="4" t="s">
        <v>932</v>
      </c>
      <c r="E263" s="3" t="s">
        <v>933</v>
      </c>
      <c r="F263" s="3" t="s">
        <v>934</v>
      </c>
      <c r="G263" s="3" t="s">
        <v>285</v>
      </c>
      <c r="H263" s="3" t="s">
        <v>61</v>
      </c>
      <c r="I263" s="3" t="s">
        <v>42</v>
      </c>
      <c r="J263" s="4">
        <v>4.0</v>
      </c>
      <c r="K263" s="4">
        <v>125.0</v>
      </c>
      <c r="L263" s="4">
        <v>87.0</v>
      </c>
      <c r="M263" s="3" t="str">
        <f t="shared" si="1"/>
        <v>(hotel (name HotelClarice)
</v>
      </c>
      <c r="N263" s="3" t="str">
        <f t="shared" si="2"/>
        <v>        (tr Roma)
</v>
      </c>
      <c r="O263" s="3" t="str">
        <f t="shared" si="3"/>
        <v>        (stars 4)
</v>
      </c>
      <c r="P263" s="3" t="str">
        <f t="shared" si="4"/>
        <v>        (price-per-night 125.0)
</v>
      </c>
      <c r="Q263" s="3" t="str">
        <f t="shared" si="5"/>
        <v>        (free-percent 87))
</v>
      </c>
      <c r="R263" s="4" t="str">
        <f t="shared" si="6"/>
        <v>(hotel (name HotelClarice)
        (tr Roma)
        (stars 4)
        (price-per-night 125.0)
        (free-percent 87))
</v>
      </c>
    </row>
    <row r="264" ht="67.5" customHeight="1">
      <c r="A264" s="1"/>
      <c r="B264" s="1">
        <v>42.7126432</v>
      </c>
      <c r="C264" s="1">
        <v>12.5050758</v>
      </c>
      <c r="D264" s="4" t="s">
        <v>935</v>
      </c>
      <c r="E264" s="3" t="s">
        <v>936</v>
      </c>
      <c r="F264" s="3" t="s">
        <v>937</v>
      </c>
      <c r="G264" s="3" t="s">
        <v>938</v>
      </c>
      <c r="H264" s="3" t="s">
        <v>120</v>
      </c>
      <c r="I264" s="3" t="s">
        <v>58</v>
      </c>
      <c r="J264" s="4">
        <v>3.0</v>
      </c>
      <c r="K264" s="4">
        <v>100.0</v>
      </c>
      <c r="L264" s="4">
        <v>61.0</v>
      </c>
      <c r="M264" s="3" t="str">
        <f t="shared" si="1"/>
        <v>(hotel (name CastellodiCasigliano)
</v>
      </c>
      <c r="N264" s="3" t="str">
        <f t="shared" si="2"/>
        <v>        (tr Terni)
</v>
      </c>
      <c r="O264" s="3" t="str">
        <f t="shared" si="3"/>
        <v>        (stars 3)
</v>
      </c>
      <c r="P264" s="3" t="str">
        <f t="shared" si="4"/>
        <v>        (price-per-night 100.0)
</v>
      </c>
      <c r="Q264" s="3" t="str">
        <f t="shared" si="5"/>
        <v>        (free-percent 61))
</v>
      </c>
      <c r="R264" s="4" t="str">
        <f t="shared" si="6"/>
        <v>(hotel (name CastellodiCasigliano)
        (tr Terni)
        (stars 3)
        (price-per-night 100.0)
        (free-percent 61))
</v>
      </c>
    </row>
    <row r="265" ht="67.5" customHeight="1">
      <c r="A265" s="1"/>
      <c r="B265" s="1">
        <v>42.140849</v>
      </c>
      <c r="C265" s="1">
        <v>12.600643</v>
      </c>
      <c r="D265" s="4" t="s">
        <v>939</v>
      </c>
      <c r="E265" s="3" t="s">
        <v>940</v>
      </c>
      <c r="F265" s="3" t="s">
        <v>941</v>
      </c>
      <c r="G265" s="3" t="s">
        <v>285</v>
      </c>
      <c r="H265" s="3" t="s">
        <v>61</v>
      </c>
      <c r="I265" s="3" t="s">
        <v>42</v>
      </c>
      <c r="J265" s="4">
        <v>1.0</v>
      </c>
      <c r="K265" s="4">
        <v>50.0</v>
      </c>
      <c r="L265" s="4">
        <v>22.0</v>
      </c>
      <c r="M265" s="3" t="str">
        <f t="shared" si="1"/>
        <v>(hotel (name HolidayInnFianoRomano)
</v>
      </c>
      <c r="N265" s="3" t="str">
        <f t="shared" si="2"/>
        <v>        (tr Roma)
</v>
      </c>
      <c r="O265" s="3" t="str">
        <f t="shared" si="3"/>
        <v>        (stars 1)
</v>
      </c>
      <c r="P265" s="3" t="str">
        <f t="shared" si="4"/>
        <v>        (price-per-night 50.0)
</v>
      </c>
      <c r="Q265" s="3" t="str">
        <f t="shared" si="5"/>
        <v>        (free-percent 22))
</v>
      </c>
      <c r="R265" s="4" t="str">
        <f t="shared" si="6"/>
        <v>(hotel (name HolidayInnFianoRomano)
        (tr Roma)
        (stars 1)
        (price-per-night 50.0)
        (free-percent 22))
</v>
      </c>
    </row>
    <row r="266" ht="67.5" customHeight="1">
      <c r="A266" s="1"/>
      <c r="B266" s="1">
        <v>42.9334088</v>
      </c>
      <c r="C266" s="1">
        <v>12.6089748</v>
      </c>
      <c r="D266" s="4" t="s">
        <v>942</v>
      </c>
      <c r="E266" s="3" t="s">
        <v>943</v>
      </c>
      <c r="F266" s="3" t="s">
        <v>944</v>
      </c>
      <c r="G266" s="3" t="s">
        <v>931</v>
      </c>
      <c r="H266" s="3" t="s">
        <v>119</v>
      </c>
      <c r="I266" s="3" t="s">
        <v>58</v>
      </c>
      <c r="J266" s="4">
        <v>2.0</v>
      </c>
      <c r="K266" s="4">
        <v>75.0</v>
      </c>
      <c r="L266" s="4">
        <v>44.0</v>
      </c>
      <c r="M266" s="3" t="str">
        <f t="shared" si="1"/>
        <v>(hotel (name HotelPalazzoBrunamonti)
</v>
      </c>
      <c r="N266" s="3" t="str">
        <f t="shared" si="2"/>
        <v>        (tr Perugia)
</v>
      </c>
      <c r="O266" s="3" t="str">
        <f t="shared" si="3"/>
        <v>        (stars 2)
</v>
      </c>
      <c r="P266" s="3" t="str">
        <f t="shared" si="4"/>
        <v>        (price-per-night 75.0)
</v>
      </c>
      <c r="Q266" s="3" t="str">
        <f t="shared" si="5"/>
        <v>        (free-percent 44))
</v>
      </c>
      <c r="R266" s="4" t="str">
        <f t="shared" si="6"/>
        <v>(hotel (name HotelPalazzoBrunamonti)
        (tr Perugia)
        (stars 2)
        (price-per-night 75.0)
        (free-percent 44))
</v>
      </c>
    </row>
    <row r="267" ht="67.5" customHeight="1">
      <c r="A267" s="1"/>
      <c r="B267" s="1">
        <v>42.7929701</v>
      </c>
      <c r="C267" s="1">
        <v>13.0924341</v>
      </c>
      <c r="D267" s="4" t="s">
        <v>945</v>
      </c>
      <c r="E267" s="3" t="s">
        <v>946</v>
      </c>
      <c r="F267" s="3" t="s">
        <v>947</v>
      </c>
      <c r="G267" s="3" t="s">
        <v>931</v>
      </c>
      <c r="H267" s="3" t="s">
        <v>119</v>
      </c>
      <c r="I267" s="3" t="s">
        <v>58</v>
      </c>
      <c r="J267" s="4">
        <v>3.0</v>
      </c>
      <c r="K267" s="4">
        <v>100.0</v>
      </c>
      <c r="L267" s="4">
        <v>61.0</v>
      </c>
      <c r="M267" s="3" t="str">
        <f t="shared" si="1"/>
        <v>(hotel (name HotelGrottaAzzurra)
</v>
      </c>
      <c r="N267" s="3" t="str">
        <f t="shared" si="2"/>
        <v>        (tr Perugia)
</v>
      </c>
      <c r="O267" s="3" t="str">
        <f t="shared" si="3"/>
        <v>        (stars 3)
</v>
      </c>
      <c r="P267" s="3" t="str">
        <f t="shared" si="4"/>
        <v>        (price-per-night 100.0)
</v>
      </c>
      <c r="Q267" s="3" t="str">
        <f t="shared" si="5"/>
        <v>        (free-percent 61))
</v>
      </c>
      <c r="R267" s="4" t="str">
        <f t="shared" si="6"/>
        <v>(hotel (name HotelGrottaAzzurra)
        (tr Perugia)
        (stars 3)
        (price-per-night 100.0)
        (free-percent 61))
</v>
      </c>
    </row>
    <row r="268" ht="67.5" customHeight="1">
      <c r="A268" s="1"/>
      <c r="B268" s="1">
        <v>42.3459702</v>
      </c>
      <c r="C268" s="1">
        <v>13.3977673</v>
      </c>
      <c r="D268" s="4" t="s">
        <v>948</v>
      </c>
      <c r="E268" s="3" t="s">
        <v>949</v>
      </c>
      <c r="F268" s="3" t="s">
        <v>950</v>
      </c>
      <c r="G268" s="3" t="s">
        <v>951</v>
      </c>
      <c r="H268" s="3" t="s">
        <v>865</v>
      </c>
      <c r="I268" s="3" t="s">
        <v>60</v>
      </c>
      <c r="J268" s="4">
        <v>1.0</v>
      </c>
      <c r="K268" s="4">
        <v>50.0</v>
      </c>
      <c r="L268" s="4">
        <v>28.0</v>
      </c>
      <c r="M268" s="3" t="str">
        <f t="shared" si="1"/>
        <v>(hotel (name GrandHoteledelParco)
</v>
      </c>
      <c r="N268" s="3" t="str">
        <f t="shared" si="2"/>
        <v>        (tr LAquila)
</v>
      </c>
      <c r="O268" s="3" t="str">
        <f t="shared" si="3"/>
        <v>        (stars 1)
</v>
      </c>
      <c r="P268" s="3" t="str">
        <f t="shared" si="4"/>
        <v>        (price-per-night 50.0)
</v>
      </c>
      <c r="Q268" s="3" t="str">
        <f t="shared" si="5"/>
        <v>        (free-percent 28))
</v>
      </c>
      <c r="R268" s="4" t="str">
        <f t="shared" si="6"/>
        <v>(hotel (name GrandHoteledelParco)
        (tr LAquila)
        (stars 1)
        (price-per-night 50.0)
        (free-percent 28))
</v>
      </c>
    </row>
    <row r="269" ht="67.5" customHeight="1">
      <c r="A269" s="1"/>
      <c r="B269" s="1">
        <v>43.0559659</v>
      </c>
      <c r="C269" s="1">
        <v>11.5980748</v>
      </c>
      <c r="D269" s="4" t="s">
        <v>952</v>
      </c>
      <c r="E269" s="3" t="s">
        <v>953</v>
      </c>
      <c r="F269" s="3" t="s">
        <v>954</v>
      </c>
      <c r="G269" s="3" t="s">
        <v>221</v>
      </c>
      <c r="H269" s="3" t="s">
        <v>44</v>
      </c>
      <c r="I269" s="3" t="s">
        <v>25</v>
      </c>
      <c r="J269" s="4">
        <v>4.0</v>
      </c>
      <c r="K269" s="4">
        <v>125.0</v>
      </c>
      <c r="L269" s="4">
        <v>61.0</v>
      </c>
      <c r="M269" s="3" t="str">
        <f t="shared" si="1"/>
        <v>(hotel (name HotelPalazzuolo)
</v>
      </c>
      <c r="N269" s="3" t="str">
        <f t="shared" si="2"/>
        <v>        (tr Siena)
</v>
      </c>
      <c r="O269" s="3" t="str">
        <f t="shared" si="3"/>
        <v>        (stars 4)
</v>
      </c>
      <c r="P269" s="3" t="str">
        <f t="shared" si="4"/>
        <v>        (price-per-night 125.0)
</v>
      </c>
      <c r="Q269" s="3" t="str">
        <f t="shared" si="5"/>
        <v>        (free-percent 61))
</v>
      </c>
      <c r="R269" s="4" t="str">
        <f t="shared" si="6"/>
        <v>(hotel (name HotelPalazzuolo)
        (tr Siena)
        (stars 4)
        (price-per-night 125.0)
        (free-percent 61))
</v>
      </c>
    </row>
    <row r="270" ht="67.5" customHeight="1">
      <c r="A270" s="1"/>
      <c r="B270" s="1">
        <v>43.0644027</v>
      </c>
      <c r="C270" s="1">
        <v>11.8169719</v>
      </c>
      <c r="D270" s="4" t="s">
        <v>955</v>
      </c>
      <c r="E270" s="3" t="s">
        <v>956</v>
      </c>
      <c r="F270" s="3" t="s">
        <v>957</v>
      </c>
      <c r="G270" s="3" t="s">
        <v>221</v>
      </c>
      <c r="H270" s="3" t="s">
        <v>44</v>
      </c>
      <c r="I270" s="3" t="s">
        <v>25</v>
      </c>
      <c r="J270" s="4">
        <v>1.0</v>
      </c>
      <c r="K270" s="4">
        <v>50.0</v>
      </c>
      <c r="L270" s="4">
        <v>98.0</v>
      </c>
      <c r="M270" s="3" t="str">
        <f t="shared" si="1"/>
        <v>(hotel (name AlbergoRistVillaAmbra)
</v>
      </c>
      <c r="N270" s="3" t="str">
        <f t="shared" si="2"/>
        <v>        (tr Siena)
</v>
      </c>
      <c r="O270" s="3" t="str">
        <f t="shared" si="3"/>
        <v>        (stars 1)
</v>
      </c>
      <c r="P270" s="3" t="str">
        <f t="shared" si="4"/>
        <v>        (price-per-night 50.0)
</v>
      </c>
      <c r="Q270" s="3" t="str">
        <f t="shared" si="5"/>
        <v>        (free-percent 98))
</v>
      </c>
      <c r="R270" s="4" t="str">
        <f t="shared" si="6"/>
        <v>(hotel (name AlbergoRistVillaAmbra)
        (tr Siena)
        (stars 1)
        (price-per-night 50.0)
        (free-percent 98))
</v>
      </c>
    </row>
    <row r="271" ht="67.5" customHeight="1">
      <c r="A271" s="1"/>
      <c r="B271" s="1">
        <v>45.4054364</v>
      </c>
      <c r="C271" s="1">
        <v>10.6290562</v>
      </c>
      <c r="D271" s="4" t="s">
        <v>958</v>
      </c>
      <c r="E271" s="3" t="s">
        <v>959</v>
      </c>
      <c r="F271" s="3" t="s">
        <v>960</v>
      </c>
      <c r="G271" s="3" t="s">
        <v>676</v>
      </c>
      <c r="H271" s="3" t="s">
        <v>102</v>
      </c>
      <c r="I271" s="3" t="s">
        <v>54</v>
      </c>
      <c r="J271" s="4">
        <v>3.0</v>
      </c>
      <c r="K271" s="4">
        <v>100.0</v>
      </c>
      <c r="L271" s="4">
        <v>30.0</v>
      </c>
      <c r="M271" s="3" t="str">
        <f t="shared" si="1"/>
        <v>(hotel (name HotelilCastello)
</v>
      </c>
      <c r="N271" s="3" t="str">
        <f t="shared" si="2"/>
        <v>        (tr Brescia)
</v>
      </c>
      <c r="O271" s="3" t="str">
        <f t="shared" si="3"/>
        <v>        (stars 3)
</v>
      </c>
      <c r="P271" s="3" t="str">
        <f t="shared" si="4"/>
        <v>        (price-per-night 100.0)
</v>
      </c>
      <c r="Q271" s="3" t="str">
        <f t="shared" si="5"/>
        <v>        (free-percent 30))
</v>
      </c>
      <c r="R271" s="4" t="str">
        <f t="shared" si="6"/>
        <v>(hotel (name HotelilCastello)
        (tr Brescia)
        (stars 3)
        (price-per-night 100.0)
        (free-percent 30))
</v>
      </c>
    </row>
    <row r="272" ht="67.5" customHeight="1">
      <c r="A272" s="1"/>
      <c r="B272" s="1">
        <v>43.3145853</v>
      </c>
      <c r="C272" s="1">
        <v>11.3271915</v>
      </c>
      <c r="D272" s="4" t="s">
        <v>961</v>
      </c>
      <c r="E272" s="3" t="s">
        <v>962</v>
      </c>
      <c r="F272" s="3" t="s">
        <v>356</v>
      </c>
      <c r="G272" s="3" t="s">
        <v>221</v>
      </c>
      <c r="H272" s="3" t="s">
        <v>44</v>
      </c>
      <c r="I272" s="3" t="s">
        <v>25</v>
      </c>
      <c r="J272" s="4">
        <v>1.0</v>
      </c>
      <c r="K272" s="4">
        <v>50.0</v>
      </c>
      <c r="L272" s="4">
        <v>58.0</v>
      </c>
      <c r="M272" s="3" t="str">
        <f t="shared" si="1"/>
        <v>(hotel (name PalazzoRavizza)
</v>
      </c>
      <c r="N272" s="3" t="str">
        <f t="shared" si="2"/>
        <v>        (tr Siena)
</v>
      </c>
      <c r="O272" s="3" t="str">
        <f t="shared" si="3"/>
        <v>        (stars 1)
</v>
      </c>
      <c r="P272" s="3" t="str">
        <f t="shared" si="4"/>
        <v>        (price-per-night 50.0)
</v>
      </c>
      <c r="Q272" s="3" t="str">
        <f t="shared" si="5"/>
        <v>        (free-percent 58))
</v>
      </c>
      <c r="R272" s="4" t="str">
        <f t="shared" si="6"/>
        <v>(hotel (name PalazzoRavizza)
        (tr Siena)
        (stars 1)
        (price-per-night 50.0)
        (free-percent 58))
</v>
      </c>
    </row>
    <row r="273" ht="67.5" customHeight="1">
      <c r="A273" s="1"/>
      <c r="B273" s="1">
        <v>43.3111145</v>
      </c>
      <c r="C273" s="1">
        <v>11.313516</v>
      </c>
      <c r="D273" s="4" t="s">
        <v>963</v>
      </c>
      <c r="E273" s="3" t="s">
        <v>964</v>
      </c>
      <c r="F273" s="3" t="s">
        <v>356</v>
      </c>
      <c r="G273" s="3" t="s">
        <v>221</v>
      </c>
      <c r="H273" s="3" t="s">
        <v>44</v>
      </c>
      <c r="I273" s="3" t="s">
        <v>25</v>
      </c>
      <c r="J273" s="4">
        <v>2.0</v>
      </c>
      <c r="K273" s="4">
        <v>75.0</v>
      </c>
      <c r="L273" s="4">
        <v>64.0</v>
      </c>
      <c r="M273" s="3" t="str">
        <f t="shared" si="1"/>
        <v>(hotel (name PodereilPero)
</v>
      </c>
      <c r="N273" s="3" t="str">
        <f t="shared" si="2"/>
        <v>        (tr Siena)
</v>
      </c>
      <c r="O273" s="3" t="str">
        <f t="shared" si="3"/>
        <v>        (stars 2)
</v>
      </c>
      <c r="P273" s="3" t="str">
        <f t="shared" si="4"/>
        <v>        (price-per-night 75.0)
</v>
      </c>
      <c r="Q273" s="3" t="str">
        <f t="shared" si="5"/>
        <v>        (free-percent 64))
</v>
      </c>
      <c r="R273" s="4" t="str">
        <f t="shared" si="6"/>
        <v>(hotel (name PodereilPero)
        (tr Siena)
        (stars 2)
        (price-per-night 75.0)
        (free-percent 64))
</v>
      </c>
    </row>
    <row r="274" ht="67.5" customHeight="1">
      <c r="A274" s="1"/>
      <c r="B274" s="1">
        <v>43.364245</v>
      </c>
      <c r="C274" s="1">
        <v>13.6878208</v>
      </c>
      <c r="D274" s="4" t="s">
        <v>965</v>
      </c>
      <c r="E274" s="3" t="s">
        <v>966</v>
      </c>
      <c r="F274" s="3" t="s">
        <v>967</v>
      </c>
      <c r="G274" s="3" t="s">
        <v>968</v>
      </c>
      <c r="H274" s="3" t="s">
        <v>122</v>
      </c>
      <c r="I274" s="3" t="s">
        <v>62</v>
      </c>
      <c r="J274" s="4">
        <v>1.0</v>
      </c>
      <c r="K274" s="4">
        <v>50.0</v>
      </c>
      <c r="L274" s="4">
        <v>3.0</v>
      </c>
      <c r="M274" s="3" t="str">
        <f t="shared" si="1"/>
        <v>(hotel (name AgriturismoAnticoUliveto)
</v>
      </c>
      <c r="N274" s="3" t="str">
        <f t="shared" si="2"/>
        <v>        (tr Macerata)
</v>
      </c>
      <c r="O274" s="3" t="str">
        <f t="shared" si="3"/>
        <v>        (stars 1)
</v>
      </c>
      <c r="P274" s="3" t="str">
        <f t="shared" si="4"/>
        <v>        (price-per-night 50.0)
</v>
      </c>
      <c r="Q274" s="3" t="str">
        <f t="shared" si="5"/>
        <v>        (free-percent 3))
</v>
      </c>
      <c r="R274" s="4" t="str">
        <f t="shared" si="6"/>
        <v>(hotel (name AgriturismoAnticoUliveto)
        (tr Macerata)
        (stars 1)
        (price-per-night 50.0)
        (free-percent 3))
</v>
      </c>
    </row>
    <row r="275" ht="67.5" customHeight="1">
      <c r="A275" s="1"/>
      <c r="B275" s="1">
        <v>43.468763</v>
      </c>
      <c r="C275" s="1">
        <v>11.287714</v>
      </c>
      <c r="D275" s="4" t="s">
        <v>969</v>
      </c>
      <c r="E275" s="3" t="s">
        <v>970</v>
      </c>
      <c r="F275" s="3" t="s">
        <v>971</v>
      </c>
      <c r="G275" s="3" t="s">
        <v>221</v>
      </c>
      <c r="H275" s="3" t="s">
        <v>44</v>
      </c>
      <c r="I275" s="3" t="s">
        <v>25</v>
      </c>
      <c r="J275" s="4">
        <v>2.0</v>
      </c>
      <c r="K275" s="4">
        <v>75.0</v>
      </c>
      <c r="L275" s="4">
        <v>49.0</v>
      </c>
      <c r="M275" s="3" t="str">
        <f t="shared" si="1"/>
        <v>(hotel (name HotelPalazzoSquarcialupi)
</v>
      </c>
      <c r="N275" s="3" t="str">
        <f t="shared" si="2"/>
        <v>        (tr Siena)
</v>
      </c>
      <c r="O275" s="3" t="str">
        <f t="shared" si="3"/>
        <v>        (stars 2)
</v>
      </c>
      <c r="P275" s="3" t="str">
        <f t="shared" si="4"/>
        <v>        (price-per-night 75.0)
</v>
      </c>
      <c r="Q275" s="3" t="str">
        <f t="shared" si="5"/>
        <v>        (free-percent 49))
</v>
      </c>
      <c r="R275" s="4" t="str">
        <f t="shared" si="6"/>
        <v>(hotel (name HotelPalazzoSquarcialupi)
        (tr Siena)
        (stars 2)
        (price-per-night 75.0)
        (free-percent 49))
</v>
      </c>
    </row>
    <row r="276" ht="67.5" customHeight="1">
      <c r="A276" s="1"/>
      <c r="B276" s="1">
        <v>43.4707704</v>
      </c>
      <c r="C276" s="1">
        <v>11.8647919</v>
      </c>
      <c r="D276" s="4" t="s">
        <v>972</v>
      </c>
      <c r="E276" s="3" t="s">
        <v>973</v>
      </c>
      <c r="F276" s="3" t="s">
        <v>974</v>
      </c>
      <c r="G276" s="3" t="s">
        <v>975</v>
      </c>
      <c r="H276" s="3" t="s">
        <v>125</v>
      </c>
      <c r="I276" s="3" t="s">
        <v>25</v>
      </c>
      <c r="J276" s="4">
        <v>3.0</v>
      </c>
      <c r="K276" s="4">
        <v>100.0</v>
      </c>
      <c r="L276" s="4">
        <v>31.0</v>
      </c>
      <c r="M276" s="3" t="str">
        <f t="shared" si="1"/>
        <v>(hotel (name HotelMinerva)
</v>
      </c>
      <c r="N276" s="3" t="str">
        <f t="shared" si="2"/>
        <v>        (tr Arezzo)
</v>
      </c>
      <c r="O276" s="3" t="str">
        <f t="shared" si="3"/>
        <v>        (stars 3)
</v>
      </c>
      <c r="P276" s="3" t="str">
        <f t="shared" si="4"/>
        <v>        (price-per-night 100.0)
</v>
      </c>
      <c r="Q276" s="3" t="str">
        <f t="shared" si="5"/>
        <v>        (free-percent 31))
</v>
      </c>
      <c r="R276" s="4" t="str">
        <f t="shared" si="6"/>
        <v>(hotel (name HotelMinerva)
        (tr Arezzo)
        (stars 3)
        (price-per-night 100.0)
        (free-percent 31))
</v>
      </c>
    </row>
    <row r="277" ht="67.5" customHeight="1">
      <c r="A277" s="1"/>
      <c r="B277" s="1">
        <v>43.529784</v>
      </c>
      <c r="C277" s="1">
        <v>11.571841</v>
      </c>
      <c r="D277" s="4" t="s">
        <v>976</v>
      </c>
      <c r="E277" s="3" t="s">
        <v>977</v>
      </c>
      <c r="F277" s="3" t="s">
        <v>978</v>
      </c>
      <c r="G277" s="3" t="s">
        <v>975</v>
      </c>
      <c r="H277" s="3" t="s">
        <v>125</v>
      </c>
      <c r="I277" s="3" t="s">
        <v>25</v>
      </c>
      <c r="J277" s="4">
        <v>2.0</v>
      </c>
      <c r="K277" s="4">
        <v>75.0</v>
      </c>
      <c r="L277" s="4">
        <v>9.0</v>
      </c>
      <c r="M277" s="3" t="str">
        <f t="shared" si="1"/>
        <v>(hotel (name HotelValdarno)
</v>
      </c>
      <c r="N277" s="3" t="str">
        <f t="shared" si="2"/>
        <v>        (tr Arezzo)
</v>
      </c>
      <c r="O277" s="3" t="str">
        <f t="shared" si="3"/>
        <v>        (stars 2)
</v>
      </c>
      <c r="P277" s="3" t="str">
        <f t="shared" si="4"/>
        <v>        (price-per-night 75.0)
</v>
      </c>
      <c r="Q277" s="3" t="str">
        <f t="shared" si="5"/>
        <v>        (free-percent 9))
</v>
      </c>
      <c r="R277" s="4" t="str">
        <f t="shared" si="6"/>
        <v>(hotel (name HotelValdarno)
        (tr Arezzo)
        (stars 2)
        (price-per-night 75.0)
        (free-percent 9))
</v>
      </c>
    </row>
    <row r="278" ht="67.5" customHeight="1">
      <c r="A278" s="1"/>
      <c r="B278" s="1">
        <v>43.6272347</v>
      </c>
      <c r="C278" s="1">
        <v>11.2663664</v>
      </c>
      <c r="D278" s="4" t="s">
        <v>979</v>
      </c>
      <c r="E278" s="3" t="s">
        <v>980</v>
      </c>
      <c r="F278" s="3" t="s">
        <v>981</v>
      </c>
      <c r="G278" s="3" t="s">
        <v>299</v>
      </c>
      <c r="H278" s="3" t="s">
        <v>65</v>
      </c>
      <c r="I278" s="3" t="s">
        <v>25</v>
      </c>
      <c r="J278" s="4">
        <v>3.0</v>
      </c>
      <c r="K278" s="4">
        <v>100.0</v>
      </c>
      <c r="L278" s="4">
        <v>90.0</v>
      </c>
      <c r="M278" s="3" t="str">
        <f t="shared" si="1"/>
        <v>(hotel (name BeBIlVichiaccio)
</v>
      </c>
      <c r="N278" s="3" t="str">
        <f t="shared" si="2"/>
        <v>        (tr Firenze)
</v>
      </c>
      <c r="O278" s="3" t="str">
        <f t="shared" si="3"/>
        <v>        (stars 3)
</v>
      </c>
      <c r="P278" s="3" t="str">
        <f t="shared" si="4"/>
        <v>        (price-per-night 100.0)
</v>
      </c>
      <c r="Q278" s="3" t="str">
        <f t="shared" si="5"/>
        <v>        (free-percent 90))
</v>
      </c>
      <c r="R278" s="4" t="str">
        <f t="shared" si="6"/>
        <v>(hotel (name BeBIlVichiaccio)
        (tr Firenze)
        (stars 3)
        (price-per-night 100.0)
        (free-percent 90))
</v>
      </c>
    </row>
    <row r="279" ht="67.5" customHeight="1">
      <c r="A279" s="1"/>
      <c r="B279" s="1">
        <v>43.6645443</v>
      </c>
      <c r="C279" s="1">
        <v>11.4570338</v>
      </c>
      <c r="D279" s="4" t="s">
        <v>982</v>
      </c>
      <c r="E279" s="3" t="s">
        <v>983</v>
      </c>
      <c r="F279" s="3" t="s">
        <v>984</v>
      </c>
      <c r="G279" s="3" t="s">
        <v>299</v>
      </c>
      <c r="H279" s="3" t="s">
        <v>65</v>
      </c>
      <c r="I279" s="3" t="s">
        <v>25</v>
      </c>
      <c r="J279" s="4">
        <v>1.0</v>
      </c>
      <c r="K279" s="4">
        <v>50.0</v>
      </c>
      <c r="L279" s="4">
        <v>8.0</v>
      </c>
      <c r="M279" s="3" t="str">
        <f t="shared" si="1"/>
        <v>(hotel (name HotelICiliegi)
</v>
      </c>
      <c r="N279" s="3" t="str">
        <f t="shared" si="2"/>
        <v>        (tr Firenze)
</v>
      </c>
      <c r="O279" s="3" t="str">
        <f t="shared" si="3"/>
        <v>        (stars 1)
</v>
      </c>
      <c r="P279" s="3" t="str">
        <f t="shared" si="4"/>
        <v>        (price-per-night 50.0)
</v>
      </c>
      <c r="Q279" s="3" t="str">
        <f t="shared" si="5"/>
        <v>        (free-percent 8))
</v>
      </c>
      <c r="R279" s="4" t="str">
        <f t="shared" si="6"/>
        <v>(hotel (name HotelICiliegi)
        (tr Firenze)
        (stars 1)
        (price-per-night 50.0)
        (free-percent 8))
</v>
      </c>
    </row>
    <row r="280" ht="67.5" customHeight="1">
      <c r="A280" s="1"/>
      <c r="B280" s="1">
        <v>43.7348817</v>
      </c>
      <c r="C280" s="1">
        <v>11.5131968</v>
      </c>
      <c r="D280" s="4" t="s">
        <v>985</v>
      </c>
      <c r="E280" s="3" t="s">
        <v>986</v>
      </c>
      <c r="F280" s="3" t="s">
        <v>987</v>
      </c>
      <c r="G280" s="3" t="s">
        <v>299</v>
      </c>
      <c r="H280" s="3" t="s">
        <v>65</v>
      </c>
      <c r="I280" s="3" t="s">
        <v>25</v>
      </c>
      <c r="J280" s="4">
        <v>1.0</v>
      </c>
      <c r="K280" s="4">
        <v>50.0</v>
      </c>
      <c r="L280" s="4">
        <v>23.0</v>
      </c>
      <c r="M280" s="3" t="str">
        <f t="shared" si="1"/>
        <v>(hotel (name VillaPitiana)
</v>
      </c>
      <c r="N280" s="3" t="str">
        <f t="shared" si="2"/>
        <v>        (tr Firenze)
</v>
      </c>
      <c r="O280" s="3" t="str">
        <f t="shared" si="3"/>
        <v>        (stars 1)
</v>
      </c>
      <c r="P280" s="3" t="str">
        <f t="shared" si="4"/>
        <v>        (price-per-night 50.0)
</v>
      </c>
      <c r="Q280" s="3" t="str">
        <f t="shared" si="5"/>
        <v>        (free-percent 23))
</v>
      </c>
      <c r="R280" s="4" t="str">
        <f t="shared" si="6"/>
        <v>(hotel (name VillaPitiana)
        (tr Firenze)
        (stars 1)
        (price-per-night 50.0)
        (free-percent 23))
</v>
      </c>
    </row>
    <row r="281" ht="67.5" customHeight="1">
      <c r="A281" s="1"/>
      <c r="B281" s="1">
        <v>43.7661407</v>
      </c>
      <c r="C281" s="1">
        <v>11.2721739</v>
      </c>
      <c r="D281" s="4" t="s">
        <v>988</v>
      </c>
      <c r="E281" s="3" t="s">
        <v>989</v>
      </c>
      <c r="F281" s="3" t="s">
        <v>602</v>
      </c>
      <c r="G281" s="3" t="s">
        <v>299</v>
      </c>
      <c r="H281" s="3" t="s">
        <v>65</v>
      </c>
      <c r="I281" s="3" t="s">
        <v>25</v>
      </c>
      <c r="J281" s="4">
        <v>1.0</v>
      </c>
      <c r="K281" s="4">
        <v>50.0</v>
      </c>
      <c r="L281" s="4">
        <v>8.0</v>
      </c>
      <c r="M281" s="3" t="str">
        <f t="shared" si="1"/>
        <v>(hotel (name GrandHotelMediterraneo)
</v>
      </c>
      <c r="N281" s="3" t="str">
        <f t="shared" si="2"/>
        <v>        (tr Firenze)
</v>
      </c>
      <c r="O281" s="3" t="str">
        <f t="shared" si="3"/>
        <v>        (stars 1)
</v>
      </c>
      <c r="P281" s="3" t="str">
        <f t="shared" si="4"/>
        <v>        (price-per-night 50.0)
</v>
      </c>
      <c r="Q281" s="3" t="str">
        <f t="shared" si="5"/>
        <v>        (free-percent 8))
</v>
      </c>
      <c r="R281" s="4" t="str">
        <f t="shared" si="6"/>
        <v>(hotel (name GrandHotelMediterraneo)
        (tr Firenze)
        (stars 1)
        (price-per-night 50.0)
        (free-percent 8))
</v>
      </c>
    </row>
    <row r="282" ht="67.5" customHeight="1">
      <c r="A282" s="1"/>
      <c r="B282" s="1">
        <v>43.7762266</v>
      </c>
      <c r="C282" s="1">
        <v>11.2630407</v>
      </c>
      <c r="D282" s="4" t="s">
        <v>990</v>
      </c>
      <c r="E282" s="3" t="s">
        <v>991</v>
      </c>
      <c r="F282" s="3" t="s">
        <v>602</v>
      </c>
      <c r="G282" s="3" t="s">
        <v>299</v>
      </c>
      <c r="H282" s="3" t="s">
        <v>65</v>
      </c>
      <c r="I282" s="3" t="s">
        <v>25</v>
      </c>
      <c r="J282" s="4">
        <v>2.0</v>
      </c>
      <c r="K282" s="4">
        <v>75.0</v>
      </c>
      <c r="L282" s="4">
        <v>45.0</v>
      </c>
      <c r="M282" s="3" t="str">
        <f t="shared" si="1"/>
        <v>(hotel (name HotelMorandiallaCrocetta)
</v>
      </c>
      <c r="N282" s="3" t="str">
        <f t="shared" si="2"/>
        <v>        (tr Firenze)
</v>
      </c>
      <c r="O282" s="3" t="str">
        <f t="shared" si="3"/>
        <v>        (stars 2)
</v>
      </c>
      <c r="P282" s="3" t="str">
        <f t="shared" si="4"/>
        <v>        (price-per-night 75.0)
</v>
      </c>
      <c r="Q282" s="3" t="str">
        <f t="shared" si="5"/>
        <v>        (free-percent 45))
</v>
      </c>
      <c r="R282" s="4" t="str">
        <f t="shared" si="6"/>
        <v>(hotel (name HotelMorandiallaCrocetta)
        (tr Firenze)
        (stars 2)
        (price-per-night 75.0)
        (free-percent 45))
</v>
      </c>
    </row>
    <row r="283" ht="67.5" customHeight="1">
      <c r="A283" s="1"/>
      <c r="B283" s="1">
        <v>43.7990927</v>
      </c>
      <c r="C283" s="1">
        <v>11.2993165</v>
      </c>
      <c r="D283" s="4" t="s">
        <v>992</v>
      </c>
      <c r="E283" s="3" t="s">
        <v>993</v>
      </c>
      <c r="F283" s="3" t="s">
        <v>994</v>
      </c>
      <c r="G283" s="3" t="s">
        <v>299</v>
      </c>
      <c r="H283" s="3" t="s">
        <v>65</v>
      </c>
      <c r="I283" s="3" t="s">
        <v>25</v>
      </c>
      <c r="J283" s="4">
        <v>3.0</v>
      </c>
      <c r="K283" s="4">
        <v>100.0</v>
      </c>
      <c r="L283" s="4">
        <v>6.0</v>
      </c>
      <c r="M283" s="3" t="str">
        <f t="shared" si="1"/>
        <v>(hotel (name PensioneBencista)
</v>
      </c>
      <c r="N283" s="3" t="str">
        <f t="shared" si="2"/>
        <v>        (tr Firenze)
</v>
      </c>
      <c r="O283" s="3" t="str">
        <f t="shared" si="3"/>
        <v>        (stars 3)
</v>
      </c>
      <c r="P283" s="3" t="str">
        <f t="shared" si="4"/>
        <v>        (price-per-night 100.0)
</v>
      </c>
      <c r="Q283" s="3" t="str">
        <f t="shared" si="5"/>
        <v>        (free-percent 6))
</v>
      </c>
      <c r="R283" s="4" t="str">
        <f t="shared" si="6"/>
        <v>(hotel (name PensioneBencista)
        (tr Firenze)
        (stars 3)
        (price-per-night 100.0)
        (free-percent 6))
</v>
      </c>
    </row>
    <row r="284" ht="67.5" customHeight="1">
      <c r="A284" s="1"/>
      <c r="B284" s="1">
        <v>43.80192880000001</v>
      </c>
      <c r="C284" s="1">
        <v>11.2979691</v>
      </c>
      <c r="D284" s="4" t="s">
        <v>995</v>
      </c>
      <c r="E284" s="3" t="s">
        <v>996</v>
      </c>
      <c r="F284" s="3" t="s">
        <v>994</v>
      </c>
      <c r="G284" s="3" t="s">
        <v>299</v>
      </c>
      <c r="H284" s="3" t="s">
        <v>65</v>
      </c>
      <c r="I284" s="3" t="s">
        <v>25</v>
      </c>
      <c r="J284" s="4">
        <v>2.0</v>
      </c>
      <c r="K284" s="4">
        <v>75.0</v>
      </c>
      <c r="L284" s="4">
        <v>14.0</v>
      </c>
      <c r="M284" s="3" t="str">
        <f t="shared" si="1"/>
        <v>(hotel (name ParkHotelVillaFiesole)
</v>
      </c>
      <c r="N284" s="3" t="str">
        <f t="shared" si="2"/>
        <v>        (tr Firenze)
</v>
      </c>
      <c r="O284" s="3" t="str">
        <f t="shared" si="3"/>
        <v>        (stars 2)
</v>
      </c>
      <c r="P284" s="3" t="str">
        <f t="shared" si="4"/>
        <v>        (price-per-night 75.0)
</v>
      </c>
      <c r="Q284" s="3" t="str">
        <f t="shared" si="5"/>
        <v>        (free-percent 14))
</v>
      </c>
      <c r="R284" s="4" t="str">
        <f t="shared" si="6"/>
        <v>(hotel (name ParkHotelVillaFiesole)
        (tr Firenze)
        (stars 2)
        (price-per-night 75.0)
        (free-percent 14))
</v>
      </c>
    </row>
    <row r="285" ht="67.5" customHeight="1">
      <c r="A285" s="1"/>
      <c r="B285" s="1">
        <v>43.8946022</v>
      </c>
      <c r="C285" s="1">
        <v>11.3214623</v>
      </c>
      <c r="D285" s="4" t="s">
        <v>998</v>
      </c>
      <c r="E285" s="3" t="s">
        <v>999</v>
      </c>
      <c r="F285" s="3" t="s">
        <v>1000</v>
      </c>
      <c r="G285" s="3" t="s">
        <v>299</v>
      </c>
      <c r="H285" s="3" t="s">
        <v>65</v>
      </c>
      <c r="I285" s="3" t="s">
        <v>25</v>
      </c>
      <c r="J285" s="4">
        <v>1.0</v>
      </c>
      <c r="K285" s="4">
        <v>50.0</v>
      </c>
      <c r="L285" s="4">
        <v>28.0</v>
      </c>
      <c r="M285" s="3" t="str">
        <f t="shared" si="1"/>
        <v>(hotel (name GiottoParkHotel)
</v>
      </c>
      <c r="N285" s="3" t="str">
        <f t="shared" si="2"/>
        <v>        (tr Firenze)
</v>
      </c>
      <c r="O285" s="3" t="str">
        <f t="shared" si="3"/>
        <v>        (stars 1)
</v>
      </c>
      <c r="P285" s="3" t="str">
        <f t="shared" si="4"/>
        <v>        (price-per-night 50.0)
</v>
      </c>
      <c r="Q285" s="3" t="str">
        <f t="shared" si="5"/>
        <v>        (free-percent 28))
</v>
      </c>
      <c r="R285" s="4" t="str">
        <f t="shared" si="6"/>
        <v>(hotel (name GiottoParkHotel)
        (tr Firenze)
        (stars 1)
        (price-per-night 50.0)
        (free-percent 28))
</v>
      </c>
    </row>
    <row r="286" ht="67.5" customHeight="1">
      <c r="A286" s="1"/>
      <c r="B286" s="1">
        <v>43.2726598</v>
      </c>
      <c r="C286" s="1">
        <v>11.9901321</v>
      </c>
      <c r="D286" s="4" t="s">
        <v>1001</v>
      </c>
      <c r="E286" s="3" t="s">
        <v>1002</v>
      </c>
      <c r="F286" s="3" t="s">
        <v>1003</v>
      </c>
      <c r="G286" s="3" t="s">
        <v>975</v>
      </c>
      <c r="H286" s="3" t="s">
        <v>125</v>
      </c>
      <c r="I286" s="3" t="s">
        <v>25</v>
      </c>
      <c r="J286" s="4">
        <v>4.0</v>
      </c>
      <c r="K286" s="4">
        <v>125.0</v>
      </c>
      <c r="L286" s="4">
        <v>26.0</v>
      </c>
      <c r="M286" s="3" t="str">
        <f t="shared" si="1"/>
        <v>(hotel (name VillaMarsiliHotel)
</v>
      </c>
      <c r="N286" s="3" t="str">
        <f t="shared" si="2"/>
        <v>        (tr Arezzo)
</v>
      </c>
      <c r="O286" s="3" t="str">
        <f t="shared" si="3"/>
        <v>        (stars 4)
</v>
      </c>
      <c r="P286" s="3" t="str">
        <f t="shared" si="4"/>
        <v>        (price-per-night 125.0)
</v>
      </c>
      <c r="Q286" s="3" t="str">
        <f t="shared" si="5"/>
        <v>        (free-percent 26))
</v>
      </c>
      <c r="R286" s="4" t="str">
        <f t="shared" si="6"/>
        <v>(hotel (name VillaMarsiliHotel)
        (tr Arezzo)
        (stars 4)
        (price-per-night 125.0)
        (free-percent 26))
</v>
      </c>
    </row>
    <row r="287" ht="67.5" customHeight="1">
      <c r="A287" s="1"/>
      <c r="B287" s="1">
        <v>43.2279505</v>
      </c>
      <c r="C287" s="1">
        <v>12.0050575</v>
      </c>
      <c r="D287" s="4" t="s">
        <v>1004</v>
      </c>
      <c r="E287" s="3" t="s">
        <v>1005</v>
      </c>
      <c r="F287" s="3" t="s">
        <v>1006</v>
      </c>
      <c r="G287" s="3" t="s">
        <v>975</v>
      </c>
      <c r="H287" s="3" t="s">
        <v>125</v>
      </c>
      <c r="I287" s="3" t="s">
        <v>25</v>
      </c>
      <c r="J287" s="4">
        <v>2.0</v>
      </c>
      <c r="K287" s="4">
        <v>75.0</v>
      </c>
      <c r="L287" s="4">
        <v>3.0</v>
      </c>
      <c r="M287" s="3" t="str">
        <f t="shared" si="1"/>
        <v>(hotel (name BeBPupa)
</v>
      </c>
      <c r="N287" s="3" t="str">
        <f t="shared" si="2"/>
        <v>        (tr Arezzo)
</v>
      </c>
      <c r="O287" s="3" t="str">
        <f t="shared" si="3"/>
        <v>        (stars 2)
</v>
      </c>
      <c r="P287" s="3" t="str">
        <f t="shared" si="4"/>
        <v>        (price-per-night 75.0)
</v>
      </c>
      <c r="Q287" s="3" t="str">
        <f t="shared" si="5"/>
        <v>        (free-percent 3))
</v>
      </c>
      <c r="R287" s="4" t="str">
        <f t="shared" si="6"/>
        <v>(hotel (name BeBPupa)
        (tr Arezzo)
        (stars 2)
        (price-per-night 75.0)
        (free-percent 3))
</v>
      </c>
    </row>
    <row r="288" ht="67.5" customHeight="1">
      <c r="A288" s="1"/>
      <c r="B288" s="1">
        <v>43.4983581</v>
      </c>
      <c r="C288" s="1">
        <v>12.1140356</v>
      </c>
      <c r="D288" s="4" t="s">
        <v>1007</v>
      </c>
      <c r="E288" s="3" t="s">
        <v>1008</v>
      </c>
      <c r="F288" s="3" t="s">
        <v>1009</v>
      </c>
      <c r="G288" s="3" t="s">
        <v>931</v>
      </c>
      <c r="H288" s="3" t="s">
        <v>119</v>
      </c>
      <c r="I288" s="3" t="s">
        <v>58</v>
      </c>
      <c r="J288" s="4">
        <v>2.0</v>
      </c>
      <c r="K288" s="4">
        <v>75.0</v>
      </c>
      <c r="L288" s="4">
        <v>72.0</v>
      </c>
      <c r="M288" s="3" t="str">
        <f t="shared" si="1"/>
        <v>(hotel (name HotelSobaria)
</v>
      </c>
      <c r="N288" s="3" t="str">
        <f t="shared" si="2"/>
        <v>        (tr Perugia)
</v>
      </c>
      <c r="O288" s="3" t="str">
        <f t="shared" si="3"/>
        <v>        (stars 2)
</v>
      </c>
      <c r="P288" s="3" t="str">
        <f t="shared" si="4"/>
        <v>        (price-per-night 75.0)
</v>
      </c>
      <c r="Q288" s="3" t="str">
        <f t="shared" si="5"/>
        <v>        (free-percent 72))
</v>
      </c>
      <c r="R288" s="4" t="str">
        <f t="shared" si="6"/>
        <v>(hotel (name HotelSobaria)
        (tr Perugia)
        (stars 2)
        (price-per-night 75.0)
        (free-percent 72))
</v>
      </c>
    </row>
    <row r="289" ht="67.5" customHeight="1">
      <c r="A289" s="1"/>
      <c r="B289" s="1">
        <v>43.5714027</v>
      </c>
      <c r="C289" s="1">
        <v>12.1397155</v>
      </c>
      <c r="D289" s="4" t="s">
        <v>1010</v>
      </c>
      <c r="E289" s="3" t="s">
        <v>1011</v>
      </c>
      <c r="F289" s="3" t="s">
        <v>1012</v>
      </c>
      <c r="G289" s="3" t="s">
        <v>975</v>
      </c>
      <c r="H289" s="3" t="s">
        <v>125</v>
      </c>
      <c r="I289" s="3" t="s">
        <v>25</v>
      </c>
      <c r="J289" s="4">
        <v>1.0</v>
      </c>
      <c r="K289" s="4">
        <v>50.0</v>
      </c>
      <c r="L289" s="4">
        <v>30.0</v>
      </c>
      <c r="M289" s="3" t="str">
        <f t="shared" si="1"/>
        <v>(hotel (name HotelFiorentino)
</v>
      </c>
      <c r="N289" s="3" t="str">
        <f t="shared" si="2"/>
        <v>        (tr Arezzo)
</v>
      </c>
      <c r="O289" s="3" t="str">
        <f t="shared" si="3"/>
        <v>        (stars 1)
</v>
      </c>
      <c r="P289" s="3" t="str">
        <f t="shared" si="4"/>
        <v>        (price-per-night 50.0)
</v>
      </c>
      <c r="Q289" s="3" t="str">
        <f t="shared" si="5"/>
        <v>        (free-percent 30))
</v>
      </c>
      <c r="R289" s="4" t="str">
        <f t="shared" si="6"/>
        <v>(hotel (name HotelFiorentino)
        (tr Arezzo)
        (stars 1)
        (price-per-night 50.0)
        (free-percent 30))
</v>
      </c>
    </row>
    <row r="290" ht="67.5" customHeight="1">
      <c r="A290" s="1"/>
      <c r="B290" s="1">
        <v>43.10187430000001</v>
      </c>
      <c r="C290" s="1">
        <v>12.3204058</v>
      </c>
      <c r="D290" s="4" t="s">
        <v>1013</v>
      </c>
      <c r="E290" s="3" t="s">
        <v>1014</v>
      </c>
      <c r="F290" s="3" t="s">
        <v>1015</v>
      </c>
      <c r="G290" s="3" t="s">
        <v>931</v>
      </c>
      <c r="H290" s="3" t="s">
        <v>119</v>
      </c>
      <c r="I290" s="3" t="s">
        <v>58</v>
      </c>
      <c r="J290" s="4">
        <v>3.0</v>
      </c>
      <c r="K290" s="4">
        <v>100.0</v>
      </c>
      <c r="L290" s="4">
        <v>95.0</v>
      </c>
      <c r="M290" s="3" t="str">
        <f t="shared" si="1"/>
        <v>(hotel (name HotelRelaisdellOlmo)
</v>
      </c>
      <c r="N290" s="3" t="str">
        <f t="shared" si="2"/>
        <v>        (tr Perugia)
</v>
      </c>
      <c r="O290" s="3" t="str">
        <f t="shared" si="3"/>
        <v>        (stars 3)
</v>
      </c>
      <c r="P290" s="3" t="str">
        <f t="shared" si="4"/>
        <v>        (price-per-night 100.0)
</v>
      </c>
      <c r="Q290" s="3" t="str">
        <f t="shared" si="5"/>
        <v>        (free-percent 95))
</v>
      </c>
      <c r="R290" s="4" t="str">
        <f t="shared" si="6"/>
        <v>(hotel (name HotelRelaisdellOlmo)
        (tr Perugia)
        (stars 3)
        (price-per-night 100.0)
        (free-percent 95))
</v>
      </c>
    </row>
    <row r="291" ht="67.5" customHeight="1">
      <c r="A291" s="1"/>
      <c r="B291" s="1">
        <v>43.11504009999999</v>
      </c>
      <c r="C291" s="1">
        <v>12.459711</v>
      </c>
      <c r="D291" s="4" t="s">
        <v>1016</v>
      </c>
      <c r="E291" s="3" t="s">
        <v>1017</v>
      </c>
      <c r="F291" s="3" t="s">
        <v>1018</v>
      </c>
      <c r="G291" s="3" t="s">
        <v>931</v>
      </c>
      <c r="H291" s="3" t="s">
        <v>119</v>
      </c>
      <c r="I291" s="3" t="s">
        <v>58</v>
      </c>
      <c r="J291" s="4">
        <v>3.0</v>
      </c>
      <c r="K291" s="4">
        <v>100.0</v>
      </c>
      <c r="L291" s="4">
        <v>18.0</v>
      </c>
      <c r="M291" s="3" t="str">
        <f t="shared" si="1"/>
        <v>(hotel (name HotelVega)
</v>
      </c>
      <c r="N291" s="3" t="str">
        <f t="shared" si="2"/>
        <v>        (tr Perugia)
</v>
      </c>
      <c r="O291" s="3" t="str">
        <f t="shared" si="3"/>
        <v>        (stars 3)
</v>
      </c>
      <c r="P291" s="3" t="str">
        <f t="shared" si="4"/>
        <v>        (price-per-night 100.0)
</v>
      </c>
      <c r="Q291" s="3" t="str">
        <f t="shared" si="5"/>
        <v>        (free-percent 18))
</v>
      </c>
      <c r="R291" s="4" t="str">
        <f t="shared" si="6"/>
        <v>(hotel (name HotelVega)
        (tr Perugia)
        (stars 3)
        (price-per-night 100.0)
        (free-percent 18))
</v>
      </c>
    </row>
    <row r="292" ht="67.5" customHeight="1">
      <c r="A292" s="1"/>
      <c r="B292" s="1">
        <v>46.5330513</v>
      </c>
      <c r="C292" s="1">
        <v>12.1462208</v>
      </c>
      <c r="D292" s="4" t="s">
        <v>389</v>
      </c>
      <c r="E292" s="3" t="s">
        <v>390</v>
      </c>
      <c r="F292" s="3" t="s">
        <v>391</v>
      </c>
      <c r="G292" s="3" t="s">
        <v>392</v>
      </c>
      <c r="H292" s="3" t="s">
        <v>72</v>
      </c>
      <c r="I292" s="3" t="s">
        <v>52</v>
      </c>
      <c r="J292" s="4">
        <v>3.0</v>
      </c>
      <c r="K292" s="4">
        <v>100.0</v>
      </c>
      <c r="L292" s="4">
        <v>2.0</v>
      </c>
      <c r="M292" s="3" t="str">
        <f t="shared" si="1"/>
        <v>(hotel (name HotelCristallo)
</v>
      </c>
      <c r="N292" s="3" t="str">
        <f t="shared" si="2"/>
        <v>        (tr Belluno)
</v>
      </c>
      <c r="O292" s="3" t="str">
        <f t="shared" si="3"/>
        <v>        (stars 3)
</v>
      </c>
      <c r="P292" s="3" t="str">
        <f t="shared" si="4"/>
        <v>        (price-per-night 100.0)
</v>
      </c>
      <c r="Q292" s="3" t="str">
        <f t="shared" si="5"/>
        <v>        (free-percent 2))
</v>
      </c>
      <c r="R292" s="4" t="str">
        <f t="shared" si="6"/>
        <v>(hotel (name HotelCristallo)
        (tr Belluno)
        (stars 3)
        (price-per-night 100.0)
        (free-percent 2))
</v>
      </c>
    </row>
    <row r="293" ht="67.5" customHeight="1">
      <c r="A293" s="1"/>
      <c r="B293" s="1">
        <v>43.0586404</v>
      </c>
      <c r="C293" s="1">
        <v>12.5790411</v>
      </c>
      <c r="D293" s="4" t="s">
        <v>1019</v>
      </c>
      <c r="E293" s="3" t="s">
        <v>1020</v>
      </c>
      <c r="F293" s="3" t="s">
        <v>1021</v>
      </c>
      <c r="G293" s="3" t="s">
        <v>931</v>
      </c>
      <c r="H293" s="3" t="s">
        <v>119</v>
      </c>
      <c r="I293" s="3" t="s">
        <v>58</v>
      </c>
      <c r="J293" s="4">
        <v>2.0</v>
      </c>
      <c r="K293" s="4">
        <v>75.0</v>
      </c>
      <c r="L293" s="4">
        <v>56.0</v>
      </c>
      <c r="M293" s="3" t="str">
        <f t="shared" si="1"/>
        <v>(hotel (name DALMOROGalleryHotel)
</v>
      </c>
      <c r="N293" s="3" t="str">
        <f t="shared" si="2"/>
        <v>        (tr Perugia)
</v>
      </c>
      <c r="O293" s="3" t="str">
        <f t="shared" si="3"/>
        <v>        (stars 2)
</v>
      </c>
      <c r="P293" s="3" t="str">
        <f t="shared" si="4"/>
        <v>        (price-per-night 75.0)
</v>
      </c>
      <c r="Q293" s="3" t="str">
        <f t="shared" si="5"/>
        <v>        (free-percent 56))
</v>
      </c>
      <c r="R293" s="4" t="str">
        <f t="shared" si="6"/>
        <v>(hotel (name DALMOROGalleryHotel)
        (tr Perugia)
        (stars 2)
        (price-per-night 75.0)
        (free-percent 56))
</v>
      </c>
    </row>
    <row r="294" ht="67.5" customHeight="1">
      <c r="A294" s="1"/>
      <c r="B294" s="1">
        <v>43.7429598</v>
      </c>
      <c r="C294" s="1">
        <v>12.6302091</v>
      </c>
      <c r="D294" s="4" t="s">
        <v>1022</v>
      </c>
      <c r="E294" s="3" t="s">
        <v>1023</v>
      </c>
      <c r="F294" s="3" t="s">
        <v>1024</v>
      </c>
      <c r="G294" s="3" t="s">
        <v>1025</v>
      </c>
      <c r="H294" s="3" t="s">
        <v>903</v>
      </c>
      <c r="I294" s="3" t="s">
        <v>62</v>
      </c>
      <c r="J294" s="4">
        <v>4.0</v>
      </c>
      <c r="K294" s="4">
        <v>125.0</v>
      </c>
      <c r="L294" s="4">
        <v>91.0</v>
      </c>
      <c r="M294" s="3" t="str">
        <f t="shared" si="1"/>
        <v>(hotel (name HotelMamiani)
</v>
      </c>
      <c r="N294" s="3" t="str">
        <f t="shared" si="2"/>
        <v>        (tr PesaroeUrbino)
</v>
      </c>
      <c r="O294" s="3" t="str">
        <f t="shared" si="3"/>
        <v>        (stars 4)
</v>
      </c>
      <c r="P294" s="3" t="str">
        <f t="shared" si="4"/>
        <v>        (price-per-night 125.0)
</v>
      </c>
      <c r="Q294" s="3" t="str">
        <f t="shared" si="5"/>
        <v>        (free-percent 91))
</v>
      </c>
      <c r="R294" s="4" t="str">
        <f t="shared" si="6"/>
        <v>(hotel (name HotelMamiani)
        (tr PesaroeUrbino)
        (stars 4)
        (price-per-night 125.0)
        (free-percent 91))
</v>
      </c>
    </row>
    <row r="295" ht="67.5" customHeight="1">
      <c r="A295" s="1"/>
      <c r="B295" s="1">
        <v>43.7267201</v>
      </c>
      <c r="C295" s="1">
        <v>12.6350098</v>
      </c>
      <c r="D295" s="4" t="s">
        <v>1026</v>
      </c>
      <c r="E295" s="3" t="s">
        <v>1027</v>
      </c>
      <c r="F295" s="3" t="s">
        <v>1024</v>
      </c>
      <c r="G295" s="3" t="s">
        <v>1025</v>
      </c>
      <c r="H295" s="3" t="s">
        <v>903</v>
      </c>
      <c r="I295" s="3" t="s">
        <v>62</v>
      </c>
      <c r="J295" s="4">
        <v>2.0</v>
      </c>
      <c r="K295" s="4">
        <v>75.0</v>
      </c>
      <c r="L295" s="4">
        <v>32.0</v>
      </c>
      <c r="M295" s="3" t="str">
        <f t="shared" si="1"/>
        <v>(hotel (name HotelRaffaello)
</v>
      </c>
      <c r="N295" s="3" t="str">
        <f t="shared" si="2"/>
        <v>        (tr PesaroeUrbino)
</v>
      </c>
      <c r="O295" s="3" t="str">
        <f t="shared" si="3"/>
        <v>        (stars 2)
</v>
      </c>
      <c r="P295" s="3" t="str">
        <f t="shared" si="4"/>
        <v>        (price-per-night 75.0)
</v>
      </c>
      <c r="Q295" s="3" t="str">
        <f t="shared" si="5"/>
        <v>        (free-percent 32))
</v>
      </c>
      <c r="R295" s="4" t="str">
        <f t="shared" si="6"/>
        <v>(hotel (name HotelRaffaello)
        (tr PesaroeUrbino)
        (stars 2)
        (price-per-night 75.0)
        (free-percent 32))
</v>
      </c>
    </row>
    <row r="296" ht="67.5" customHeight="1">
      <c r="A296" s="1"/>
      <c r="B296" s="1">
        <v>43.878932</v>
      </c>
      <c r="C296" s="1">
        <v>12.677664</v>
      </c>
      <c r="D296" s="4" t="s">
        <v>1028</v>
      </c>
      <c r="E296" s="3" t="s">
        <v>1029</v>
      </c>
      <c r="F296" s="3" t="s">
        <v>1030</v>
      </c>
      <c r="G296" s="3" t="s">
        <v>1031</v>
      </c>
      <c r="H296" s="3" t="s">
        <v>129</v>
      </c>
      <c r="I296" s="3" t="s">
        <v>19</v>
      </c>
      <c r="J296" s="4">
        <v>2.0</v>
      </c>
      <c r="K296" s="4">
        <v>75.0</v>
      </c>
      <c r="L296" s="4">
        <v>70.0</v>
      </c>
      <c r="M296" s="3" t="str">
        <f t="shared" si="1"/>
        <v>(hotel (name LocandaBelvedere)
</v>
      </c>
      <c r="N296" s="3" t="str">
        <f t="shared" si="2"/>
        <v>        (tr Rimini)
</v>
      </c>
      <c r="O296" s="3" t="str">
        <f t="shared" si="3"/>
        <v>        (stars 2)
</v>
      </c>
      <c r="P296" s="3" t="str">
        <f t="shared" si="4"/>
        <v>        (price-per-night 75.0)
</v>
      </c>
      <c r="Q296" s="3" t="str">
        <f t="shared" si="5"/>
        <v>        (free-percent 70))
</v>
      </c>
      <c r="R296" s="4" t="str">
        <f t="shared" si="6"/>
        <v>(hotel (name LocandaBelvedere)
        (tr Rimini)
        (stars 2)
        (price-per-night 75.0)
        (free-percent 70))
</v>
      </c>
    </row>
    <row r="297" ht="67.5" customHeight="1">
      <c r="A297" s="1"/>
      <c r="B297" s="1">
        <v>46.2866705</v>
      </c>
      <c r="C297" s="1">
        <v>11.4534896</v>
      </c>
      <c r="D297" s="4" t="s">
        <v>1032</v>
      </c>
      <c r="E297" s="3" t="s">
        <v>1033</v>
      </c>
      <c r="F297" s="3" t="s">
        <v>1034</v>
      </c>
      <c r="G297" s="3" t="s">
        <v>743</v>
      </c>
      <c r="H297" s="3" t="s">
        <v>108</v>
      </c>
      <c r="I297" s="3" t="s">
        <v>50</v>
      </c>
      <c r="J297" s="4">
        <v>3.0</v>
      </c>
      <c r="K297" s="4">
        <v>100.0</v>
      </c>
      <c r="L297" s="4">
        <v>100.0</v>
      </c>
      <c r="M297" s="3" t="str">
        <f t="shared" si="1"/>
        <v>(hotel (name HotelResidenceCasaOliva)
</v>
      </c>
      <c r="N297" s="3" t="str">
        <f t="shared" si="2"/>
        <v>        (tr Trento)
</v>
      </c>
      <c r="O297" s="3" t="str">
        <f t="shared" si="3"/>
        <v>        (stars 3)
</v>
      </c>
      <c r="P297" s="3" t="str">
        <f t="shared" si="4"/>
        <v>        (price-per-night 100.0)
</v>
      </c>
      <c r="Q297" s="3" t="str">
        <f t="shared" si="5"/>
        <v>        (free-percent 100))
</v>
      </c>
      <c r="R297" s="4" t="str">
        <f t="shared" si="6"/>
        <v>(hotel (name HotelResidenceCasaOliva)
        (tr Trento)
        (stars 3)
        (price-per-night 100.0)
        (free-percent 100))
</v>
      </c>
    </row>
    <row r="298" ht="67.5" customHeight="1">
      <c r="A298" s="1"/>
      <c r="B298" s="1">
        <v>43.65032</v>
      </c>
      <c r="C298" s="1">
        <v>13.1938</v>
      </c>
      <c r="D298" s="4" t="s">
        <v>1035</v>
      </c>
      <c r="E298" s="3" t="s">
        <v>1036</v>
      </c>
      <c r="F298" s="3" t="s">
        <v>1037</v>
      </c>
      <c r="G298" s="3" t="s">
        <v>1038</v>
      </c>
      <c r="H298" s="3" t="s">
        <v>130</v>
      </c>
      <c r="I298" s="3" t="s">
        <v>62</v>
      </c>
      <c r="J298" s="4">
        <v>1.0</v>
      </c>
      <c r="K298" s="4">
        <v>50.0</v>
      </c>
      <c r="L298" s="4">
        <v>20.0</v>
      </c>
      <c r="M298" s="3" t="str">
        <f t="shared" si="1"/>
        <v>(hotel (name CountryHouseLaMadonnina)
</v>
      </c>
      <c r="N298" s="3" t="str">
        <f t="shared" si="2"/>
        <v>        (tr Ancona)
</v>
      </c>
      <c r="O298" s="3" t="str">
        <f t="shared" si="3"/>
        <v>        (stars 1)
</v>
      </c>
      <c r="P298" s="3" t="str">
        <f t="shared" si="4"/>
        <v>        (price-per-night 50.0)
</v>
      </c>
      <c r="Q298" s="3" t="str">
        <f t="shared" si="5"/>
        <v>        (free-percent 20))
</v>
      </c>
      <c r="R298" s="4" t="str">
        <f t="shared" si="6"/>
        <v>(hotel (name CountryHouseLaMadonnina)
        (tr Ancona)
        (stars 1)
        (price-per-night 50.0)
        (free-percent 20))
</v>
      </c>
    </row>
    <row r="299" ht="67.5" customHeight="1">
      <c r="A299" s="1"/>
      <c r="B299" s="1">
        <v>43.70050639999999</v>
      </c>
      <c r="C299" s="1">
        <v>13.2469529</v>
      </c>
      <c r="D299" s="4" t="s">
        <v>1039</v>
      </c>
      <c r="E299" s="3" t="s">
        <v>1040</v>
      </c>
      <c r="F299" s="3" t="s">
        <v>1041</v>
      </c>
      <c r="G299" s="3" t="s">
        <v>1038</v>
      </c>
      <c r="H299" s="3" t="s">
        <v>130</v>
      </c>
      <c r="I299" s="3" t="s">
        <v>62</v>
      </c>
      <c r="J299" s="4">
        <v>3.0</v>
      </c>
      <c r="K299" s="4">
        <v>100.0</v>
      </c>
      <c r="L299" s="4">
        <v>14.0</v>
      </c>
      <c r="M299" s="3" t="str">
        <f t="shared" si="1"/>
        <v>(hotel (name HotelTritone)
</v>
      </c>
      <c r="N299" s="3" t="str">
        <f t="shared" si="2"/>
        <v>        (tr Ancona)
</v>
      </c>
      <c r="O299" s="3" t="str">
        <f t="shared" si="3"/>
        <v>        (stars 3)
</v>
      </c>
      <c r="P299" s="3" t="str">
        <f t="shared" si="4"/>
        <v>        (price-per-night 100.0)
</v>
      </c>
      <c r="Q299" s="3" t="str">
        <f t="shared" si="5"/>
        <v>        (free-percent 14))
</v>
      </c>
      <c r="R299" s="4" t="str">
        <f t="shared" si="6"/>
        <v>(hotel (name HotelTritone)
        (tr Ancona)
        (stars 3)
        (price-per-night 100.0)
        (free-percent 14))
</v>
      </c>
    </row>
    <row r="300" ht="67.5" customHeight="1">
      <c r="A300" s="1"/>
      <c r="B300" s="1">
        <v>36.8989869</v>
      </c>
      <c r="C300" s="1">
        <v>14.4250792</v>
      </c>
      <c r="D300" s="4" t="s">
        <v>1042</v>
      </c>
      <c r="E300" s="3" t="s">
        <v>1043</v>
      </c>
      <c r="F300" s="3" t="s">
        <v>1044</v>
      </c>
      <c r="G300" s="3" t="s">
        <v>1045</v>
      </c>
      <c r="H300" s="3" t="s">
        <v>131</v>
      </c>
      <c r="I300" s="3" t="s">
        <v>56</v>
      </c>
      <c r="J300" s="4">
        <v>4.0</v>
      </c>
      <c r="K300" s="4">
        <v>125.0</v>
      </c>
      <c r="L300" s="4">
        <v>25.0</v>
      </c>
      <c r="M300" s="3" t="str">
        <f t="shared" si="1"/>
        <v>(hotel (name HotelMida)
</v>
      </c>
      <c r="N300" s="3" t="str">
        <f t="shared" si="2"/>
        <v>        (tr Ragusa)
</v>
      </c>
      <c r="O300" s="3" t="str">
        <f t="shared" si="3"/>
        <v>        (stars 4)
</v>
      </c>
      <c r="P300" s="3" t="str">
        <f t="shared" si="4"/>
        <v>        (price-per-night 125.0)
</v>
      </c>
      <c r="Q300" s="3" t="str">
        <f t="shared" si="5"/>
        <v>        (free-percent 25))
</v>
      </c>
      <c r="R300" s="4" t="str">
        <f t="shared" si="6"/>
        <v>(hotel (name HotelMida)
        (tr Ragusa)
        (stars 4)
        (price-per-night 125.0)
        (free-percent 25))
</v>
      </c>
    </row>
    <row r="301" ht="67.5" customHeight="1">
      <c r="A301" s="1"/>
      <c r="B301" s="1">
        <v>36.9199501</v>
      </c>
      <c r="C301" s="1">
        <v>14.7232469</v>
      </c>
      <c r="D301" s="4" t="s">
        <v>1046</v>
      </c>
      <c r="E301" s="3" t="s">
        <v>1047</v>
      </c>
      <c r="F301" s="3" t="s">
        <v>1048</v>
      </c>
      <c r="G301" s="3" t="s">
        <v>1045</v>
      </c>
      <c r="H301" s="3" t="s">
        <v>131</v>
      </c>
      <c r="I301" s="3" t="s">
        <v>56</v>
      </c>
      <c r="J301" s="4">
        <v>2.0</v>
      </c>
      <c r="K301" s="4">
        <v>75.0</v>
      </c>
      <c r="L301" s="4">
        <v>87.0</v>
      </c>
      <c r="M301" s="3" t="str">
        <f t="shared" si="1"/>
        <v>(hotel (name HOTELKROMA)
</v>
      </c>
      <c r="N301" s="3" t="str">
        <f t="shared" si="2"/>
        <v>        (tr Ragusa)
</v>
      </c>
      <c r="O301" s="3" t="str">
        <f t="shared" si="3"/>
        <v>        (stars 2)
</v>
      </c>
      <c r="P301" s="3" t="str">
        <f t="shared" si="4"/>
        <v>        (price-per-night 75.0)
</v>
      </c>
      <c r="Q301" s="3" t="str">
        <f t="shared" si="5"/>
        <v>        (free-percent 87))
</v>
      </c>
      <c r="R301" s="4" t="str">
        <f t="shared" si="6"/>
        <v>(hotel (name HOTELKROMA)
        (tr Ragusa)
        (stars 2)
        (price-per-night 75.0)
        (free-percent 87))
</v>
      </c>
    </row>
    <row r="302" ht="67.5" customHeight="1">
      <c r="A302" s="1"/>
      <c r="B302" s="1">
        <v>36.9640953</v>
      </c>
      <c r="C302" s="1">
        <v>15.2077112</v>
      </c>
      <c r="D302" s="4" t="s">
        <v>1049</v>
      </c>
      <c r="E302" s="3" t="s">
        <v>1050</v>
      </c>
      <c r="F302" s="3" t="s">
        <v>1051</v>
      </c>
      <c r="G302" s="3" t="s">
        <v>1052</v>
      </c>
      <c r="H302" s="3" t="s">
        <v>132</v>
      </c>
      <c r="I302" s="3" t="s">
        <v>56</v>
      </c>
      <c r="J302" s="4">
        <v>3.0</v>
      </c>
      <c r="K302" s="4">
        <v>100.0</v>
      </c>
      <c r="L302" s="4">
        <v>68.0</v>
      </c>
      <c r="M302" s="3" t="str">
        <f t="shared" si="1"/>
        <v>(hotel (name HotelVillamare)
</v>
      </c>
      <c r="N302" s="3" t="str">
        <f t="shared" si="2"/>
        <v>        (tr Siracusa)
</v>
      </c>
      <c r="O302" s="3" t="str">
        <f t="shared" si="3"/>
        <v>        (stars 3)
</v>
      </c>
      <c r="P302" s="3" t="str">
        <f t="shared" si="4"/>
        <v>        (price-per-night 100.0)
</v>
      </c>
      <c r="Q302" s="3" t="str">
        <f t="shared" si="5"/>
        <v>        (free-percent 68))
</v>
      </c>
      <c r="R302" s="4" t="str">
        <f t="shared" si="6"/>
        <v>(hotel (name HotelVillamare)
        (tr Siracusa)
        (stars 3)
        (price-per-night 100.0)
        (free-percent 68))
</v>
      </c>
    </row>
    <row r="303" ht="67.5" customHeight="1">
      <c r="A303" s="1"/>
      <c r="B303" s="1">
        <v>37.3002426</v>
      </c>
      <c r="C303" s="1">
        <v>13.5956702</v>
      </c>
      <c r="D303" s="4" t="s">
        <v>1053</v>
      </c>
      <c r="E303" s="3" t="s">
        <v>1054</v>
      </c>
      <c r="F303" s="3" t="s">
        <v>1055</v>
      </c>
      <c r="G303" s="3" t="s">
        <v>1056</v>
      </c>
      <c r="H303" s="3" t="s">
        <v>134</v>
      </c>
      <c r="I303" s="3" t="s">
        <v>56</v>
      </c>
      <c r="J303" s="4">
        <v>4.0</v>
      </c>
      <c r="K303" s="4">
        <v>125.0</v>
      </c>
      <c r="L303" s="4">
        <v>8.0</v>
      </c>
      <c r="M303" s="3" t="str">
        <f t="shared" si="1"/>
        <v>(hotel (name ColleverdeParkHotel)
</v>
      </c>
      <c r="N303" s="3" t="str">
        <f t="shared" si="2"/>
        <v>        (tr Agrigento)
</v>
      </c>
      <c r="O303" s="3" t="str">
        <f t="shared" si="3"/>
        <v>        (stars 4)
</v>
      </c>
      <c r="P303" s="3" t="str">
        <f t="shared" si="4"/>
        <v>        (price-per-night 125.0)
</v>
      </c>
      <c r="Q303" s="3" t="str">
        <f t="shared" si="5"/>
        <v>        (free-percent 8))
</v>
      </c>
      <c r="R303" s="4" t="str">
        <f t="shared" si="6"/>
        <v>(hotel (name ColleverdeParkHotel)
        (tr Agrigento)
        (stars 4)
        (price-per-night 125.0)
        (free-percent 8))
</v>
      </c>
    </row>
    <row r="304" ht="67.5" customHeight="1">
      <c r="A304" s="1"/>
      <c r="B304" s="1">
        <v>37.5316043</v>
      </c>
      <c r="C304" s="1">
        <v>15.0806299</v>
      </c>
      <c r="D304" s="4" t="s">
        <v>1057</v>
      </c>
      <c r="E304" s="3" t="s">
        <v>1058</v>
      </c>
      <c r="F304" s="3" t="s">
        <v>1059</v>
      </c>
      <c r="G304" s="3" t="s">
        <v>1060</v>
      </c>
      <c r="H304" s="3" t="s">
        <v>136</v>
      </c>
      <c r="I304" s="3" t="s">
        <v>56</v>
      </c>
      <c r="J304" s="4">
        <v>4.0</v>
      </c>
      <c r="K304" s="4">
        <v>125.0</v>
      </c>
      <c r="L304" s="4">
        <v>56.0</v>
      </c>
      <c r="M304" s="3" t="str">
        <f t="shared" si="1"/>
        <v>(hotel (name HotelVilladelBosco)
</v>
      </c>
      <c r="N304" s="3" t="str">
        <f t="shared" si="2"/>
        <v>        (tr Catania)
</v>
      </c>
      <c r="O304" s="3" t="str">
        <f t="shared" si="3"/>
        <v>        (stars 4)
</v>
      </c>
      <c r="P304" s="3" t="str">
        <f t="shared" si="4"/>
        <v>        (price-per-night 125.0)
</v>
      </c>
      <c r="Q304" s="3" t="str">
        <f t="shared" si="5"/>
        <v>        (free-percent 56))
</v>
      </c>
      <c r="R304" s="4" t="str">
        <f t="shared" si="6"/>
        <v>(hotel (name HotelVilladelBosco)
        (tr Catania)
        (stars 4)
        (price-per-night 125.0)
        (free-percent 56))
</v>
      </c>
    </row>
    <row r="305" ht="67.5" customHeight="1">
      <c r="A305" s="1"/>
      <c r="B305" s="1">
        <v>37.6414017</v>
      </c>
      <c r="C305" s="1">
        <v>14.8740579</v>
      </c>
      <c r="D305" s="4" t="s">
        <v>1061</v>
      </c>
      <c r="E305" s="3" t="s">
        <v>1062</v>
      </c>
      <c r="F305" s="3" t="s">
        <v>1063</v>
      </c>
      <c r="G305" s="3" t="s">
        <v>1060</v>
      </c>
      <c r="H305" s="3" t="s">
        <v>136</v>
      </c>
      <c r="I305" s="3" t="s">
        <v>56</v>
      </c>
      <c r="J305" s="4">
        <v>3.0</v>
      </c>
      <c r="K305" s="4">
        <v>100.0</v>
      </c>
      <c r="L305" s="4">
        <v>37.0</v>
      </c>
      <c r="M305" s="3" t="str">
        <f t="shared" si="1"/>
        <v>(hotel (name HotelCasaledeiGreci)
</v>
      </c>
      <c r="N305" s="3" t="str">
        <f t="shared" si="2"/>
        <v>        (tr Catania)
</v>
      </c>
      <c r="O305" s="3" t="str">
        <f t="shared" si="3"/>
        <v>        (stars 3)
</v>
      </c>
      <c r="P305" s="3" t="str">
        <f t="shared" si="4"/>
        <v>        (price-per-night 100.0)
</v>
      </c>
      <c r="Q305" s="3" t="str">
        <f t="shared" si="5"/>
        <v>        (free-percent 37))
</v>
      </c>
      <c r="R305" s="4" t="str">
        <f t="shared" si="6"/>
        <v>(hotel (name HotelCasaledeiGreci)
        (tr Catania)
        (stars 3)
        (price-per-night 100.0)
        (free-percent 37))
</v>
      </c>
    </row>
    <row r="306" ht="67.5" customHeight="1">
      <c r="A306" s="1"/>
      <c r="B306" s="1">
        <v>45.816175</v>
      </c>
      <c r="C306" s="1">
        <v>9.0565821</v>
      </c>
      <c r="D306" s="4" t="s">
        <v>1064</v>
      </c>
      <c r="E306" s="3" t="s">
        <v>1065</v>
      </c>
      <c r="F306" s="3" t="s">
        <v>637</v>
      </c>
      <c r="G306" s="3" t="s">
        <v>638</v>
      </c>
      <c r="H306" s="3" t="s">
        <v>99</v>
      </c>
      <c r="I306" s="3" t="s">
        <v>54</v>
      </c>
      <c r="J306" s="4">
        <v>2.0</v>
      </c>
      <c r="K306" s="4">
        <v>75.0</v>
      </c>
      <c r="L306" s="4">
        <v>0.0</v>
      </c>
      <c r="M306" s="3" t="str">
        <f t="shared" si="1"/>
        <v>(hotel (name BeBVistasullAlcantara)
</v>
      </c>
      <c r="N306" s="3" t="str">
        <f t="shared" si="2"/>
        <v>        (tr Como)
</v>
      </c>
      <c r="O306" s="3" t="str">
        <f t="shared" si="3"/>
        <v>        (stars 2)
</v>
      </c>
      <c r="P306" s="3" t="str">
        <f t="shared" si="4"/>
        <v>        (price-per-night 75.0)
</v>
      </c>
      <c r="Q306" s="3" t="str">
        <f t="shared" si="5"/>
        <v>        (free-percent 0))
</v>
      </c>
      <c r="R306" s="4" t="str">
        <f t="shared" si="6"/>
        <v>(hotel (name BeBVistasullAlcantara)
        (tr Como)
        (stars 2)
        (price-per-night 75.0)
        (free-percent 0))
</v>
      </c>
    </row>
    <row r="307" ht="67.5" customHeight="1">
      <c r="A307" s="1"/>
      <c r="B307" s="1">
        <v>40.6285286</v>
      </c>
      <c r="C307" s="1">
        <v>14.3751019</v>
      </c>
      <c r="D307" s="4" t="s">
        <v>872</v>
      </c>
      <c r="E307" s="3" t="s">
        <v>873</v>
      </c>
      <c r="F307" s="3" t="s">
        <v>566</v>
      </c>
      <c r="G307" s="3" t="s">
        <v>455</v>
      </c>
      <c r="H307" s="3" t="s">
        <v>80</v>
      </c>
      <c r="I307" s="3" t="s">
        <v>22</v>
      </c>
      <c r="J307" s="4">
        <v>4.0</v>
      </c>
      <c r="K307" s="4">
        <v>125.0</v>
      </c>
      <c r="L307" s="4">
        <v>23.0</v>
      </c>
      <c r="M307" s="3" t="str">
        <f t="shared" si="1"/>
        <v>(hotel (name HotelIlFaro)
</v>
      </c>
      <c r="N307" s="3" t="str">
        <f t="shared" si="2"/>
        <v>        (tr Napoli)
</v>
      </c>
      <c r="O307" s="3" t="str">
        <f t="shared" si="3"/>
        <v>        (stars 4)
</v>
      </c>
      <c r="P307" s="3" t="str">
        <f t="shared" si="4"/>
        <v>        (price-per-night 125.0)
</v>
      </c>
      <c r="Q307" s="3" t="str">
        <f t="shared" si="5"/>
        <v>        (free-percent 23))
</v>
      </c>
      <c r="R307" s="4" t="str">
        <f t="shared" si="6"/>
        <v>(hotel (name HotelIlFaro)
        (tr Napoli)
        (stars 4)
        (price-per-night 125.0)
        (free-percent 23))
</v>
      </c>
    </row>
    <row r="308" ht="67.5" customHeight="1">
      <c r="A308" s="1"/>
      <c r="B308" s="1">
        <v>41.9458974</v>
      </c>
      <c r="C308" s="1">
        <v>12.5230723</v>
      </c>
      <c r="D308" s="4" t="s">
        <v>1067</v>
      </c>
      <c r="E308" s="3" t="s">
        <v>1068</v>
      </c>
      <c r="F308" s="3" t="s">
        <v>1069</v>
      </c>
      <c r="G308" s="3" t="s">
        <v>285</v>
      </c>
      <c r="H308" s="3" t="s">
        <v>61</v>
      </c>
      <c r="I308" s="3" t="s">
        <v>42</v>
      </c>
      <c r="J308" s="4">
        <v>3.0</v>
      </c>
      <c r="K308" s="4">
        <v>100.0</v>
      </c>
      <c r="L308" s="4">
        <v>21.0</v>
      </c>
      <c r="M308" s="3" t="str">
        <f t="shared" si="1"/>
        <v>(hotel (name HOTELLAPERGOLA)
</v>
      </c>
      <c r="N308" s="3" t="str">
        <f t="shared" si="2"/>
        <v>        (tr Roma)
</v>
      </c>
      <c r="O308" s="3" t="str">
        <f t="shared" si="3"/>
        <v>        (stars 3)
</v>
      </c>
      <c r="P308" s="3" t="str">
        <f t="shared" si="4"/>
        <v>        (price-per-night 100.0)
</v>
      </c>
      <c r="Q308" s="3" t="str">
        <f t="shared" si="5"/>
        <v>        (free-percent 21))
</v>
      </c>
      <c r="R308" s="4" t="str">
        <f t="shared" si="6"/>
        <v>(hotel (name HOTELLAPERGOLA)
        (tr Roma)
        (stars 3)
        (price-per-night 100.0)
        (free-percent 21))
</v>
      </c>
    </row>
    <row r="309" ht="67.5" customHeight="1">
      <c r="A309" s="1"/>
      <c r="B309" s="1">
        <v>40.0976159</v>
      </c>
      <c r="C309" s="1">
        <v>18.4599414</v>
      </c>
      <c r="D309" s="4" t="s">
        <v>1070</v>
      </c>
      <c r="E309" s="3" t="s">
        <v>1071</v>
      </c>
      <c r="F309" s="3" t="s">
        <v>1072</v>
      </c>
      <c r="G309" s="3" t="s">
        <v>1073</v>
      </c>
      <c r="H309" s="3" t="s">
        <v>138</v>
      </c>
      <c r="I309" s="3" t="s">
        <v>36</v>
      </c>
      <c r="J309" s="4">
        <v>4.0</v>
      </c>
      <c r="K309" s="4">
        <v>125.0</v>
      </c>
      <c r="L309" s="4">
        <v>88.0</v>
      </c>
      <c r="M309" s="3" t="str">
        <f t="shared" si="1"/>
        <v>(hotel (name HotelMulino)
</v>
      </c>
      <c r="N309" s="3" t="str">
        <f t="shared" si="2"/>
        <v>        (tr Lecce)
</v>
      </c>
      <c r="O309" s="3" t="str">
        <f t="shared" si="3"/>
        <v>        (stars 4)
</v>
      </c>
      <c r="P309" s="3" t="str">
        <f t="shared" si="4"/>
        <v>        (price-per-night 125.0)
</v>
      </c>
      <c r="Q309" s="3" t="str">
        <f t="shared" si="5"/>
        <v>        (free-percent 88))
</v>
      </c>
      <c r="R309" s="4" t="str">
        <f t="shared" si="6"/>
        <v>(hotel (name HotelMulino)
        (tr Lecce)
        (stars 4)
        (price-per-night 125.0)
        (free-percent 88))
</v>
      </c>
    </row>
    <row r="310" ht="67.5" customHeight="1">
      <c r="A310" s="1"/>
      <c r="B310" s="1">
        <v>40.6100297</v>
      </c>
      <c r="C310" s="1">
        <v>14.530092</v>
      </c>
      <c r="D310" s="4" t="s">
        <v>835</v>
      </c>
      <c r="E310" s="3" t="s">
        <v>836</v>
      </c>
      <c r="F310" s="3" t="s">
        <v>837</v>
      </c>
      <c r="G310" s="3" t="s">
        <v>177</v>
      </c>
      <c r="H310" s="3" t="s">
        <v>30</v>
      </c>
      <c r="I310" s="3" t="s">
        <v>22</v>
      </c>
      <c r="J310" s="4">
        <v>1.0</v>
      </c>
      <c r="K310" s="4">
        <v>50.0</v>
      </c>
      <c r="L310" s="4">
        <v>52.0</v>
      </c>
      <c r="M310" s="3" t="str">
        <f t="shared" si="1"/>
        <v>(hotel (name HotelMargherita)
</v>
      </c>
      <c r="N310" s="3" t="str">
        <f t="shared" si="2"/>
        <v>        (tr Salerno)
</v>
      </c>
      <c r="O310" s="3" t="str">
        <f t="shared" si="3"/>
        <v>        (stars 1)
</v>
      </c>
      <c r="P310" s="3" t="str">
        <f t="shared" si="4"/>
        <v>        (price-per-night 50.0)
</v>
      </c>
      <c r="Q310" s="3" t="str">
        <f t="shared" si="5"/>
        <v>        (free-percent 52))
</v>
      </c>
      <c r="R310" s="4" t="str">
        <f t="shared" si="6"/>
        <v>(hotel (name HotelMargherita)
        (tr Salerno)
        (stars 1)
        (price-per-night 50.0)
        (free-percent 52))
</v>
      </c>
    </row>
    <row r="311" ht="67.5" customHeight="1">
      <c r="A311" s="1"/>
      <c r="B311" s="1">
        <v>40.6110364</v>
      </c>
      <c r="C311" s="1">
        <v>14.3700534</v>
      </c>
      <c r="D311" s="4" t="s">
        <v>1074</v>
      </c>
      <c r="E311" s="3" t="s">
        <v>1075</v>
      </c>
      <c r="F311" s="3" t="s">
        <v>1076</v>
      </c>
      <c r="G311" s="3" t="s">
        <v>455</v>
      </c>
      <c r="H311" s="3" t="s">
        <v>80</v>
      </c>
      <c r="I311" s="3" t="s">
        <v>22</v>
      </c>
      <c r="J311" s="4">
        <v>1.0</v>
      </c>
      <c r="K311" s="4">
        <v>50.0</v>
      </c>
      <c r="L311" s="4">
        <v>17.0</v>
      </c>
      <c r="M311" s="3" t="str">
        <f t="shared" si="1"/>
        <v>(hotel (name OasiOlimpiaRelays)
</v>
      </c>
      <c r="N311" s="3" t="str">
        <f t="shared" si="2"/>
        <v>        (tr Napoli)
</v>
      </c>
      <c r="O311" s="3" t="str">
        <f t="shared" si="3"/>
        <v>        (stars 1)
</v>
      </c>
      <c r="P311" s="3" t="str">
        <f t="shared" si="4"/>
        <v>        (price-per-night 50.0)
</v>
      </c>
      <c r="Q311" s="3" t="str">
        <f t="shared" si="5"/>
        <v>        (free-percent 17))
</v>
      </c>
      <c r="R311" s="4" t="str">
        <f t="shared" si="6"/>
        <v>(hotel (name OasiOlimpiaRelays)
        (tr Napoli)
        (stars 1)
        (price-per-night 50.0)
        (free-percent 17))
</v>
      </c>
    </row>
    <row r="312" ht="67.5" customHeight="1">
      <c r="A312" s="1"/>
      <c r="B312" s="1">
        <v>40.598124</v>
      </c>
      <c r="C312" s="1">
        <v>14.8693139</v>
      </c>
      <c r="D312" s="4" t="s">
        <v>1077</v>
      </c>
      <c r="E312" s="3" t="s">
        <v>1078</v>
      </c>
      <c r="F312" s="3" t="s">
        <v>1079</v>
      </c>
      <c r="G312" s="3" t="s">
        <v>177</v>
      </c>
      <c r="H312" s="3" t="s">
        <v>30</v>
      </c>
      <c r="I312" s="3" t="s">
        <v>22</v>
      </c>
      <c r="J312" s="4">
        <v>1.0</v>
      </c>
      <c r="K312" s="4">
        <v>50.0</v>
      </c>
      <c r="L312" s="4">
        <v>65.0</v>
      </c>
      <c r="M312" s="3" t="str">
        <f t="shared" si="1"/>
        <v>(hotel (name HotelOlimpico)
</v>
      </c>
      <c r="N312" s="3" t="str">
        <f t="shared" si="2"/>
        <v>        (tr Salerno)
</v>
      </c>
      <c r="O312" s="3" t="str">
        <f t="shared" si="3"/>
        <v>        (stars 1)
</v>
      </c>
      <c r="P312" s="3" t="str">
        <f t="shared" si="4"/>
        <v>        (price-per-night 50.0)
</v>
      </c>
      <c r="Q312" s="3" t="str">
        <f t="shared" si="5"/>
        <v>        (free-percent 65))
</v>
      </c>
      <c r="R312" s="4" t="str">
        <f t="shared" si="6"/>
        <v>(hotel (name HotelOlimpico)
        (tr Salerno)
        (stars 1)
        (price-per-night 50.0)
        (free-percent 65))
</v>
      </c>
    </row>
    <row r="313" ht="67.5" customHeight="1">
      <c r="A313" s="1"/>
      <c r="B313" s="1">
        <v>40.6286686</v>
      </c>
      <c r="C313" s="1">
        <v>14.4823174</v>
      </c>
      <c r="D313" s="4" t="s">
        <v>1080</v>
      </c>
      <c r="E313" s="3" t="s">
        <v>1081</v>
      </c>
      <c r="F313" s="3" t="s">
        <v>176</v>
      </c>
      <c r="G313" s="3" t="s">
        <v>177</v>
      </c>
      <c r="H313" s="3" t="s">
        <v>30</v>
      </c>
      <c r="I313" s="3" t="s">
        <v>22</v>
      </c>
      <c r="J313" s="4">
        <v>2.0</v>
      </c>
      <c r="K313" s="4">
        <v>75.0</v>
      </c>
      <c r="L313" s="4">
        <v>27.0</v>
      </c>
      <c r="M313" s="3" t="str">
        <f t="shared" si="1"/>
        <v>(hotel (name HotelPasitea)
</v>
      </c>
      <c r="N313" s="3" t="str">
        <f t="shared" si="2"/>
        <v>        (tr Salerno)
</v>
      </c>
      <c r="O313" s="3" t="str">
        <f t="shared" si="3"/>
        <v>        (stars 2)
</v>
      </c>
      <c r="P313" s="3" t="str">
        <f t="shared" si="4"/>
        <v>        (price-per-night 75.0)
</v>
      </c>
      <c r="Q313" s="3" t="str">
        <f t="shared" si="5"/>
        <v>        (free-percent 27))
</v>
      </c>
      <c r="R313" s="4" t="str">
        <f t="shared" si="6"/>
        <v>(hotel (name HotelPasitea)
        (tr Salerno)
        (stars 2)
        (price-per-night 75.0)
        (free-percent 27))
</v>
      </c>
    </row>
    <row r="314" ht="67.5" customHeight="1">
      <c r="A314" s="1"/>
      <c r="B314" s="1">
        <v>40.6273774</v>
      </c>
      <c r="C314" s="1">
        <v>14.4844309</v>
      </c>
      <c r="D314" s="4" t="s">
        <v>1082</v>
      </c>
      <c r="E314" s="3" t="s">
        <v>1083</v>
      </c>
      <c r="F314" s="3" t="s">
        <v>176</v>
      </c>
      <c r="G314" s="3" t="s">
        <v>177</v>
      </c>
      <c r="H314" s="3" t="s">
        <v>30</v>
      </c>
      <c r="I314" s="3" t="s">
        <v>22</v>
      </c>
      <c r="J314" s="4">
        <v>3.0</v>
      </c>
      <c r="K314" s="4">
        <v>100.0</v>
      </c>
      <c r="L314" s="4">
        <v>5.0</v>
      </c>
      <c r="M314" s="3" t="str">
        <f t="shared" si="1"/>
        <v>(hotel (name HotelMontemare)
</v>
      </c>
      <c r="N314" s="3" t="str">
        <f t="shared" si="2"/>
        <v>        (tr Salerno)
</v>
      </c>
      <c r="O314" s="3" t="str">
        <f t="shared" si="3"/>
        <v>        (stars 3)
</v>
      </c>
      <c r="P314" s="3" t="str">
        <f t="shared" si="4"/>
        <v>        (price-per-night 100.0)
</v>
      </c>
      <c r="Q314" s="3" t="str">
        <f t="shared" si="5"/>
        <v>        (free-percent 5))
</v>
      </c>
      <c r="R314" s="4" t="str">
        <f t="shared" si="6"/>
        <v>(hotel (name HotelMontemare)
        (tr Salerno)
        (stars 3)
        (price-per-night 100.0)
        (free-percent 5))
</v>
      </c>
    </row>
    <row r="315" ht="67.5" customHeight="1">
      <c r="A315" s="1"/>
      <c r="B315" s="1">
        <v>40.6286286</v>
      </c>
      <c r="C315" s="1">
        <v>14.484849</v>
      </c>
      <c r="D315" s="4" t="s">
        <v>1084</v>
      </c>
      <c r="E315" s="3" t="s">
        <v>1085</v>
      </c>
      <c r="F315" s="3" t="s">
        <v>176</v>
      </c>
      <c r="G315" s="3" t="s">
        <v>177</v>
      </c>
      <c r="H315" s="3" t="s">
        <v>30</v>
      </c>
      <c r="I315" s="3" t="s">
        <v>22</v>
      </c>
      <c r="J315" s="4">
        <v>4.0</v>
      </c>
      <c r="K315" s="4">
        <v>125.0</v>
      </c>
      <c r="L315" s="4">
        <v>88.0</v>
      </c>
      <c r="M315" s="3" t="str">
        <f t="shared" si="1"/>
        <v>(hotel (name HotelPoseidon)
</v>
      </c>
      <c r="N315" s="3" t="str">
        <f t="shared" si="2"/>
        <v>        (tr Salerno)
</v>
      </c>
      <c r="O315" s="3" t="str">
        <f t="shared" si="3"/>
        <v>        (stars 4)
</v>
      </c>
      <c r="P315" s="3" t="str">
        <f t="shared" si="4"/>
        <v>        (price-per-night 125.0)
</v>
      </c>
      <c r="Q315" s="3" t="str">
        <f t="shared" si="5"/>
        <v>        (free-percent 88))
</v>
      </c>
      <c r="R315" s="4" t="str">
        <f t="shared" si="6"/>
        <v>(hotel (name HotelPoseidon)
        (tr Salerno)
        (stars 4)
        (price-per-night 125.0)
        (free-percent 88))
</v>
      </c>
    </row>
    <row r="316" ht="67.5" customHeight="1">
      <c r="A316" s="1"/>
      <c r="B316" s="1">
        <v>40.6105836</v>
      </c>
      <c r="C316" s="1">
        <v>14.5239955</v>
      </c>
      <c r="D316" s="4" t="s">
        <v>1086</v>
      </c>
      <c r="E316" s="3" t="s">
        <v>1087</v>
      </c>
      <c r="F316" s="3" t="s">
        <v>837</v>
      </c>
      <c r="G316" s="3" t="s">
        <v>177</v>
      </c>
      <c r="H316" s="3" t="s">
        <v>30</v>
      </c>
      <c r="I316" s="3" t="s">
        <v>22</v>
      </c>
      <c r="J316" s="4">
        <v>2.0</v>
      </c>
      <c r="K316" s="4">
        <v>75.0</v>
      </c>
      <c r="L316" s="4">
        <v>35.0</v>
      </c>
      <c r="M316" s="3" t="str">
        <f t="shared" si="1"/>
        <v>(hotel (name HotelVillaBellavista)
</v>
      </c>
      <c r="N316" s="3" t="str">
        <f t="shared" si="2"/>
        <v>        (tr Salerno)
</v>
      </c>
      <c r="O316" s="3" t="str">
        <f t="shared" si="3"/>
        <v>        (stars 2)
</v>
      </c>
      <c r="P316" s="3" t="str">
        <f t="shared" si="4"/>
        <v>        (price-per-night 75.0)
</v>
      </c>
      <c r="Q316" s="3" t="str">
        <f t="shared" si="5"/>
        <v>        (free-percent 35))
</v>
      </c>
      <c r="R316" s="4" t="str">
        <f t="shared" si="6"/>
        <v>(hotel (name HotelVillaBellavista)
        (tr Salerno)
        (stars 2)
        (price-per-night 75.0)
        (free-percent 35))
</v>
      </c>
    </row>
    <row r="317" ht="67.5" customHeight="1">
      <c r="A317" s="1"/>
      <c r="B317" s="1">
        <v>40.6593183</v>
      </c>
      <c r="C317" s="1">
        <v>14.8005699</v>
      </c>
      <c r="D317" s="4" t="s">
        <v>1088</v>
      </c>
      <c r="E317" s="3" t="s">
        <v>1089</v>
      </c>
      <c r="F317" s="3" t="s">
        <v>1090</v>
      </c>
      <c r="G317" s="3" t="s">
        <v>177</v>
      </c>
      <c r="H317" s="3" t="s">
        <v>30</v>
      </c>
      <c r="I317" s="3" t="s">
        <v>22</v>
      </c>
      <c r="J317" s="4">
        <v>2.0</v>
      </c>
      <c r="K317" s="4">
        <v>75.0</v>
      </c>
      <c r="L317" s="4">
        <v>67.0</v>
      </c>
      <c r="M317" s="3" t="str">
        <f t="shared" si="1"/>
        <v>(hotel (name HotelFiorenza)
</v>
      </c>
      <c r="N317" s="3" t="str">
        <f t="shared" si="2"/>
        <v>        (tr Salerno)
</v>
      </c>
      <c r="O317" s="3" t="str">
        <f t="shared" si="3"/>
        <v>        (stars 2)
</v>
      </c>
      <c r="P317" s="3" t="str">
        <f t="shared" si="4"/>
        <v>        (price-per-night 75.0)
</v>
      </c>
      <c r="Q317" s="3" t="str">
        <f t="shared" si="5"/>
        <v>        (free-percent 67))
</v>
      </c>
      <c r="R317" s="4" t="str">
        <f t="shared" si="6"/>
        <v>(hotel (name HotelFiorenza)
        (tr Salerno)
        (stars 2)
        (price-per-night 75.0)
        (free-percent 67))
</v>
      </c>
    </row>
    <row r="318" ht="67.5" customHeight="1">
      <c r="A318" s="1"/>
      <c r="B318" s="1">
        <v>40.6298336</v>
      </c>
      <c r="C318" s="1">
        <v>14.4865549</v>
      </c>
      <c r="D318" s="4" t="s">
        <v>397</v>
      </c>
      <c r="E318" s="3" t="s">
        <v>398</v>
      </c>
      <c r="F318" s="3" t="s">
        <v>176</v>
      </c>
      <c r="G318" s="3" t="s">
        <v>177</v>
      </c>
      <c r="H318" s="3" t="s">
        <v>30</v>
      </c>
      <c r="I318" s="3" t="s">
        <v>22</v>
      </c>
      <c r="J318" s="4">
        <v>4.0</v>
      </c>
      <c r="K318" s="4">
        <v>125.0</v>
      </c>
      <c r="L318" s="4">
        <v>97.0</v>
      </c>
      <c r="M318" s="3" t="str">
        <f t="shared" si="1"/>
        <v>(hotel (name HotelSavoia)
</v>
      </c>
      <c r="N318" s="3" t="str">
        <f t="shared" si="2"/>
        <v>        (tr Salerno)
</v>
      </c>
      <c r="O318" s="3" t="str">
        <f t="shared" si="3"/>
        <v>        (stars 4)
</v>
      </c>
      <c r="P318" s="3" t="str">
        <f t="shared" si="4"/>
        <v>        (price-per-night 125.0)
</v>
      </c>
      <c r="Q318" s="3" t="str">
        <f t="shared" si="5"/>
        <v>        (free-percent 97))
</v>
      </c>
      <c r="R318" s="4" t="str">
        <f t="shared" si="6"/>
        <v>(hotel (name HotelSavoia)
        (tr Salerno)
        (stars 4)
        (price-per-night 125.0)
        (free-percent 97))
</v>
      </c>
    </row>
    <row r="319" ht="67.5" customHeight="1">
      <c r="A319" s="1"/>
      <c r="B319" s="1">
        <v>37.8565812</v>
      </c>
      <c r="C319" s="1">
        <v>15.2863432</v>
      </c>
      <c r="D319" s="4" t="s">
        <v>1092</v>
      </c>
      <c r="E319" s="3" t="s">
        <v>1093</v>
      </c>
      <c r="F319" s="3" t="s">
        <v>1094</v>
      </c>
      <c r="G319" s="3" t="s">
        <v>1095</v>
      </c>
      <c r="H319" s="3" t="s">
        <v>139</v>
      </c>
      <c r="I319" s="3" t="s">
        <v>56</v>
      </c>
      <c r="J319" s="4">
        <v>4.0</v>
      </c>
      <c r="K319" s="4">
        <v>125.0</v>
      </c>
      <c r="L319" s="4">
        <v>92.0</v>
      </c>
      <c r="M319" s="3" t="str">
        <f t="shared" si="1"/>
        <v>(hotel (name HotelCondor)
</v>
      </c>
      <c r="N319" s="3" t="str">
        <f t="shared" si="2"/>
        <v>        (tr Messina)
</v>
      </c>
      <c r="O319" s="3" t="str">
        <f t="shared" si="3"/>
        <v>        (stars 4)
</v>
      </c>
      <c r="P319" s="3" t="str">
        <f t="shared" si="4"/>
        <v>        (price-per-night 125.0)
</v>
      </c>
      <c r="Q319" s="3" t="str">
        <f t="shared" si="5"/>
        <v>        (free-percent 92))
</v>
      </c>
      <c r="R319" s="4" t="str">
        <f t="shared" si="6"/>
        <v>(hotel (name HotelCondor)
        (tr Messina)
        (stars 4)
        (price-per-night 125.0)
        (free-percent 92))
</v>
      </c>
    </row>
    <row r="320" ht="67.5" customHeight="1">
      <c r="A320" s="1"/>
      <c r="B320" s="1">
        <v>37.9102261</v>
      </c>
      <c r="C320" s="1">
        <v>15.3414756</v>
      </c>
      <c r="D320" s="4" t="s">
        <v>1096</v>
      </c>
      <c r="E320" s="3" t="s">
        <v>1097</v>
      </c>
      <c r="F320" s="3" t="s">
        <v>1098</v>
      </c>
      <c r="G320" s="3" t="s">
        <v>1095</v>
      </c>
      <c r="H320" s="3" t="s">
        <v>139</v>
      </c>
      <c r="I320" s="3" t="s">
        <v>56</v>
      </c>
      <c r="J320" s="4">
        <v>4.0</v>
      </c>
      <c r="K320" s="4">
        <v>125.0</v>
      </c>
      <c r="L320" s="4">
        <v>63.0</v>
      </c>
      <c r="M320" s="3" t="str">
        <f t="shared" si="1"/>
        <v>(hotel (name BaiaTaorminaHotelespa)
</v>
      </c>
      <c r="N320" s="3" t="str">
        <f t="shared" si="2"/>
        <v>        (tr Messina)
</v>
      </c>
      <c r="O320" s="3" t="str">
        <f t="shared" si="3"/>
        <v>        (stars 4)
</v>
      </c>
      <c r="P320" s="3" t="str">
        <f t="shared" si="4"/>
        <v>        (price-per-night 125.0)
</v>
      </c>
      <c r="Q320" s="3" t="str">
        <f t="shared" si="5"/>
        <v>        (free-percent 63))
</v>
      </c>
      <c r="R320" s="4" t="str">
        <f t="shared" si="6"/>
        <v>(hotel (name BaiaTaorminaHotelespa)
        (tr Messina)
        (stars 4)
        (price-per-night 125.0)
        (free-percent 63))
</v>
      </c>
    </row>
    <row r="321" ht="67.5" customHeight="1">
      <c r="A321" s="1"/>
      <c r="B321" s="1">
        <v>38.2423396</v>
      </c>
      <c r="C321" s="1">
        <v>15.677192</v>
      </c>
      <c r="D321" s="4" t="s">
        <v>1099</v>
      </c>
      <c r="E321" s="3" t="s">
        <v>1100</v>
      </c>
      <c r="F321" s="3" t="s">
        <v>1101</v>
      </c>
      <c r="G321" s="3" t="s">
        <v>1102</v>
      </c>
      <c r="H321" s="3" t="s">
        <v>997</v>
      </c>
      <c r="I321" s="3" t="s">
        <v>45</v>
      </c>
      <c r="J321" s="4">
        <v>3.0</v>
      </c>
      <c r="K321" s="4">
        <v>100.0</v>
      </c>
      <c r="L321" s="4">
        <v>34.0</v>
      </c>
      <c r="M321" s="3" t="str">
        <f t="shared" si="1"/>
        <v>(hotel (name AltafiumaraHotel)
</v>
      </c>
      <c r="N321" s="3" t="str">
        <f t="shared" si="2"/>
        <v>        (tr ReggiodiCalabria)
</v>
      </c>
      <c r="O321" s="3" t="str">
        <f t="shared" si="3"/>
        <v>        (stars 3)
</v>
      </c>
      <c r="P321" s="3" t="str">
        <f t="shared" si="4"/>
        <v>        (price-per-night 100.0)
</v>
      </c>
      <c r="Q321" s="3" t="str">
        <f t="shared" si="5"/>
        <v>        (free-percent 34))
</v>
      </c>
      <c r="R321" s="4" t="str">
        <f t="shared" si="6"/>
        <v>(hotel (name AltafiumaraHotel)
        (tr ReggiodiCalabria)
        (stars 3)
        (price-per-night 100.0)
        (free-percent 34))
</v>
      </c>
    </row>
    <row r="322" ht="67.5" customHeight="1">
      <c r="A322" s="1"/>
      <c r="B322" s="1">
        <v>39.3383368</v>
      </c>
      <c r="C322" s="1">
        <v>16.4422666</v>
      </c>
      <c r="D322" s="4" t="s">
        <v>1103</v>
      </c>
      <c r="E322" s="3" t="s">
        <v>1104</v>
      </c>
      <c r="F322" s="3" t="s">
        <v>1105</v>
      </c>
      <c r="G322" s="3" t="s">
        <v>1106</v>
      </c>
      <c r="H322" s="3" t="s">
        <v>141</v>
      </c>
      <c r="I322" s="3" t="s">
        <v>45</v>
      </c>
      <c r="J322" s="4">
        <v>1.0</v>
      </c>
      <c r="K322" s="4">
        <v>50.0</v>
      </c>
      <c r="L322" s="4">
        <v>79.0</v>
      </c>
      <c r="M322" s="3" t="str">
        <f t="shared" si="1"/>
        <v>(hotel (name HotelSila)
</v>
      </c>
      <c r="N322" s="3" t="str">
        <f t="shared" si="2"/>
        <v>        (tr Cosenza)
</v>
      </c>
      <c r="O322" s="3" t="str">
        <f t="shared" si="3"/>
        <v>        (stars 1)
</v>
      </c>
      <c r="P322" s="3" t="str">
        <f t="shared" si="4"/>
        <v>        (price-per-night 50.0)
</v>
      </c>
      <c r="Q322" s="3" t="str">
        <f t="shared" si="5"/>
        <v>        (free-percent 79))
</v>
      </c>
      <c r="R322" s="4" t="str">
        <f t="shared" si="6"/>
        <v>(hotel (name HotelSila)
        (tr Cosenza)
        (stars 1)
        (price-per-night 50.0)
        (free-percent 79))
</v>
      </c>
    </row>
    <row r="323" ht="67.5" customHeight="1">
      <c r="A323" s="1"/>
      <c r="B323" s="1">
        <v>45.874422</v>
      </c>
      <c r="C323" s="1">
        <v>10.873924</v>
      </c>
      <c r="D323" s="4" t="s">
        <v>1107</v>
      </c>
      <c r="E323" s="3" t="s">
        <v>1108</v>
      </c>
      <c r="F323" s="3" t="s">
        <v>1109</v>
      </c>
      <c r="G323" s="3" t="s">
        <v>743</v>
      </c>
      <c r="H323" s="3" t="s">
        <v>108</v>
      </c>
      <c r="I323" s="3" t="s">
        <v>50</v>
      </c>
      <c r="J323" s="4">
        <v>3.0</v>
      </c>
      <c r="K323" s="4">
        <v>100.0</v>
      </c>
      <c r="L323" s="4">
        <v>21.0</v>
      </c>
      <c r="M323" s="3" t="str">
        <f t="shared" si="1"/>
        <v>(hotel (name HotelPiccoloMondo)
</v>
      </c>
      <c r="N323" s="3" t="str">
        <f t="shared" si="2"/>
        <v>        (tr Trento)
</v>
      </c>
      <c r="O323" s="3" t="str">
        <f t="shared" si="3"/>
        <v>        (stars 3)
</v>
      </c>
      <c r="P323" s="3" t="str">
        <f t="shared" si="4"/>
        <v>        (price-per-night 100.0)
</v>
      </c>
      <c r="Q323" s="3" t="str">
        <f t="shared" si="5"/>
        <v>        (free-percent 21))
</v>
      </c>
      <c r="R323" s="4" t="str">
        <f t="shared" si="6"/>
        <v>(hotel (name HotelPiccoloMondo)
        (tr Trento)
        (stars 3)
        (price-per-night 100.0)
        (free-percent 21))
</v>
      </c>
    </row>
    <row r="324" ht="67.5" customHeight="1">
      <c r="A324" s="1"/>
      <c r="B324" s="1">
        <v>41.92578719999999</v>
      </c>
      <c r="C324" s="1">
        <v>12.4418959</v>
      </c>
      <c r="D324" s="4" t="s">
        <v>1110</v>
      </c>
      <c r="E324" s="3" t="s">
        <v>1111</v>
      </c>
      <c r="F324" s="3" t="s">
        <v>1112</v>
      </c>
      <c r="G324" s="3" t="s">
        <v>285</v>
      </c>
      <c r="H324" s="3" t="s">
        <v>61</v>
      </c>
      <c r="I324" s="3" t="s">
        <v>42</v>
      </c>
      <c r="J324" s="4">
        <v>4.0</v>
      </c>
      <c r="K324" s="4">
        <v>125.0</v>
      </c>
      <c r="L324" s="4">
        <v>66.0</v>
      </c>
      <c r="M324" s="3" t="str">
        <f t="shared" si="1"/>
        <v>(hotel (name ParkHoteldeiSibariti)
</v>
      </c>
      <c r="N324" s="3" t="str">
        <f t="shared" si="2"/>
        <v>        (tr Roma)
</v>
      </c>
      <c r="O324" s="3" t="str">
        <f t="shared" si="3"/>
        <v>        (stars 4)
</v>
      </c>
      <c r="P324" s="3" t="str">
        <f t="shared" si="4"/>
        <v>        (price-per-night 125.0)
</v>
      </c>
      <c r="Q324" s="3" t="str">
        <f t="shared" si="5"/>
        <v>        (free-percent 66))
</v>
      </c>
      <c r="R324" s="4" t="str">
        <f t="shared" si="6"/>
        <v>(hotel (name ParkHoteldeiSibariti)
        (tr Roma)
        (stars 4)
        (price-per-night 125.0)
        (free-percent 66))
</v>
      </c>
    </row>
    <row r="325" ht="67.5" customHeight="1">
      <c r="A325" s="1"/>
      <c r="B325" s="1">
        <v>39.694677</v>
      </c>
      <c r="C325" s="1">
        <v>16.12955</v>
      </c>
      <c r="D325" s="4" t="s">
        <v>1113</v>
      </c>
      <c r="E325" s="3" t="s">
        <v>1114</v>
      </c>
      <c r="F325" s="3" t="s">
        <v>1115</v>
      </c>
      <c r="G325" s="3" t="s">
        <v>1106</v>
      </c>
      <c r="H325" s="3" t="s">
        <v>141</v>
      </c>
      <c r="I325" s="3" t="s">
        <v>45</v>
      </c>
      <c r="J325" s="4">
        <v>4.0</v>
      </c>
      <c r="K325" s="4">
        <v>125.0</v>
      </c>
      <c r="L325" s="4">
        <v>91.0</v>
      </c>
      <c r="M325" s="3" t="str">
        <f t="shared" si="1"/>
        <v>(hotel (name HotelBarbieri)
</v>
      </c>
      <c r="N325" s="3" t="str">
        <f t="shared" si="2"/>
        <v>        (tr Cosenza)
</v>
      </c>
      <c r="O325" s="3" t="str">
        <f t="shared" si="3"/>
        <v>        (stars 4)
</v>
      </c>
      <c r="P325" s="3" t="str">
        <f t="shared" si="4"/>
        <v>        (price-per-night 125.0)
</v>
      </c>
      <c r="Q325" s="3" t="str">
        <f t="shared" si="5"/>
        <v>        (free-percent 91))
</v>
      </c>
      <c r="R325" s="4" t="str">
        <f t="shared" si="6"/>
        <v>(hotel (name HotelBarbieri)
        (tr Cosenza)
        (stars 4)
        (price-per-night 125.0)
        (free-percent 91))
</v>
      </c>
    </row>
    <row r="326" ht="67.5" customHeight="1">
      <c r="A326" s="1"/>
      <c r="B326" s="1">
        <v>39.811601</v>
      </c>
      <c r="C326" s="1">
        <v>15.789522</v>
      </c>
      <c r="D326" s="4" t="s">
        <v>1116</v>
      </c>
      <c r="E326" s="3" t="s">
        <v>1117</v>
      </c>
      <c r="F326" s="3" t="s">
        <v>1118</v>
      </c>
      <c r="G326" s="3" t="s">
        <v>1106</v>
      </c>
      <c r="H326" s="3" t="s">
        <v>141</v>
      </c>
      <c r="I326" s="3" t="s">
        <v>45</v>
      </c>
      <c r="J326" s="4">
        <v>4.0</v>
      </c>
      <c r="K326" s="4">
        <v>125.0</v>
      </c>
      <c r="L326" s="4">
        <v>67.0</v>
      </c>
      <c r="M326" s="3" t="str">
        <f t="shared" si="1"/>
        <v>(hotel (name HOTELTALAO)
</v>
      </c>
      <c r="N326" s="3" t="str">
        <f t="shared" si="2"/>
        <v>        (tr Cosenza)
</v>
      </c>
      <c r="O326" s="3" t="str">
        <f t="shared" si="3"/>
        <v>        (stars 4)
</v>
      </c>
      <c r="P326" s="3" t="str">
        <f t="shared" si="4"/>
        <v>        (price-per-night 125.0)
</v>
      </c>
      <c r="Q326" s="3" t="str">
        <f t="shared" si="5"/>
        <v>        (free-percent 67))
</v>
      </c>
      <c r="R326" s="4" t="str">
        <f t="shared" si="6"/>
        <v>(hotel (name HOTELTALAO)
        (tr Cosenza)
        (stars 4)
        (price-per-night 125.0)
        (free-percent 67))
</v>
      </c>
    </row>
    <row r="327" ht="67.5" customHeight="1">
      <c r="A327" s="1"/>
      <c r="B327" s="1">
        <v>40.6294153</v>
      </c>
      <c r="C327" s="1">
        <v>14.5928692</v>
      </c>
      <c r="D327" s="4" t="s">
        <v>577</v>
      </c>
      <c r="E327" s="3" t="s">
        <v>578</v>
      </c>
      <c r="F327" s="3" t="s">
        <v>579</v>
      </c>
      <c r="G327" s="3" t="s">
        <v>177</v>
      </c>
      <c r="H327" s="3" t="s">
        <v>30</v>
      </c>
      <c r="I327" s="3" t="s">
        <v>22</v>
      </c>
      <c r="J327" s="4">
        <v>4.0</v>
      </c>
      <c r="K327" s="4">
        <v>125.0</v>
      </c>
      <c r="L327" s="4">
        <v>56.0</v>
      </c>
      <c r="M327" s="3" t="str">
        <f t="shared" si="1"/>
        <v>(hotel (name HotelSantaCaterina)
</v>
      </c>
      <c r="N327" s="3" t="str">
        <f t="shared" si="2"/>
        <v>        (tr Salerno)
</v>
      </c>
      <c r="O327" s="3" t="str">
        <f t="shared" si="3"/>
        <v>        (stars 4)
</v>
      </c>
      <c r="P327" s="3" t="str">
        <f t="shared" si="4"/>
        <v>        (price-per-night 125.0)
</v>
      </c>
      <c r="Q327" s="3" t="str">
        <f t="shared" si="5"/>
        <v>        (free-percent 56))
</v>
      </c>
      <c r="R327" s="4" t="str">
        <f t="shared" si="6"/>
        <v>(hotel (name HotelSantaCaterina)
        (tr Salerno)
        (stars 4)
        (price-per-night 125.0)
        (free-percent 56))
</v>
      </c>
    </row>
    <row r="328" ht="67.5" customHeight="1">
      <c r="A328" s="1"/>
      <c r="B328" s="1">
        <v>40.0000904</v>
      </c>
      <c r="C328" s="1">
        <v>15.3707835</v>
      </c>
      <c r="D328" s="4" t="s">
        <v>1119</v>
      </c>
      <c r="E328" s="3" t="s">
        <v>1120</v>
      </c>
      <c r="F328" s="3" t="s">
        <v>1121</v>
      </c>
      <c r="G328" s="3" t="s">
        <v>177</v>
      </c>
      <c r="H328" s="3" t="s">
        <v>30</v>
      </c>
      <c r="I328" s="3" t="s">
        <v>22</v>
      </c>
      <c r="J328" s="4">
        <v>2.0</v>
      </c>
      <c r="K328" s="4">
        <v>75.0</v>
      </c>
      <c r="L328" s="4">
        <v>23.0</v>
      </c>
      <c r="M328" s="3" t="str">
        <f t="shared" si="1"/>
        <v>(hotel (name AlbergoDelfino)
</v>
      </c>
      <c r="N328" s="3" t="str">
        <f t="shared" si="2"/>
        <v>        (tr Salerno)
</v>
      </c>
      <c r="O328" s="3" t="str">
        <f t="shared" si="3"/>
        <v>        (stars 2)
</v>
      </c>
      <c r="P328" s="3" t="str">
        <f t="shared" si="4"/>
        <v>        (price-per-night 75.0)
</v>
      </c>
      <c r="Q328" s="3" t="str">
        <f t="shared" si="5"/>
        <v>        (free-percent 23))
</v>
      </c>
      <c r="R328" s="4" t="str">
        <f t="shared" si="6"/>
        <v>(hotel (name AlbergoDelfino)
        (tr Salerno)
        (stars 2)
        (price-per-night 75.0)
        (free-percent 23))
</v>
      </c>
    </row>
    <row r="329" ht="67.5" customHeight="1">
      <c r="A329" s="1"/>
      <c r="B329" s="1">
        <v>40.0483222</v>
      </c>
      <c r="C329" s="1">
        <v>15.2845231</v>
      </c>
      <c r="D329" s="4" t="s">
        <v>1122</v>
      </c>
      <c r="E329" s="3" t="s">
        <v>1123</v>
      </c>
      <c r="F329" s="3" t="s">
        <v>1124</v>
      </c>
      <c r="G329" s="3" t="s">
        <v>177</v>
      </c>
      <c r="H329" s="3" t="s">
        <v>30</v>
      </c>
      <c r="I329" s="3" t="s">
        <v>22</v>
      </c>
      <c r="J329" s="4">
        <v>2.0</v>
      </c>
      <c r="K329" s="4">
        <v>75.0</v>
      </c>
      <c r="L329" s="4">
        <v>1.0</v>
      </c>
      <c r="M329" s="3" t="str">
        <f t="shared" si="1"/>
        <v>(hotel (name HotelSaline)
</v>
      </c>
      <c r="N329" s="3" t="str">
        <f t="shared" si="2"/>
        <v>        (tr Salerno)
</v>
      </c>
      <c r="O329" s="3" t="str">
        <f t="shared" si="3"/>
        <v>        (stars 2)
</v>
      </c>
      <c r="P329" s="3" t="str">
        <f t="shared" si="4"/>
        <v>        (price-per-night 75.0)
</v>
      </c>
      <c r="Q329" s="3" t="str">
        <f t="shared" si="5"/>
        <v>        (free-percent 1))
</v>
      </c>
      <c r="R329" s="4" t="str">
        <f t="shared" si="6"/>
        <v>(hotel (name HotelSaline)
        (tr Salerno)
        (stars 2)
        (price-per-night 75.0)
        (free-percent 1))
</v>
      </c>
    </row>
    <row r="330" ht="67.5" customHeight="1">
      <c r="A330" s="1"/>
      <c r="B330" s="1">
        <v>40.0559504</v>
      </c>
      <c r="C330" s="1">
        <v>17.9816782</v>
      </c>
      <c r="D330" s="4" t="s">
        <v>1125</v>
      </c>
      <c r="E330" s="3" t="s">
        <v>1126</v>
      </c>
      <c r="F330" s="3" t="s">
        <v>1127</v>
      </c>
      <c r="G330" s="3" t="s">
        <v>1073</v>
      </c>
      <c r="H330" s="3" t="s">
        <v>138</v>
      </c>
      <c r="I330" s="3" t="s">
        <v>36</v>
      </c>
      <c r="J330" s="4">
        <v>4.0</v>
      </c>
      <c r="K330" s="4">
        <v>125.0</v>
      </c>
      <c r="L330" s="4">
        <v>65.0</v>
      </c>
      <c r="M330" s="3" t="str">
        <f t="shared" si="1"/>
        <v>(hotel (name BellavistaClub)
</v>
      </c>
      <c r="N330" s="3" t="str">
        <f t="shared" si="2"/>
        <v>        (tr Lecce)
</v>
      </c>
      <c r="O330" s="3" t="str">
        <f t="shared" si="3"/>
        <v>        (stars 4)
</v>
      </c>
      <c r="P330" s="3" t="str">
        <f t="shared" si="4"/>
        <v>        (price-per-night 125.0)
</v>
      </c>
      <c r="Q330" s="3" t="str">
        <f t="shared" si="5"/>
        <v>        (free-percent 65))
</v>
      </c>
      <c r="R330" s="4" t="str">
        <f t="shared" si="6"/>
        <v>(hotel (name BellavistaClub)
        (tr Lecce)
        (stars 4)
        (price-per-night 125.0)
        (free-percent 65))
</v>
      </c>
    </row>
    <row r="331" ht="67.5" customHeight="1">
      <c r="A331" s="1"/>
      <c r="B331" s="1">
        <v>40.0563093</v>
      </c>
      <c r="C331" s="1">
        <v>17.9932551</v>
      </c>
      <c r="D331" s="4" t="s">
        <v>1128</v>
      </c>
      <c r="E331" s="3" t="s">
        <v>1129</v>
      </c>
      <c r="F331" s="3" t="s">
        <v>1127</v>
      </c>
      <c r="G331" s="3" t="s">
        <v>1073</v>
      </c>
      <c r="H331" s="3" t="s">
        <v>138</v>
      </c>
      <c r="I331" s="3" t="s">
        <v>36</v>
      </c>
      <c r="J331" s="4">
        <v>1.0</v>
      </c>
      <c r="K331" s="4">
        <v>50.0</v>
      </c>
      <c r="L331" s="4">
        <v>16.0</v>
      </c>
      <c r="M331" s="3" t="str">
        <f t="shared" si="1"/>
        <v>(hotel (name JoliParkHotel)
</v>
      </c>
      <c r="N331" s="3" t="str">
        <f t="shared" si="2"/>
        <v>        (tr Lecce)
</v>
      </c>
      <c r="O331" s="3" t="str">
        <f t="shared" si="3"/>
        <v>        (stars 1)
</v>
      </c>
      <c r="P331" s="3" t="str">
        <f t="shared" si="4"/>
        <v>        (price-per-night 50.0)
</v>
      </c>
      <c r="Q331" s="3" t="str">
        <f t="shared" si="5"/>
        <v>        (free-percent 16))
</v>
      </c>
      <c r="R331" s="4" t="str">
        <f t="shared" si="6"/>
        <v>(hotel (name JoliParkHotel)
        (tr Lecce)
        (stars 1)
        (price-per-night 50.0)
        (free-percent 16))
</v>
      </c>
    </row>
    <row r="332" ht="67.5" customHeight="1">
      <c r="A332" s="1"/>
      <c r="B332" s="1">
        <v>40.148474</v>
      </c>
      <c r="C332" s="1">
        <v>18.4836579</v>
      </c>
      <c r="D332" s="4" t="s">
        <v>1130</v>
      </c>
      <c r="E332" s="3" t="s">
        <v>1131</v>
      </c>
      <c r="F332" s="3" t="s">
        <v>1132</v>
      </c>
      <c r="G332" s="3" t="s">
        <v>1073</v>
      </c>
      <c r="H332" s="3" t="s">
        <v>138</v>
      </c>
      <c r="I332" s="3" t="s">
        <v>36</v>
      </c>
      <c r="J332" s="4">
        <v>1.0</v>
      </c>
      <c r="K332" s="4">
        <v>50.0</v>
      </c>
      <c r="L332" s="4">
        <v>99.0</v>
      </c>
      <c r="M332" s="3" t="str">
        <f t="shared" si="1"/>
        <v>(hotel (name HotelPietraVerde)
</v>
      </c>
      <c r="N332" s="3" t="str">
        <f t="shared" si="2"/>
        <v>        (tr Lecce)
</v>
      </c>
      <c r="O332" s="3" t="str">
        <f t="shared" si="3"/>
        <v>        (stars 1)
</v>
      </c>
      <c r="P332" s="3" t="str">
        <f t="shared" si="4"/>
        <v>        (price-per-night 50.0)
</v>
      </c>
      <c r="Q332" s="3" t="str">
        <f t="shared" si="5"/>
        <v>        (free-percent 99))
</v>
      </c>
      <c r="R332" s="4" t="str">
        <f t="shared" si="6"/>
        <v>(hotel (name HotelPietraVerde)
        (tr Lecce)
        (stars 1)
        (price-per-night 50.0)
        (free-percent 99))
</v>
      </c>
    </row>
    <row r="333" ht="67.5" customHeight="1">
      <c r="A333" s="1"/>
      <c r="B333" s="1">
        <v>40.1536642</v>
      </c>
      <c r="C333" s="1">
        <v>18.4869097</v>
      </c>
      <c r="D333" s="4" t="s">
        <v>1133</v>
      </c>
      <c r="E333" s="3" t="s">
        <v>1134</v>
      </c>
      <c r="F333" s="3" t="s">
        <v>1132</v>
      </c>
      <c r="G333" s="3" t="s">
        <v>1073</v>
      </c>
      <c r="H333" s="3" t="s">
        <v>138</v>
      </c>
      <c r="I333" s="3" t="s">
        <v>36</v>
      </c>
      <c r="J333" s="4">
        <v>4.0</v>
      </c>
      <c r="K333" s="4">
        <v>125.0</v>
      </c>
      <c r="L333" s="4">
        <v>82.0</v>
      </c>
      <c r="M333" s="3" t="str">
        <f t="shared" si="1"/>
        <v>(hotel (name HoteldegliHaethey)
</v>
      </c>
      <c r="N333" s="3" t="str">
        <f t="shared" si="2"/>
        <v>        (tr Lecce)
</v>
      </c>
      <c r="O333" s="3" t="str">
        <f t="shared" si="3"/>
        <v>        (stars 4)
</v>
      </c>
      <c r="P333" s="3" t="str">
        <f t="shared" si="4"/>
        <v>        (price-per-night 125.0)
</v>
      </c>
      <c r="Q333" s="3" t="str">
        <f t="shared" si="5"/>
        <v>        (free-percent 82))
</v>
      </c>
      <c r="R333" s="4" t="str">
        <f t="shared" si="6"/>
        <v>(hotel (name HoteldegliHaethey)
        (tr Lecce)
        (stars 4)
        (price-per-night 125.0)
        (free-percent 82))
</v>
      </c>
    </row>
    <row r="334" ht="67.5" customHeight="1">
      <c r="A334" s="1"/>
      <c r="B334" s="1">
        <v>40.63136</v>
      </c>
      <c r="C334" s="1">
        <v>17.976603</v>
      </c>
      <c r="D334" s="4" t="s">
        <v>1135</v>
      </c>
      <c r="E334" s="3" t="s">
        <v>1136</v>
      </c>
      <c r="F334" s="3" t="s">
        <v>1137</v>
      </c>
      <c r="G334" s="3" t="s">
        <v>1138</v>
      </c>
      <c r="H334" s="3" t="s">
        <v>142</v>
      </c>
      <c r="I334" s="3" t="s">
        <v>36</v>
      </c>
      <c r="J334" s="4">
        <v>2.0</v>
      </c>
      <c r="K334" s="4">
        <v>75.0</v>
      </c>
      <c r="L334" s="4">
        <v>90.0</v>
      </c>
      <c r="M334" s="3" t="str">
        <f t="shared" si="1"/>
        <v>(hotel (name HotelResidenceVillaggioNemo)
</v>
      </c>
      <c r="N334" s="3" t="str">
        <f t="shared" si="2"/>
        <v>        (tr Brindisi)
</v>
      </c>
      <c r="O334" s="3" t="str">
        <f t="shared" si="3"/>
        <v>        (stars 2)
</v>
      </c>
      <c r="P334" s="3" t="str">
        <f t="shared" si="4"/>
        <v>        (price-per-night 75.0)
</v>
      </c>
      <c r="Q334" s="3" t="str">
        <f t="shared" si="5"/>
        <v>        (free-percent 90))
</v>
      </c>
      <c r="R334" s="4" t="str">
        <f t="shared" si="6"/>
        <v>(hotel (name HotelResidenceVillaggioNemo)
        (tr Brindisi)
        (stars 2)
        (price-per-night 75.0)
        (free-percent 90))
</v>
      </c>
    </row>
    <row r="335" ht="67.5" customHeight="1">
      <c r="A335" s="1"/>
      <c r="B335" s="1">
        <v>40.7470814</v>
      </c>
      <c r="C335" s="1">
        <v>13.8718856</v>
      </c>
      <c r="D335" s="4" t="s">
        <v>1139</v>
      </c>
      <c r="E335" s="3" t="s">
        <v>1140</v>
      </c>
      <c r="F335" s="3" t="s">
        <v>1141</v>
      </c>
      <c r="G335" s="3" t="s">
        <v>455</v>
      </c>
      <c r="H335" s="3" t="s">
        <v>80</v>
      </c>
      <c r="I335" s="3" t="s">
        <v>22</v>
      </c>
      <c r="J335" s="4">
        <v>4.0</v>
      </c>
      <c r="K335" s="4">
        <v>125.0</v>
      </c>
      <c r="L335" s="4">
        <v>75.0</v>
      </c>
      <c r="M335" s="3" t="str">
        <f t="shared" si="1"/>
        <v>(hotel (name HotelLeCanne)
</v>
      </c>
      <c r="N335" s="3" t="str">
        <f t="shared" si="2"/>
        <v>        (tr Napoli)
</v>
      </c>
      <c r="O335" s="3" t="str">
        <f t="shared" si="3"/>
        <v>        (stars 4)
</v>
      </c>
      <c r="P335" s="3" t="str">
        <f t="shared" si="4"/>
        <v>        (price-per-night 125.0)
</v>
      </c>
      <c r="Q335" s="3" t="str">
        <f t="shared" si="5"/>
        <v>        (free-percent 75))
</v>
      </c>
      <c r="R335" s="4" t="str">
        <f t="shared" si="6"/>
        <v>(hotel (name HotelLeCanne)
        (tr Napoli)
        (stars 4)
        (price-per-night 125.0)
        (free-percent 75))
</v>
      </c>
    </row>
    <row r="336" ht="67.5" customHeight="1">
      <c r="A336" s="1"/>
      <c r="B336" s="1">
        <v>40.7452726</v>
      </c>
      <c r="C336" s="1">
        <v>13.9035597</v>
      </c>
      <c r="D336" s="4" t="s">
        <v>1142</v>
      </c>
      <c r="E336" s="3" t="s">
        <v>1143</v>
      </c>
      <c r="F336" s="3" t="s">
        <v>1144</v>
      </c>
      <c r="G336" s="3" t="s">
        <v>455</v>
      </c>
      <c r="H336" s="3" t="s">
        <v>80</v>
      </c>
      <c r="I336" s="3" t="s">
        <v>22</v>
      </c>
      <c r="J336" s="4">
        <v>3.0</v>
      </c>
      <c r="K336" s="4">
        <v>100.0</v>
      </c>
      <c r="L336" s="4">
        <v>34.0</v>
      </c>
      <c r="M336" s="3" t="str">
        <f t="shared" si="1"/>
        <v>(hotel (name HotelCoralba)
</v>
      </c>
      <c r="N336" s="3" t="str">
        <f t="shared" si="2"/>
        <v>        (tr Napoli)
</v>
      </c>
      <c r="O336" s="3" t="str">
        <f t="shared" si="3"/>
        <v>        (stars 3)
</v>
      </c>
      <c r="P336" s="3" t="str">
        <f t="shared" si="4"/>
        <v>        (price-per-night 100.0)
</v>
      </c>
      <c r="Q336" s="3" t="str">
        <f t="shared" si="5"/>
        <v>        (free-percent 34))
</v>
      </c>
      <c r="R336" s="4" t="str">
        <f t="shared" si="6"/>
        <v>(hotel (name HotelCoralba)
        (tr Napoli)
        (stars 3)
        (price-per-night 100.0)
        (free-percent 34))
</v>
      </c>
    </row>
    <row r="337" ht="67.5" customHeight="1">
      <c r="A337" s="1"/>
      <c r="B337" s="1">
        <v>40.7510111</v>
      </c>
      <c r="C337" s="1">
        <v>13.8885305</v>
      </c>
      <c r="D337" s="4" t="s">
        <v>1145</v>
      </c>
      <c r="E337" s="3" t="s">
        <v>1146</v>
      </c>
      <c r="F337" s="3" t="s">
        <v>1147</v>
      </c>
      <c r="G337" s="3" t="s">
        <v>455</v>
      </c>
      <c r="H337" s="3" t="s">
        <v>80</v>
      </c>
      <c r="I337" s="3" t="s">
        <v>22</v>
      </c>
      <c r="J337" s="4">
        <v>4.0</v>
      </c>
      <c r="K337" s="4">
        <v>125.0</v>
      </c>
      <c r="L337" s="4">
        <v>25.0</v>
      </c>
      <c r="M337" s="3" t="str">
        <f t="shared" si="1"/>
        <v>(hotel (name HotelTermePrincipe)
</v>
      </c>
      <c r="N337" s="3" t="str">
        <f t="shared" si="2"/>
        <v>        (tr Napoli)
</v>
      </c>
      <c r="O337" s="3" t="str">
        <f t="shared" si="3"/>
        <v>        (stars 4)
</v>
      </c>
      <c r="P337" s="3" t="str">
        <f t="shared" si="4"/>
        <v>        (price-per-night 125.0)
</v>
      </c>
      <c r="Q337" s="3" t="str">
        <f t="shared" si="5"/>
        <v>        (free-percent 25))
</v>
      </c>
      <c r="R337" s="4" t="str">
        <f t="shared" si="6"/>
        <v>(hotel (name HotelTermePrincipe)
        (tr Napoli)
        (stars 4)
        (price-per-night 125.0)
        (free-percent 25))
</v>
      </c>
    </row>
    <row r="338" ht="67.5" customHeight="1">
      <c r="A338" s="1"/>
      <c r="B338" s="1">
        <v>40.8504337</v>
      </c>
      <c r="C338" s="1">
        <v>14.2744731</v>
      </c>
      <c r="D338" s="4" t="s">
        <v>1148</v>
      </c>
      <c r="E338" s="3" t="s">
        <v>1149</v>
      </c>
      <c r="F338" s="3" t="s">
        <v>1150</v>
      </c>
      <c r="G338" s="3" t="s">
        <v>455</v>
      </c>
      <c r="H338" s="3" t="s">
        <v>80</v>
      </c>
      <c r="I338" s="3" t="s">
        <v>22</v>
      </c>
      <c r="J338" s="4">
        <v>3.0</v>
      </c>
      <c r="K338" s="4">
        <v>100.0</v>
      </c>
      <c r="L338" s="4">
        <v>3.0</v>
      </c>
      <c r="M338" s="3" t="str">
        <f t="shared" si="1"/>
        <v>(hotel (name RAMADANAPLES)
</v>
      </c>
      <c r="N338" s="3" t="str">
        <f t="shared" si="2"/>
        <v>        (tr Napoli)
</v>
      </c>
      <c r="O338" s="3" t="str">
        <f t="shared" si="3"/>
        <v>        (stars 3)
</v>
      </c>
      <c r="P338" s="3" t="str">
        <f t="shared" si="4"/>
        <v>        (price-per-night 100.0)
</v>
      </c>
      <c r="Q338" s="3" t="str">
        <f t="shared" si="5"/>
        <v>        (free-percent 3))
</v>
      </c>
      <c r="R338" s="4" t="str">
        <f t="shared" si="6"/>
        <v>(hotel (name RAMADANAPLES)
        (tr Napoli)
        (stars 3)
        (price-per-night 100.0)
        (free-percent 3))
</v>
      </c>
    </row>
    <row r="339" ht="67.5" customHeight="1">
      <c r="A339" s="1"/>
      <c r="B339" s="1">
        <v>40.8402926</v>
      </c>
      <c r="C339" s="1">
        <v>14.2540838</v>
      </c>
      <c r="D339" s="4" t="s">
        <v>1151</v>
      </c>
      <c r="E339" s="3" t="s">
        <v>1152</v>
      </c>
      <c r="F339" s="3" t="s">
        <v>1153</v>
      </c>
      <c r="G339" s="3" t="s">
        <v>455</v>
      </c>
      <c r="H339" s="3" t="s">
        <v>80</v>
      </c>
      <c r="I339" s="3" t="s">
        <v>22</v>
      </c>
      <c r="J339" s="4">
        <v>3.0</v>
      </c>
      <c r="K339" s="4">
        <v>100.0</v>
      </c>
      <c r="L339" s="4">
        <v>21.0</v>
      </c>
      <c r="M339" s="3" t="str">
        <f t="shared" si="1"/>
        <v>(hotel (name HotelMercureNapoliGaribaldi)
</v>
      </c>
      <c r="N339" s="3" t="str">
        <f t="shared" si="2"/>
        <v>        (tr Napoli)
</v>
      </c>
      <c r="O339" s="3" t="str">
        <f t="shared" si="3"/>
        <v>        (stars 3)
</v>
      </c>
      <c r="P339" s="3" t="str">
        <f t="shared" si="4"/>
        <v>        (price-per-night 100.0)
</v>
      </c>
      <c r="Q339" s="3" t="str">
        <f t="shared" si="5"/>
        <v>        (free-percent 21))
</v>
      </c>
      <c r="R339" s="4" t="str">
        <f t="shared" si="6"/>
        <v>(hotel (name HotelMercureNapoliGaribaldi)
        (tr Napoli)
        (stars 3)
        (price-per-night 100.0)
        (free-percent 21))
</v>
      </c>
    </row>
    <row r="340" ht="67.5" customHeight="1">
      <c r="A340" s="1"/>
      <c r="B340" s="1">
        <v>41.452586</v>
      </c>
      <c r="C340" s="1">
        <v>14.2577159</v>
      </c>
      <c r="D340" s="4" t="s">
        <v>1154</v>
      </c>
      <c r="E340" s="3" t="s">
        <v>1155</v>
      </c>
      <c r="F340" s="3" t="s">
        <v>1156</v>
      </c>
      <c r="G340" s="3" t="s">
        <v>1157</v>
      </c>
      <c r="H340" s="3" t="s">
        <v>146</v>
      </c>
      <c r="I340" s="3" t="s">
        <v>22</v>
      </c>
      <c r="J340" s="4">
        <v>3.0</v>
      </c>
      <c r="K340" s="4">
        <v>100.0</v>
      </c>
      <c r="L340" s="4">
        <v>33.0</v>
      </c>
      <c r="M340" s="3" t="str">
        <f t="shared" si="1"/>
        <v>(hotel (name BedandBreakfastMARIANNALetinoCE)
</v>
      </c>
      <c r="N340" s="3" t="str">
        <f t="shared" si="2"/>
        <v>        (tr Caserta)
</v>
      </c>
      <c r="O340" s="3" t="str">
        <f t="shared" si="3"/>
        <v>        (stars 3)
</v>
      </c>
      <c r="P340" s="3" t="str">
        <f t="shared" si="4"/>
        <v>        (price-per-night 100.0)
</v>
      </c>
      <c r="Q340" s="3" t="str">
        <f t="shared" si="5"/>
        <v>        (free-percent 33))
</v>
      </c>
      <c r="R340" s="4" t="str">
        <f t="shared" si="6"/>
        <v>(hotel (name BedandBreakfastMARIANNALetinoCE)
        (tr Caserta)
        (stars 3)
        (price-per-night 100.0)
        (free-percent 33))
</v>
      </c>
    </row>
    <row r="341" ht="67.5" customHeight="1">
      <c r="A341" s="1"/>
      <c r="B341" s="1">
        <v>41.6444957</v>
      </c>
      <c r="C341" s="1">
        <v>13.6124337</v>
      </c>
      <c r="D341" s="4" t="s">
        <v>1158</v>
      </c>
      <c r="E341" s="3" t="s">
        <v>1159</v>
      </c>
      <c r="F341" s="3" t="s">
        <v>1160</v>
      </c>
      <c r="G341" s="3" t="s">
        <v>1161</v>
      </c>
      <c r="H341" s="3" t="s">
        <v>147</v>
      </c>
      <c r="I341" s="3" t="s">
        <v>42</v>
      </c>
      <c r="J341" s="4">
        <v>3.0</v>
      </c>
      <c r="K341" s="4">
        <v>100.0</v>
      </c>
      <c r="L341" s="4">
        <v>68.0</v>
      </c>
      <c r="M341" s="3" t="str">
        <f t="shared" si="1"/>
        <v>(hotel (name HOTELILCAVALIERDARPINO)
</v>
      </c>
      <c r="N341" s="3" t="str">
        <f t="shared" si="2"/>
        <v>        (tr Frosinone)
</v>
      </c>
      <c r="O341" s="3" t="str">
        <f t="shared" si="3"/>
        <v>        (stars 3)
</v>
      </c>
      <c r="P341" s="3" t="str">
        <f t="shared" si="4"/>
        <v>        (price-per-night 100.0)
</v>
      </c>
      <c r="Q341" s="3" t="str">
        <f t="shared" si="5"/>
        <v>        (free-percent 68))
</v>
      </c>
      <c r="R341" s="4" t="str">
        <f t="shared" si="6"/>
        <v>(hotel (name HOTELILCAVALIERDARPINO)
        (tr Frosinone)
        (stars 3)
        (price-per-night 100.0)
        (free-percent 68))
</v>
      </c>
    </row>
    <row r="342" ht="67.5" customHeight="1">
      <c r="A342" s="1"/>
      <c r="B342" s="1">
        <v>45.319017</v>
      </c>
      <c r="C342" s="1">
        <v>11.7844839</v>
      </c>
      <c r="D342" s="4" t="s">
        <v>1162</v>
      </c>
      <c r="E342" s="3" t="s">
        <v>1163</v>
      </c>
      <c r="F342" s="3" t="s">
        <v>1164</v>
      </c>
      <c r="G342" s="3" t="s">
        <v>1165</v>
      </c>
      <c r="H342" s="3" t="s">
        <v>148</v>
      </c>
      <c r="I342" s="3" t="s">
        <v>52</v>
      </c>
      <c r="J342" s="4">
        <v>2.0</v>
      </c>
      <c r="K342" s="4">
        <v>75.0</v>
      </c>
      <c r="L342" s="4">
        <v>2.0</v>
      </c>
      <c r="M342" s="3" t="str">
        <f t="shared" si="1"/>
        <v>(hotel (name HOTELMILLEPINI)
</v>
      </c>
      <c r="N342" s="3" t="str">
        <f t="shared" si="2"/>
        <v>        (tr Padova)
</v>
      </c>
      <c r="O342" s="3" t="str">
        <f t="shared" si="3"/>
        <v>        (stars 2)
</v>
      </c>
      <c r="P342" s="3" t="str">
        <f t="shared" si="4"/>
        <v>        (price-per-night 75.0)
</v>
      </c>
      <c r="Q342" s="3" t="str">
        <f t="shared" si="5"/>
        <v>        (free-percent 2))
</v>
      </c>
      <c r="R342" s="4" t="str">
        <f t="shared" si="6"/>
        <v>(hotel (name HOTELMILLEPINI)
        (tr Padova)
        (stars 2)
        (price-per-night 75.0)
        (free-percent 2))
</v>
      </c>
    </row>
    <row r="343" ht="67.5" customHeight="1">
      <c r="A343" s="1"/>
      <c r="B343" s="1">
        <v>41.9483333</v>
      </c>
      <c r="C343" s="1">
        <v>13.7030556</v>
      </c>
      <c r="D343" s="4" t="s">
        <v>1166</v>
      </c>
      <c r="E343" s="3" t="s">
        <v>1167</v>
      </c>
      <c r="F343" s="3" t="s">
        <v>1168</v>
      </c>
      <c r="G343" s="3" t="s">
        <v>951</v>
      </c>
      <c r="H343" s="3" t="s">
        <v>865</v>
      </c>
      <c r="I343" s="3" t="s">
        <v>60</v>
      </c>
      <c r="J343" s="4">
        <v>3.0</v>
      </c>
      <c r="K343" s="4">
        <v>100.0</v>
      </c>
      <c r="L343" s="4">
        <v>25.0</v>
      </c>
      <c r="M343" s="3" t="str">
        <f t="shared" si="1"/>
        <v>(hotel (name HotelFilippone)
</v>
      </c>
      <c r="N343" s="3" t="str">
        <f t="shared" si="2"/>
        <v>        (tr LAquila)
</v>
      </c>
      <c r="O343" s="3" t="str">
        <f t="shared" si="3"/>
        <v>        (stars 3)
</v>
      </c>
      <c r="P343" s="3" t="str">
        <f t="shared" si="4"/>
        <v>        (price-per-night 100.0)
</v>
      </c>
      <c r="Q343" s="3" t="str">
        <f t="shared" si="5"/>
        <v>        (free-percent 25))
</v>
      </c>
      <c r="R343" s="4" t="str">
        <f t="shared" si="6"/>
        <v>(hotel (name HotelFilippone)
        (tr LAquila)
        (stars 3)
        (price-per-night 100.0)
        (free-percent 25))
</v>
      </c>
    </row>
    <row r="344" ht="67.5" customHeight="1">
      <c r="A344" s="1"/>
      <c r="B344" s="1">
        <v>41.9869649</v>
      </c>
      <c r="C344" s="1">
        <v>14.1366645</v>
      </c>
      <c r="D344" s="4" t="s">
        <v>1170</v>
      </c>
      <c r="E344" s="3" t="s">
        <v>1171</v>
      </c>
      <c r="F344" s="3" t="s">
        <v>1172</v>
      </c>
      <c r="G344" s="3" t="s">
        <v>1173</v>
      </c>
      <c r="H344" s="3" t="s">
        <v>149</v>
      </c>
      <c r="I344" s="3" t="s">
        <v>60</v>
      </c>
      <c r="J344" s="4">
        <v>2.0</v>
      </c>
      <c r="K344" s="4">
        <v>75.0</v>
      </c>
      <c r="L344" s="4">
        <v>13.0</v>
      </c>
      <c r="M344" s="3" t="str">
        <f t="shared" si="1"/>
        <v>(hotel (name HotelTerrazzodAbruzzo)
</v>
      </c>
      <c r="N344" s="3" t="str">
        <f t="shared" si="2"/>
        <v>        (tr Chieti)
</v>
      </c>
      <c r="O344" s="3" t="str">
        <f t="shared" si="3"/>
        <v>        (stars 2)
</v>
      </c>
      <c r="P344" s="3" t="str">
        <f t="shared" si="4"/>
        <v>        (price-per-night 75.0)
</v>
      </c>
      <c r="Q344" s="3" t="str">
        <f t="shared" si="5"/>
        <v>        (free-percent 13))
</v>
      </c>
      <c r="R344" s="4" t="str">
        <f t="shared" si="6"/>
        <v>(hotel (name HotelTerrazzodAbruzzo)
        (tr Chieti)
        (stars 2)
        (price-per-night 75.0)
        (free-percent 13))
</v>
      </c>
    </row>
    <row r="345" ht="67.5" customHeight="1">
      <c r="A345" s="1"/>
      <c r="B345" s="1">
        <v>42.3193654</v>
      </c>
      <c r="C345" s="1">
        <v>13.5868868</v>
      </c>
      <c r="D345" s="4" t="s">
        <v>1174</v>
      </c>
      <c r="E345" s="3" t="s">
        <v>1175</v>
      </c>
      <c r="F345" s="3" t="s">
        <v>1176</v>
      </c>
      <c r="G345" s="3" t="s">
        <v>951</v>
      </c>
      <c r="H345" s="3" t="s">
        <v>865</v>
      </c>
      <c r="I345" s="3" t="s">
        <v>60</v>
      </c>
      <c r="J345" s="4">
        <v>1.0</v>
      </c>
      <c r="K345" s="4">
        <v>50.0</v>
      </c>
      <c r="L345" s="4">
        <v>13.0</v>
      </c>
      <c r="M345" s="3" t="str">
        <f t="shared" si="1"/>
        <v>(hotel (name AlbergoMonteSelva)
</v>
      </c>
      <c r="N345" s="3" t="str">
        <f t="shared" si="2"/>
        <v>        (tr LAquila)
</v>
      </c>
      <c r="O345" s="3" t="str">
        <f t="shared" si="3"/>
        <v>        (stars 1)
</v>
      </c>
      <c r="P345" s="3" t="str">
        <f t="shared" si="4"/>
        <v>        (price-per-night 50.0)
</v>
      </c>
      <c r="Q345" s="3" t="str">
        <f t="shared" si="5"/>
        <v>        (free-percent 13))
</v>
      </c>
      <c r="R345" s="4" t="str">
        <f t="shared" si="6"/>
        <v>(hotel (name AlbergoMonteSelva)
        (tr LAquila)
        (stars 1)
        (price-per-night 50.0)
        (free-percent 13))
</v>
      </c>
    </row>
    <row r="346" ht="67.5" customHeight="1">
      <c r="A346" s="1"/>
      <c r="B346" s="1">
        <v>45.8845616</v>
      </c>
      <c r="C346" s="1">
        <v>10.8400354</v>
      </c>
      <c r="D346" s="4" t="s">
        <v>806</v>
      </c>
      <c r="E346" s="3" t="s">
        <v>807</v>
      </c>
      <c r="F346" s="3" t="s">
        <v>759</v>
      </c>
      <c r="G346" s="3" t="s">
        <v>743</v>
      </c>
      <c r="H346" s="3" t="s">
        <v>108</v>
      </c>
      <c r="I346" s="3" t="s">
        <v>50</v>
      </c>
      <c r="J346" s="4">
        <v>4.0</v>
      </c>
      <c r="K346" s="4">
        <v>125.0</v>
      </c>
      <c r="L346" s="4">
        <v>90.0</v>
      </c>
      <c r="M346" s="3" t="str">
        <f t="shared" si="1"/>
        <v>(hotel (name HotelSole)
</v>
      </c>
      <c r="N346" s="3" t="str">
        <f t="shared" si="2"/>
        <v>        (tr Trento)
</v>
      </c>
      <c r="O346" s="3" t="str">
        <f t="shared" si="3"/>
        <v>        (stars 4)
</v>
      </c>
      <c r="P346" s="3" t="str">
        <f t="shared" si="4"/>
        <v>        (price-per-night 125.0)
</v>
      </c>
      <c r="Q346" s="3" t="str">
        <f t="shared" si="5"/>
        <v>        (free-percent 90))
</v>
      </c>
      <c r="R346" s="4" t="str">
        <f t="shared" si="6"/>
        <v>(hotel (name HotelSole)
        (tr Trento)
        (stars 4)
        (price-per-night 125.0)
        (free-percent 90))
</v>
      </c>
    </row>
    <row r="347" ht="67.5" customHeight="1">
      <c r="A347" s="1"/>
      <c r="B347" s="1">
        <v>42.7597191</v>
      </c>
      <c r="C347" s="1">
        <v>13.964993</v>
      </c>
      <c r="D347" s="4" t="s">
        <v>389</v>
      </c>
      <c r="E347" s="3" t="s">
        <v>1177</v>
      </c>
      <c r="F347" s="3" t="s">
        <v>1178</v>
      </c>
      <c r="G347" s="3" t="s">
        <v>1179</v>
      </c>
      <c r="H347" s="3" t="s">
        <v>150</v>
      </c>
      <c r="I347" s="3" t="s">
        <v>60</v>
      </c>
      <c r="J347" s="4">
        <v>1.0</v>
      </c>
      <c r="K347" s="4">
        <v>50.0</v>
      </c>
      <c r="L347" s="4">
        <v>45.0</v>
      </c>
      <c r="M347" s="3" t="str">
        <f t="shared" si="1"/>
        <v>(hotel (name HotelCristallo)
</v>
      </c>
      <c r="N347" s="3" t="str">
        <f t="shared" si="2"/>
        <v>        (tr Teramo)
</v>
      </c>
      <c r="O347" s="3" t="str">
        <f t="shared" si="3"/>
        <v>        (stars 1)
</v>
      </c>
      <c r="P347" s="3" t="str">
        <f t="shared" si="4"/>
        <v>        (price-per-night 50.0)
</v>
      </c>
      <c r="Q347" s="3" t="str">
        <f t="shared" si="5"/>
        <v>        (free-percent 45))
</v>
      </c>
      <c r="R347" s="4" t="str">
        <f t="shared" si="6"/>
        <v>(hotel (name HotelCristallo)
        (tr Teramo)
        (stars 1)
        (price-per-night 50.0)
        (free-percent 45))
</v>
      </c>
    </row>
    <row r="348" ht="67.5" customHeight="1">
      <c r="A348" s="1"/>
      <c r="B348" s="1">
        <v>42.8507974</v>
      </c>
      <c r="C348" s="1">
        <v>13.9256377</v>
      </c>
      <c r="D348" s="4" t="s">
        <v>1180</v>
      </c>
      <c r="E348" s="3" t="s">
        <v>1181</v>
      </c>
      <c r="F348" s="3" t="s">
        <v>1182</v>
      </c>
      <c r="G348" s="3" t="s">
        <v>1179</v>
      </c>
      <c r="H348" s="3" t="s">
        <v>150</v>
      </c>
      <c r="I348" s="3" t="s">
        <v>60</v>
      </c>
      <c r="J348" s="4">
        <v>4.0</v>
      </c>
      <c r="K348" s="4">
        <v>125.0</v>
      </c>
      <c r="L348" s="4">
        <v>61.0</v>
      </c>
      <c r="M348" s="3" t="str">
        <f t="shared" si="1"/>
        <v>(hotel (name HotelResidenceParadiso)
</v>
      </c>
      <c r="N348" s="3" t="str">
        <f t="shared" si="2"/>
        <v>        (tr Teramo)
</v>
      </c>
      <c r="O348" s="3" t="str">
        <f t="shared" si="3"/>
        <v>        (stars 4)
</v>
      </c>
      <c r="P348" s="3" t="str">
        <f t="shared" si="4"/>
        <v>        (price-per-night 125.0)
</v>
      </c>
      <c r="Q348" s="3" t="str">
        <f t="shared" si="5"/>
        <v>        (free-percent 61))
</v>
      </c>
      <c r="R348" s="4" t="str">
        <f t="shared" si="6"/>
        <v>(hotel (name HotelResidenceParadiso)
        (tr Teramo)
        (stars 4)
        (price-per-night 125.0)
        (free-percent 61))
</v>
      </c>
    </row>
    <row r="349" ht="67.5" customHeight="1">
      <c r="A349" s="1"/>
      <c r="B349" s="1">
        <v>45.437814</v>
      </c>
      <c r="C349" s="1">
        <v>12.335112</v>
      </c>
      <c r="D349" s="4" t="s">
        <v>1183</v>
      </c>
      <c r="E349" s="3" t="s">
        <v>1184</v>
      </c>
      <c r="F349" s="3" t="s">
        <v>1185</v>
      </c>
      <c r="G349" s="3" t="s">
        <v>752</v>
      </c>
      <c r="H349" s="3" t="s">
        <v>109</v>
      </c>
      <c r="I349" s="3" t="s">
        <v>52</v>
      </c>
      <c r="J349" s="4">
        <v>3.0</v>
      </c>
      <c r="K349" s="4">
        <v>100.0</v>
      </c>
      <c r="L349" s="4">
        <v>50.0</v>
      </c>
      <c r="M349" s="3" t="str">
        <f t="shared" si="1"/>
        <v>(hotel (name HotelMarconi)
</v>
      </c>
      <c r="N349" s="3" t="str">
        <f t="shared" si="2"/>
        <v>        (tr Venezia)
</v>
      </c>
      <c r="O349" s="3" t="str">
        <f t="shared" si="3"/>
        <v>        (stars 3)
</v>
      </c>
      <c r="P349" s="3" t="str">
        <f t="shared" si="4"/>
        <v>        (price-per-night 100.0)
</v>
      </c>
      <c r="Q349" s="3" t="str">
        <f t="shared" si="5"/>
        <v>        (free-percent 50))
</v>
      </c>
      <c r="R349" s="4" t="str">
        <f t="shared" si="6"/>
        <v>(hotel (name HotelMarconi)
        (tr Venezia)
        (stars 3)
        (price-per-night 100.0)
        (free-percent 50))
</v>
      </c>
    </row>
    <row r="350" ht="67.5" customHeight="1">
      <c r="A350" s="1"/>
      <c r="B350" s="1">
        <v>40.7082193</v>
      </c>
      <c r="C350" s="1">
        <v>13.8791515</v>
      </c>
      <c r="D350" s="4" t="s">
        <v>1186</v>
      </c>
      <c r="E350" s="3" t="s">
        <v>1187</v>
      </c>
      <c r="F350" s="3" t="s">
        <v>1141</v>
      </c>
      <c r="G350" s="3" t="s">
        <v>455</v>
      </c>
      <c r="H350" s="3" t="s">
        <v>80</v>
      </c>
      <c r="I350" s="3" t="s">
        <v>22</v>
      </c>
      <c r="J350" s="4">
        <v>4.0</v>
      </c>
      <c r="K350" s="4">
        <v>125.0</v>
      </c>
      <c r="L350" s="4">
        <v>41.0</v>
      </c>
      <c r="M350" s="3" t="str">
        <f t="shared" si="1"/>
        <v>(hotel (name HotelLaGinestra)
</v>
      </c>
      <c r="N350" s="3" t="str">
        <f t="shared" si="2"/>
        <v>        (tr Napoli)
</v>
      </c>
      <c r="O350" s="3" t="str">
        <f t="shared" si="3"/>
        <v>        (stars 4)
</v>
      </c>
      <c r="P350" s="3" t="str">
        <f t="shared" si="4"/>
        <v>        (price-per-night 125.0)
</v>
      </c>
      <c r="Q350" s="3" t="str">
        <f t="shared" si="5"/>
        <v>        (free-percent 41))
</v>
      </c>
      <c r="R350" s="4" t="str">
        <f t="shared" si="6"/>
        <v>(hotel (name HotelLaGinestra)
        (tr Napoli)
        (stars 4)
        (price-per-night 125.0)
        (free-percent 41))
</v>
      </c>
    </row>
    <row r="351" ht="67.5" customHeight="1">
      <c r="A351" s="1"/>
      <c r="B351" s="1">
        <v>43.440138</v>
      </c>
      <c r="C351" s="1">
        <v>13.6070818</v>
      </c>
      <c r="D351" s="4" t="s">
        <v>575</v>
      </c>
      <c r="E351" s="3" t="s">
        <v>1188</v>
      </c>
      <c r="F351" s="3" t="s">
        <v>1189</v>
      </c>
      <c r="G351" s="3" t="s">
        <v>1038</v>
      </c>
      <c r="H351" s="3" t="s">
        <v>130</v>
      </c>
      <c r="I351" s="3" t="s">
        <v>62</v>
      </c>
      <c r="J351" s="4">
        <v>2.0</v>
      </c>
      <c r="K351" s="4">
        <v>75.0</v>
      </c>
      <c r="L351" s="4">
        <v>74.0</v>
      </c>
      <c r="M351" s="3" t="str">
        <f t="shared" si="1"/>
        <v>(hotel (name HotelGiardinetto)
</v>
      </c>
      <c r="N351" s="3" t="str">
        <f t="shared" si="2"/>
        <v>        (tr Ancona)
</v>
      </c>
      <c r="O351" s="3" t="str">
        <f t="shared" si="3"/>
        <v>        (stars 2)
</v>
      </c>
      <c r="P351" s="3" t="str">
        <f t="shared" si="4"/>
        <v>        (price-per-night 75.0)
</v>
      </c>
      <c r="Q351" s="3" t="str">
        <f t="shared" si="5"/>
        <v>        (free-percent 74))
</v>
      </c>
      <c r="R351" s="4" t="str">
        <f t="shared" si="6"/>
        <v>(hotel (name HotelGiardinetto)
        (tr Ancona)
        (stars 2)
        (price-per-night 75.0)
        (free-percent 74))
</v>
      </c>
    </row>
    <row r="352" ht="67.5" customHeight="1">
      <c r="A352" s="1"/>
      <c r="B352" s="1">
        <v>43.613853</v>
      </c>
      <c r="C352" s="1">
        <v>13.53442</v>
      </c>
      <c r="D352" s="4" t="s">
        <v>1190</v>
      </c>
      <c r="E352" s="3" t="s">
        <v>1191</v>
      </c>
      <c r="F352" s="3" t="s">
        <v>1192</v>
      </c>
      <c r="G352" s="3" t="s">
        <v>1038</v>
      </c>
      <c r="H352" s="3" t="s">
        <v>130</v>
      </c>
      <c r="I352" s="3" t="s">
        <v>62</v>
      </c>
      <c r="J352" s="4">
        <v>3.0</v>
      </c>
      <c r="K352" s="4">
        <v>100.0</v>
      </c>
      <c r="L352" s="4">
        <v>55.0</v>
      </c>
      <c r="M352" s="3" t="str">
        <f t="shared" si="1"/>
        <v>(hotel (name GrandHotelPassetto)
</v>
      </c>
      <c r="N352" s="3" t="str">
        <f t="shared" si="2"/>
        <v>        (tr Ancona)
</v>
      </c>
      <c r="O352" s="3" t="str">
        <f t="shared" si="3"/>
        <v>        (stars 3)
</v>
      </c>
      <c r="P352" s="3" t="str">
        <f t="shared" si="4"/>
        <v>        (price-per-night 100.0)
</v>
      </c>
      <c r="Q352" s="3" t="str">
        <f t="shared" si="5"/>
        <v>        (free-percent 55))
</v>
      </c>
      <c r="R352" s="4" t="str">
        <f t="shared" si="6"/>
        <v>(hotel (name GrandHotelPassetto)
        (tr Ancona)
        (stars 3)
        (price-per-night 100.0)
        (free-percent 55))
</v>
      </c>
    </row>
    <row r="353" ht="67.5" customHeight="1">
      <c r="A353" s="1"/>
      <c r="B353" s="1">
        <v>41.0962225</v>
      </c>
      <c r="C353" s="1">
        <v>14.3739007</v>
      </c>
      <c r="D353" s="4" t="s">
        <v>1193</v>
      </c>
      <c r="E353" s="3" t="s">
        <v>1194</v>
      </c>
      <c r="F353" s="3" t="s">
        <v>1195</v>
      </c>
      <c r="G353" s="3" t="s">
        <v>1157</v>
      </c>
      <c r="H353" s="3" t="s">
        <v>146</v>
      </c>
      <c r="I353" s="3" t="s">
        <v>22</v>
      </c>
      <c r="J353" s="4">
        <v>3.0</v>
      </c>
      <c r="K353" s="4">
        <v>100.0</v>
      </c>
      <c r="L353" s="4">
        <v>93.0</v>
      </c>
      <c r="M353" s="3" t="str">
        <f t="shared" si="1"/>
        <v>(hotel (name HotelCasertaAntica)
</v>
      </c>
      <c r="N353" s="3" t="str">
        <f t="shared" si="2"/>
        <v>        (tr Caserta)
</v>
      </c>
      <c r="O353" s="3" t="str">
        <f t="shared" si="3"/>
        <v>        (stars 3)
</v>
      </c>
      <c r="P353" s="3" t="str">
        <f t="shared" si="4"/>
        <v>        (price-per-night 100.0)
</v>
      </c>
      <c r="Q353" s="3" t="str">
        <f t="shared" si="5"/>
        <v>        (free-percent 93))
</v>
      </c>
      <c r="R353" s="4" t="str">
        <f t="shared" si="6"/>
        <v>(hotel (name HotelCasertaAntica)
        (tr Caserta)
        (stars 3)
        (price-per-night 100.0)
        (free-percent 93))
</v>
      </c>
    </row>
    <row r="354" ht="67.5" customHeight="1">
      <c r="A354" s="1"/>
      <c r="B354" s="1">
        <v>40.646305</v>
      </c>
      <c r="C354" s="1">
        <v>14.6199133</v>
      </c>
      <c r="D354" s="4" t="s">
        <v>1196</v>
      </c>
      <c r="E354" s="3" t="s">
        <v>1197</v>
      </c>
      <c r="F354" s="3" t="s">
        <v>1198</v>
      </c>
      <c r="G354" s="3" t="s">
        <v>177</v>
      </c>
      <c r="H354" s="3" t="s">
        <v>30</v>
      </c>
      <c r="I354" s="3" t="s">
        <v>22</v>
      </c>
      <c r="J354" s="4">
        <v>4.0</v>
      </c>
      <c r="K354" s="4">
        <v>125.0</v>
      </c>
      <c r="L354" s="4">
        <v>84.0</v>
      </c>
      <c r="M354" s="3" t="str">
        <f t="shared" si="1"/>
        <v>(hotel (name HotelMarmorata)
</v>
      </c>
      <c r="N354" s="3" t="str">
        <f t="shared" si="2"/>
        <v>        (tr Salerno)
</v>
      </c>
      <c r="O354" s="3" t="str">
        <f t="shared" si="3"/>
        <v>        (stars 4)
</v>
      </c>
      <c r="P354" s="3" t="str">
        <f t="shared" si="4"/>
        <v>        (price-per-night 125.0)
</v>
      </c>
      <c r="Q354" s="3" t="str">
        <f t="shared" si="5"/>
        <v>        (free-percent 84))
</v>
      </c>
      <c r="R354" s="4" t="str">
        <f t="shared" si="6"/>
        <v>(hotel (name HotelMarmorata)
        (tr Salerno)
        (stars 4)
        (price-per-night 125.0)
        (free-percent 84))
</v>
      </c>
    </row>
    <row r="355" ht="67.5" customHeight="1">
      <c r="A355" s="1"/>
      <c r="B355" s="1">
        <v>43.6759139</v>
      </c>
      <c r="C355" s="1">
        <v>10.5558967</v>
      </c>
      <c r="D355" s="4" t="s">
        <v>1199</v>
      </c>
      <c r="E355" s="3" t="s">
        <v>1200</v>
      </c>
      <c r="F355" s="3" t="s">
        <v>1201</v>
      </c>
      <c r="G355" s="3" t="s">
        <v>213</v>
      </c>
      <c r="H355" s="3" t="s">
        <v>41</v>
      </c>
      <c r="I355" s="3" t="s">
        <v>25</v>
      </c>
      <c r="J355" s="4">
        <v>3.0</v>
      </c>
      <c r="K355" s="4">
        <v>100.0</v>
      </c>
      <c r="L355" s="4">
        <v>62.0</v>
      </c>
      <c r="M355" s="3" t="str">
        <f t="shared" si="1"/>
        <v>(hotel (name BikershotelCascinaGarden)
</v>
      </c>
      <c r="N355" s="3" t="str">
        <f t="shared" si="2"/>
        <v>        (tr Pisa)
</v>
      </c>
      <c r="O355" s="3" t="str">
        <f t="shared" si="3"/>
        <v>        (stars 3)
</v>
      </c>
      <c r="P355" s="3" t="str">
        <f t="shared" si="4"/>
        <v>        (price-per-night 100.0)
</v>
      </c>
      <c r="Q355" s="3" t="str">
        <f t="shared" si="5"/>
        <v>        (free-percent 62))
</v>
      </c>
      <c r="R355" s="4" t="str">
        <f t="shared" si="6"/>
        <v>(hotel (name BikershotelCascinaGarden)
        (tr Pisa)
        (stars 3)
        (price-per-night 100.0)
        (free-percent 62))
</v>
      </c>
    </row>
    <row r="356" ht="67.5" customHeight="1">
      <c r="A356" s="1"/>
      <c r="B356" s="1">
        <v>40.6772054</v>
      </c>
      <c r="C356" s="1">
        <v>14.7770668</v>
      </c>
      <c r="D356" s="4" t="s">
        <v>1202</v>
      </c>
      <c r="E356" s="3" t="s">
        <v>1203</v>
      </c>
      <c r="F356" s="3" t="s">
        <v>1204</v>
      </c>
      <c r="G356" s="3" t="s">
        <v>177</v>
      </c>
      <c r="H356" s="3" t="s">
        <v>30</v>
      </c>
      <c r="I356" s="3" t="s">
        <v>22</v>
      </c>
      <c r="J356" s="4">
        <v>3.0</v>
      </c>
      <c r="K356" s="4">
        <v>100.0</v>
      </c>
      <c r="L356" s="4">
        <v>93.0</v>
      </c>
      <c r="M356" s="3" t="str">
        <f t="shared" si="1"/>
        <v>(hotel (name OstelloKoine)
</v>
      </c>
      <c r="N356" s="3" t="str">
        <f t="shared" si="2"/>
        <v>        (tr Salerno)
</v>
      </c>
      <c r="O356" s="3" t="str">
        <f t="shared" si="3"/>
        <v>        (stars 3)
</v>
      </c>
      <c r="P356" s="3" t="str">
        <f t="shared" si="4"/>
        <v>        (price-per-night 100.0)
</v>
      </c>
      <c r="Q356" s="3" t="str">
        <f t="shared" si="5"/>
        <v>        (free-percent 93))
</v>
      </c>
      <c r="R356" s="4" t="str">
        <f t="shared" si="6"/>
        <v>(hotel (name OstelloKoine)
        (tr Salerno)
        (stars 3)
        (price-per-night 100.0)
        (free-percent 93))
</v>
      </c>
    </row>
    <row r="357" ht="67.5" customHeight="1">
      <c r="A357" s="1"/>
      <c r="B357" s="1">
        <v>41.929325</v>
      </c>
      <c r="C357" s="1">
        <v>15.8873365</v>
      </c>
      <c r="D357" s="4" t="s">
        <v>1205</v>
      </c>
      <c r="E357" s="3" t="s">
        <v>1206</v>
      </c>
      <c r="F357" s="3" t="s">
        <v>1207</v>
      </c>
      <c r="G357" s="3" t="s">
        <v>254</v>
      </c>
      <c r="H357" s="3" t="s">
        <v>57</v>
      </c>
      <c r="I357" s="3" t="s">
        <v>36</v>
      </c>
      <c r="J357" s="4">
        <v>4.0</v>
      </c>
      <c r="K357" s="4">
        <v>125.0</v>
      </c>
      <c r="L357" s="4">
        <v>7.0</v>
      </c>
      <c r="M357" s="3" t="str">
        <f t="shared" si="1"/>
        <v>(hotel (name HotelBorgoMarina)
</v>
      </c>
      <c r="N357" s="3" t="str">
        <f t="shared" si="2"/>
        <v>        (tr Foggia)
</v>
      </c>
      <c r="O357" s="3" t="str">
        <f t="shared" si="3"/>
        <v>        (stars 4)
</v>
      </c>
      <c r="P357" s="3" t="str">
        <f t="shared" si="4"/>
        <v>        (price-per-night 125.0)
</v>
      </c>
      <c r="Q357" s="3" t="str">
        <f t="shared" si="5"/>
        <v>        (free-percent 7))
</v>
      </c>
      <c r="R357" s="4" t="str">
        <f t="shared" si="6"/>
        <v>(hotel (name HotelBorgoMarina)
        (tr Foggia)
        (stars 4)
        (price-per-night 125.0)
        (free-percent 7))
</v>
      </c>
    </row>
    <row r="358" ht="67.5" customHeight="1">
      <c r="A358" s="1"/>
      <c r="B358" s="1">
        <v>41.9274808</v>
      </c>
      <c r="C358" s="1">
        <v>15.8848773</v>
      </c>
      <c r="D358" s="4" t="s">
        <v>1208</v>
      </c>
      <c r="E358" s="3" t="s">
        <v>1209</v>
      </c>
      <c r="F358" s="3" t="s">
        <v>1207</v>
      </c>
      <c r="G358" s="3" t="s">
        <v>254</v>
      </c>
      <c r="H358" s="3" t="s">
        <v>57</v>
      </c>
      <c r="I358" s="3" t="s">
        <v>36</v>
      </c>
      <c r="J358" s="4">
        <v>3.0</v>
      </c>
      <c r="K358" s="4">
        <v>100.0</v>
      </c>
      <c r="L358" s="4">
        <v>27.0</v>
      </c>
      <c r="M358" s="3" t="str">
        <f t="shared" si="1"/>
        <v>(hotel (name ParkHotelVillaAmericana)
</v>
      </c>
      <c r="N358" s="3" t="str">
        <f t="shared" si="2"/>
        <v>        (tr Foggia)
</v>
      </c>
      <c r="O358" s="3" t="str">
        <f t="shared" si="3"/>
        <v>        (stars 3)
</v>
      </c>
      <c r="P358" s="3" t="str">
        <f t="shared" si="4"/>
        <v>        (price-per-night 100.0)
</v>
      </c>
      <c r="Q358" s="3" t="str">
        <f t="shared" si="5"/>
        <v>        (free-percent 27))
</v>
      </c>
      <c r="R358" s="4" t="str">
        <f t="shared" si="6"/>
        <v>(hotel (name ParkHotelVillaAmericana)
        (tr Foggia)
        (stars 3)
        (price-per-night 100.0)
        (free-percent 27))
</v>
      </c>
    </row>
    <row r="359" ht="67.5" customHeight="1">
      <c r="A359" s="1"/>
      <c r="B359" s="1">
        <v>40.6090661</v>
      </c>
      <c r="C359" s="1">
        <v>14.3367961</v>
      </c>
      <c r="D359" s="4" t="s">
        <v>1210</v>
      </c>
      <c r="E359" s="3" t="s">
        <v>1211</v>
      </c>
      <c r="F359" s="3" t="s">
        <v>1076</v>
      </c>
      <c r="G359" s="3" t="s">
        <v>455</v>
      </c>
      <c r="H359" s="3" t="s">
        <v>80</v>
      </c>
      <c r="I359" s="3" t="s">
        <v>22</v>
      </c>
      <c r="J359" s="4">
        <v>1.0</v>
      </c>
      <c r="K359" s="4">
        <v>50.0</v>
      </c>
      <c r="L359" s="4">
        <v>36.0</v>
      </c>
      <c r="M359" s="3" t="str">
        <f t="shared" si="1"/>
        <v>(hotel (name HotelPiccoloParadiso)
</v>
      </c>
      <c r="N359" s="3" t="str">
        <f t="shared" si="2"/>
        <v>        (tr Napoli)
</v>
      </c>
      <c r="O359" s="3" t="str">
        <f t="shared" si="3"/>
        <v>        (stars 1)
</v>
      </c>
      <c r="P359" s="3" t="str">
        <f t="shared" si="4"/>
        <v>        (price-per-night 50.0)
</v>
      </c>
      <c r="Q359" s="3" t="str">
        <f t="shared" si="5"/>
        <v>        (free-percent 36))
</v>
      </c>
      <c r="R359" s="4" t="str">
        <f t="shared" si="6"/>
        <v>(hotel (name HotelPiccoloParadiso)
        (tr Napoli)
        (stars 1)
        (price-per-night 50.0)
        (free-percent 36))
</v>
      </c>
    </row>
    <row r="360" ht="67.5" customHeight="1">
      <c r="A360" s="1"/>
      <c r="B360" s="1">
        <v>41.9255693</v>
      </c>
      <c r="C360" s="1">
        <v>12.4852113</v>
      </c>
      <c r="D360" s="4" t="s">
        <v>1212</v>
      </c>
      <c r="E360" s="3" t="s">
        <v>1213</v>
      </c>
      <c r="F360" s="3" t="s">
        <v>900</v>
      </c>
      <c r="G360" s="3" t="s">
        <v>285</v>
      </c>
      <c r="H360" s="3" t="s">
        <v>61</v>
      </c>
      <c r="I360" s="3" t="s">
        <v>42</v>
      </c>
      <c r="J360" s="4">
        <v>3.0</v>
      </c>
      <c r="K360" s="4">
        <v>100.0</v>
      </c>
      <c r="L360" s="4">
        <v>45.0</v>
      </c>
      <c r="M360" s="3" t="str">
        <f t="shared" si="1"/>
        <v>(hotel (name HoteldegliAranci)
</v>
      </c>
      <c r="N360" s="3" t="str">
        <f t="shared" si="2"/>
        <v>        (tr Roma)
</v>
      </c>
      <c r="O360" s="3" t="str">
        <f t="shared" si="3"/>
        <v>        (stars 3)
</v>
      </c>
      <c r="P360" s="3" t="str">
        <f t="shared" si="4"/>
        <v>        (price-per-night 100.0)
</v>
      </c>
      <c r="Q360" s="3" t="str">
        <f t="shared" si="5"/>
        <v>        (free-percent 45))
</v>
      </c>
      <c r="R360" s="4" t="str">
        <f t="shared" si="6"/>
        <v>(hotel (name HoteldegliAranci)
        (tr Roma)
        (stars 3)
        (price-per-night 100.0)
        (free-percent 45))
</v>
      </c>
    </row>
    <row r="361" ht="67.5" customHeight="1">
      <c r="A361" s="1"/>
      <c r="B361" s="1">
        <v>40.7792254</v>
      </c>
      <c r="C361" s="1">
        <v>17.2433677</v>
      </c>
      <c r="D361" s="4" t="s">
        <v>1214</v>
      </c>
      <c r="E361" s="3" t="s">
        <v>1215</v>
      </c>
      <c r="F361" s="3" t="s">
        <v>1216</v>
      </c>
      <c r="G361" s="3" t="s">
        <v>1217</v>
      </c>
      <c r="H361" s="3" t="s">
        <v>151</v>
      </c>
      <c r="I361" s="3" t="s">
        <v>36</v>
      </c>
      <c r="J361" s="4">
        <v>2.0</v>
      </c>
      <c r="K361" s="4">
        <v>75.0</v>
      </c>
      <c r="L361" s="4">
        <v>22.0</v>
      </c>
      <c r="M361" s="3" t="str">
        <f t="shared" si="1"/>
        <v>(hotel (name GrandHotelOlimpo)
</v>
      </c>
      <c r="N361" s="3" t="str">
        <f t="shared" si="2"/>
        <v>        (tr Bari)
</v>
      </c>
      <c r="O361" s="3" t="str">
        <f t="shared" si="3"/>
        <v>        (stars 2)
</v>
      </c>
      <c r="P361" s="3" t="str">
        <f t="shared" si="4"/>
        <v>        (price-per-night 75.0)
</v>
      </c>
      <c r="Q361" s="3" t="str">
        <f t="shared" si="5"/>
        <v>        (free-percent 22))
</v>
      </c>
      <c r="R361" s="4" t="str">
        <f t="shared" si="6"/>
        <v>(hotel (name GrandHotelOlimpo)
        (tr Bari)
        (stars 2)
        (price-per-night 75.0)
        (free-percent 22))
</v>
      </c>
    </row>
    <row r="362" ht="67.5" customHeight="1">
      <c r="A362" s="1"/>
      <c r="B362" s="1">
        <v>44.5744166</v>
      </c>
      <c r="C362" s="1">
        <v>10.9816653</v>
      </c>
      <c r="D362" s="4" t="s">
        <v>1218</v>
      </c>
      <c r="E362" s="3" t="s">
        <v>1219</v>
      </c>
      <c r="F362" s="3" t="s">
        <v>1220</v>
      </c>
      <c r="G362" s="3" t="s">
        <v>76</v>
      </c>
      <c r="H362" s="3" t="s">
        <v>18</v>
      </c>
      <c r="I362" s="3" t="s">
        <v>19</v>
      </c>
      <c r="J362" s="4">
        <v>4.0</v>
      </c>
      <c r="K362" s="4">
        <v>125.0</v>
      </c>
      <c r="L362" s="4">
        <v>100.0</v>
      </c>
      <c r="M362" s="3" t="str">
        <f t="shared" si="1"/>
        <v>(hotel (name HotellaBaiadelRe)
</v>
      </c>
      <c r="N362" s="3" t="str">
        <f t="shared" si="2"/>
        <v>        (tr Modena)
</v>
      </c>
      <c r="O362" s="3" t="str">
        <f t="shared" si="3"/>
        <v>        (stars 4)
</v>
      </c>
      <c r="P362" s="3" t="str">
        <f t="shared" si="4"/>
        <v>        (price-per-night 125.0)
</v>
      </c>
      <c r="Q362" s="3" t="str">
        <f t="shared" si="5"/>
        <v>        (free-percent 100))
</v>
      </c>
      <c r="R362" s="4" t="str">
        <f t="shared" si="6"/>
        <v>(hotel (name HotellaBaiadelRe)
        (tr Modena)
        (stars 4)
        (price-per-night 125.0)
        (free-percent 100))
</v>
      </c>
    </row>
    <row r="363" ht="67.5" customHeight="1">
      <c r="A363" s="1"/>
      <c r="B363" s="1">
        <v>43.901502</v>
      </c>
      <c r="C363" s="1">
        <v>11.3446857</v>
      </c>
      <c r="D363" s="4" t="s">
        <v>1221</v>
      </c>
      <c r="E363" s="3" t="s">
        <v>1222</v>
      </c>
      <c r="F363" s="3" t="s">
        <v>1223</v>
      </c>
      <c r="G363" s="3" t="s">
        <v>299</v>
      </c>
      <c r="H363" s="3" t="s">
        <v>65</v>
      </c>
      <c r="I363" s="3" t="s">
        <v>25</v>
      </c>
      <c r="J363" s="4">
        <v>2.0</v>
      </c>
      <c r="K363" s="4">
        <v>75.0</v>
      </c>
      <c r="L363" s="4">
        <v>19.0</v>
      </c>
      <c r="M363" s="3" t="str">
        <f t="shared" si="1"/>
        <v>(hotel (name BeBPORCIGLIANO)
</v>
      </c>
      <c r="N363" s="3" t="str">
        <f t="shared" si="2"/>
        <v>        (tr Firenze)
</v>
      </c>
      <c r="O363" s="3" t="str">
        <f t="shared" si="3"/>
        <v>        (stars 2)
</v>
      </c>
      <c r="P363" s="3" t="str">
        <f t="shared" si="4"/>
        <v>        (price-per-night 75.0)
</v>
      </c>
      <c r="Q363" s="3" t="str">
        <f t="shared" si="5"/>
        <v>        (free-percent 19))
</v>
      </c>
      <c r="R363" s="4" t="str">
        <f t="shared" si="6"/>
        <v>(hotel (name BeBPORCIGLIANO)
        (tr Firenze)
        (stars 2)
        (price-per-night 75.0)
        (free-percent 19))
</v>
      </c>
    </row>
    <row r="364" ht="67.5" customHeight="1">
      <c r="A364" s="1"/>
      <c r="B364" s="1">
        <v>43.9072136</v>
      </c>
      <c r="C364" s="1">
        <v>11.4398294</v>
      </c>
      <c r="D364" s="4" t="s">
        <v>1224</v>
      </c>
      <c r="E364" s="3" t="s">
        <v>1225</v>
      </c>
      <c r="F364" s="3" t="s">
        <v>1226</v>
      </c>
      <c r="G364" s="3" t="s">
        <v>299</v>
      </c>
      <c r="H364" s="3" t="s">
        <v>65</v>
      </c>
      <c r="I364" s="3" t="s">
        <v>25</v>
      </c>
      <c r="J364" s="4">
        <v>3.0</v>
      </c>
      <c r="K364" s="4">
        <v>100.0</v>
      </c>
      <c r="L364" s="4">
        <v>10.0</v>
      </c>
      <c r="M364" s="3" t="str">
        <f t="shared" si="1"/>
        <v>(hotel (name HotelVillaCampestri)
</v>
      </c>
      <c r="N364" s="3" t="str">
        <f t="shared" si="2"/>
        <v>        (tr Firenze)
</v>
      </c>
      <c r="O364" s="3" t="str">
        <f t="shared" si="3"/>
        <v>        (stars 3)
</v>
      </c>
      <c r="P364" s="3" t="str">
        <f t="shared" si="4"/>
        <v>        (price-per-night 100.0)
</v>
      </c>
      <c r="Q364" s="3" t="str">
        <f t="shared" si="5"/>
        <v>        (free-percent 10))
</v>
      </c>
      <c r="R364" s="4" t="str">
        <f t="shared" si="6"/>
        <v>(hotel (name HotelVillaCampestri)
        (tr Firenze)
        (stars 3)
        (price-per-night 100.0)
        (free-percent 10))
</v>
      </c>
    </row>
    <row r="365" ht="67.5" customHeight="1">
      <c r="A365" s="1"/>
      <c r="B365" s="1">
        <v>43.9566261</v>
      </c>
      <c r="C365" s="1">
        <v>11.3735566</v>
      </c>
      <c r="D365" s="4" t="s">
        <v>1227</v>
      </c>
      <c r="E365" s="3" t="s">
        <v>1228</v>
      </c>
      <c r="F365" s="3" t="s">
        <v>1223</v>
      </c>
      <c r="G365" s="3" t="s">
        <v>299</v>
      </c>
      <c r="H365" s="3" t="s">
        <v>65</v>
      </c>
      <c r="I365" s="3" t="s">
        <v>25</v>
      </c>
      <c r="J365" s="4">
        <v>3.0</v>
      </c>
      <c r="K365" s="4">
        <v>100.0</v>
      </c>
      <c r="L365" s="4">
        <v>71.0</v>
      </c>
      <c r="M365" s="3" t="str">
        <f t="shared" si="1"/>
        <v>(hotel (name ParkHotelRipaverde)
</v>
      </c>
      <c r="N365" s="3" t="str">
        <f t="shared" si="2"/>
        <v>        (tr Firenze)
</v>
      </c>
      <c r="O365" s="3" t="str">
        <f t="shared" si="3"/>
        <v>        (stars 3)
</v>
      </c>
      <c r="P365" s="3" t="str">
        <f t="shared" si="4"/>
        <v>        (price-per-night 100.0)
</v>
      </c>
      <c r="Q365" s="3" t="str">
        <f t="shared" si="5"/>
        <v>        (free-percent 71))
</v>
      </c>
      <c r="R365" s="4" t="str">
        <f t="shared" si="6"/>
        <v>(hotel (name ParkHotelRipaverde)
        (tr Firenze)
        (stars 3)
        (price-per-night 100.0)
        (free-percent 71))
</v>
      </c>
    </row>
    <row r="366" ht="67.5" customHeight="1">
      <c r="A366" s="1"/>
      <c r="B366" s="1">
        <v>44.060724</v>
      </c>
      <c r="C366" s="1">
        <v>11.8446747</v>
      </c>
      <c r="D366" s="4" t="s">
        <v>1229</v>
      </c>
      <c r="E366" s="3" t="s">
        <v>1230</v>
      </c>
      <c r="F366" s="3" t="s">
        <v>1231</v>
      </c>
      <c r="G366" s="3" t="s">
        <v>1232</v>
      </c>
      <c r="H366" s="3" t="s">
        <v>1091</v>
      </c>
      <c r="I366" s="3" t="s">
        <v>19</v>
      </c>
      <c r="J366" s="4">
        <v>3.0</v>
      </c>
      <c r="K366" s="4">
        <v>100.0</v>
      </c>
      <c r="L366" s="4">
        <v>45.0</v>
      </c>
      <c r="M366" s="3" t="str">
        <f t="shared" si="1"/>
        <v>(hotel (name HotelPasqui)
</v>
      </c>
      <c r="N366" s="3" t="str">
        <f t="shared" si="2"/>
        <v>        (tr ForliCesena)
</v>
      </c>
      <c r="O366" s="3" t="str">
        <f t="shared" si="3"/>
        <v>        (stars 3)
</v>
      </c>
      <c r="P366" s="3" t="str">
        <f t="shared" si="4"/>
        <v>        (price-per-night 100.0)
</v>
      </c>
      <c r="Q366" s="3" t="str">
        <f t="shared" si="5"/>
        <v>        (free-percent 45))
</v>
      </c>
      <c r="R366" s="4" t="str">
        <f t="shared" si="6"/>
        <v>(hotel (name HotelPasqui)
        (tr ForliCesena)
        (stars 3)
        (price-per-night 100.0)
        (free-percent 45))
</v>
      </c>
    </row>
    <row r="367" ht="67.5" customHeight="1">
      <c r="A367" s="1"/>
      <c r="B367" s="1">
        <v>44.1229668</v>
      </c>
      <c r="C367" s="1">
        <v>11.3126501</v>
      </c>
      <c r="D367" s="4" t="s">
        <v>1233</v>
      </c>
      <c r="E367" s="3" t="s">
        <v>1234</v>
      </c>
      <c r="F367" s="3" t="s">
        <v>1235</v>
      </c>
      <c r="G367" s="3" t="s">
        <v>299</v>
      </c>
      <c r="H367" s="3" t="s">
        <v>65</v>
      </c>
      <c r="I367" s="3" t="s">
        <v>25</v>
      </c>
      <c r="J367" s="4">
        <v>3.0</v>
      </c>
      <c r="K367" s="4">
        <v>100.0</v>
      </c>
      <c r="L367" s="4">
        <v>43.0</v>
      </c>
      <c r="M367" s="3" t="str">
        <f t="shared" si="1"/>
        <v>(hotel (name HotelIlCigno)
</v>
      </c>
      <c r="N367" s="3" t="str">
        <f t="shared" si="2"/>
        <v>        (tr Firenze)
</v>
      </c>
      <c r="O367" s="3" t="str">
        <f t="shared" si="3"/>
        <v>        (stars 3)
</v>
      </c>
      <c r="P367" s="3" t="str">
        <f t="shared" si="4"/>
        <v>        (price-per-night 100.0)
</v>
      </c>
      <c r="Q367" s="3" t="str">
        <f t="shared" si="5"/>
        <v>        (free-percent 43))
</v>
      </c>
      <c r="R367" s="4" t="str">
        <f t="shared" si="6"/>
        <v>(hotel (name HotelIlCigno)
        (tr Firenze)
        (stars 3)
        (price-per-night 100.0)
        (free-percent 43))
</v>
      </c>
    </row>
    <row r="368" ht="67.5" customHeight="1">
      <c r="A368" s="1"/>
      <c r="B368" s="1">
        <v>44.51381050000001</v>
      </c>
      <c r="C368" s="1">
        <v>11.373396</v>
      </c>
      <c r="D368" s="4" t="s">
        <v>1236</v>
      </c>
      <c r="E368" s="3" t="s">
        <v>1237</v>
      </c>
      <c r="F368" s="3" t="s">
        <v>1238</v>
      </c>
      <c r="G368" s="3" t="s">
        <v>261</v>
      </c>
      <c r="H368" s="3" t="s">
        <v>59</v>
      </c>
      <c r="I368" s="3" t="s">
        <v>19</v>
      </c>
      <c r="J368" s="4">
        <v>1.0</v>
      </c>
      <c r="K368" s="4">
        <v>50.0</v>
      </c>
      <c r="L368" s="4">
        <v>22.0</v>
      </c>
      <c r="M368" s="3" t="str">
        <f t="shared" si="1"/>
        <v>(hotel (name NovotelBolognaSanLazzaro)
</v>
      </c>
      <c r="N368" s="3" t="str">
        <f t="shared" si="2"/>
        <v>        (tr Bologna)
</v>
      </c>
      <c r="O368" s="3" t="str">
        <f t="shared" si="3"/>
        <v>        (stars 1)
</v>
      </c>
      <c r="P368" s="3" t="str">
        <f t="shared" si="4"/>
        <v>        (price-per-night 50.0)
</v>
      </c>
      <c r="Q368" s="3" t="str">
        <f t="shared" si="5"/>
        <v>        (free-percent 22))
</v>
      </c>
      <c r="R368" s="4" t="str">
        <f t="shared" si="6"/>
        <v>(hotel (name NovotelBolognaSanLazzaro)
        (tr Bologna)
        (stars 1)
        (price-per-night 50.0)
        (free-percent 22))
</v>
      </c>
    </row>
    <row r="369" ht="67.5" customHeight="1">
      <c r="A369" s="1"/>
      <c r="B369" s="1">
        <v>44.517433</v>
      </c>
      <c r="C369" s="1">
        <v>11.276785</v>
      </c>
      <c r="D369" s="4" t="s">
        <v>1239</v>
      </c>
      <c r="E369" s="3" t="s">
        <v>1240</v>
      </c>
      <c r="F369" s="3" t="s">
        <v>501</v>
      </c>
      <c r="G369" s="3" t="s">
        <v>261</v>
      </c>
      <c r="H369" s="3" t="s">
        <v>59</v>
      </c>
      <c r="I369" s="3" t="s">
        <v>19</v>
      </c>
      <c r="J369" s="4">
        <v>3.0</v>
      </c>
      <c r="K369" s="4">
        <v>100.0</v>
      </c>
      <c r="L369" s="4">
        <v>12.0</v>
      </c>
      <c r="M369" s="3" t="str">
        <f t="shared" si="1"/>
        <v>(hotel (name HotelAmadeus)
</v>
      </c>
      <c r="N369" s="3" t="str">
        <f t="shared" si="2"/>
        <v>        (tr Bologna)
</v>
      </c>
      <c r="O369" s="3" t="str">
        <f t="shared" si="3"/>
        <v>        (stars 3)
</v>
      </c>
      <c r="P369" s="3" t="str">
        <f t="shared" si="4"/>
        <v>        (price-per-night 100.0)
</v>
      </c>
      <c r="Q369" s="3" t="str">
        <f t="shared" si="5"/>
        <v>        (free-percent 12))
</v>
      </c>
      <c r="R369" s="4" t="str">
        <f t="shared" si="6"/>
        <v>(hotel (name HotelAmadeus)
        (tr Bologna)
        (stars 3)
        (price-per-night 100.0)
        (free-percent 12))
</v>
      </c>
    </row>
    <row r="370" ht="67.5" customHeight="1">
      <c r="A370" s="1"/>
      <c r="B370" s="1">
        <v>44.52046060000001</v>
      </c>
      <c r="C370" s="1">
        <v>11.2668637</v>
      </c>
      <c r="D370" s="4" t="s">
        <v>1241</v>
      </c>
      <c r="E370" s="3" t="s">
        <v>1242</v>
      </c>
      <c r="F370" s="3" t="s">
        <v>501</v>
      </c>
      <c r="G370" s="3" t="s">
        <v>261</v>
      </c>
      <c r="H370" s="3" t="s">
        <v>59</v>
      </c>
      <c r="I370" s="3" t="s">
        <v>19</v>
      </c>
      <c r="J370" s="4">
        <v>3.0</v>
      </c>
      <c r="K370" s="4">
        <v>100.0</v>
      </c>
      <c r="L370" s="4">
        <v>18.0</v>
      </c>
      <c r="M370" s="3" t="str">
        <f t="shared" si="1"/>
        <v>(hotel (name HoteldelBorgo)
</v>
      </c>
      <c r="N370" s="3" t="str">
        <f t="shared" si="2"/>
        <v>        (tr Bologna)
</v>
      </c>
      <c r="O370" s="3" t="str">
        <f t="shared" si="3"/>
        <v>        (stars 3)
</v>
      </c>
      <c r="P370" s="3" t="str">
        <f t="shared" si="4"/>
        <v>        (price-per-night 100.0)
</v>
      </c>
      <c r="Q370" s="3" t="str">
        <f t="shared" si="5"/>
        <v>        (free-percent 18))
</v>
      </c>
      <c r="R370" s="4" t="str">
        <f t="shared" si="6"/>
        <v>(hotel (name HoteldelBorgo)
        (tr Bologna)
        (stars 3)
        (price-per-night 100.0)
        (free-percent 18))
</v>
      </c>
    </row>
    <row r="371" ht="67.5" customHeight="1">
      <c r="A371" s="1"/>
      <c r="B371" s="1">
        <v>44.5097357</v>
      </c>
      <c r="C371" s="1">
        <v>11.3831198</v>
      </c>
      <c r="D371" s="4" t="s">
        <v>397</v>
      </c>
      <c r="E371" s="3" t="s">
        <v>1243</v>
      </c>
      <c r="F371" s="3" t="s">
        <v>1238</v>
      </c>
      <c r="G371" s="3" t="s">
        <v>261</v>
      </c>
      <c r="H371" s="3" t="s">
        <v>59</v>
      </c>
      <c r="I371" s="3" t="s">
        <v>19</v>
      </c>
      <c r="J371" s="4">
        <v>2.0</v>
      </c>
      <c r="K371" s="4">
        <v>75.0</v>
      </c>
      <c r="L371" s="4">
        <v>78.0</v>
      </c>
      <c r="M371" s="3" t="str">
        <f t="shared" si="1"/>
        <v>(hotel (name HotelSavoia)
</v>
      </c>
      <c r="N371" s="3" t="str">
        <f t="shared" si="2"/>
        <v>        (tr Bologna)
</v>
      </c>
      <c r="O371" s="3" t="str">
        <f t="shared" si="3"/>
        <v>        (stars 2)
</v>
      </c>
      <c r="P371" s="3" t="str">
        <f t="shared" si="4"/>
        <v>        (price-per-night 75.0)
</v>
      </c>
      <c r="Q371" s="3" t="str">
        <f t="shared" si="5"/>
        <v>        (free-percent 78))
</v>
      </c>
      <c r="R371" s="4" t="str">
        <f t="shared" si="6"/>
        <v>(hotel (name HotelSavoia)
        (tr Bologna)
        (stars 2)
        (price-per-night 75.0)
        (free-percent 78))
</v>
      </c>
    </row>
    <row r="372" ht="67.5" customHeight="1">
      <c r="A372" s="1"/>
      <c r="B372" s="1">
        <v>44.558845</v>
      </c>
      <c r="C372" s="1">
        <v>11.3562805</v>
      </c>
      <c r="D372" s="4" t="s">
        <v>1244</v>
      </c>
      <c r="E372" s="3" t="s">
        <v>1245</v>
      </c>
      <c r="F372" s="3" t="s">
        <v>1246</v>
      </c>
      <c r="G372" s="3" t="s">
        <v>261</v>
      </c>
      <c r="H372" s="3" t="s">
        <v>59</v>
      </c>
      <c r="I372" s="3" t="s">
        <v>19</v>
      </c>
      <c r="J372" s="4">
        <v>2.0</v>
      </c>
      <c r="K372" s="4">
        <v>75.0</v>
      </c>
      <c r="L372" s="4">
        <v>0.0</v>
      </c>
      <c r="M372" s="3" t="str">
        <f t="shared" si="1"/>
        <v>(hotel (name AlbergoOlimpic)
</v>
      </c>
      <c r="N372" s="3" t="str">
        <f t="shared" si="2"/>
        <v>        (tr Bologna)
</v>
      </c>
      <c r="O372" s="3" t="str">
        <f t="shared" si="3"/>
        <v>        (stars 2)
</v>
      </c>
      <c r="P372" s="3" t="str">
        <f t="shared" si="4"/>
        <v>        (price-per-night 75.0)
</v>
      </c>
      <c r="Q372" s="3" t="str">
        <f t="shared" si="5"/>
        <v>        (free-percent 0))
</v>
      </c>
      <c r="R372" s="4" t="str">
        <f t="shared" si="6"/>
        <v>(hotel (name AlbergoOlimpic)
        (tr Bologna)
        (stars 2)
        (price-per-night 75.0)
        (free-percent 0))
</v>
      </c>
    </row>
    <row r="373" ht="67.5" customHeight="1">
      <c r="A373" s="1"/>
      <c r="B373" s="1">
        <v>44.72451849999999</v>
      </c>
      <c r="C373" s="1">
        <v>11.2799917</v>
      </c>
      <c r="D373" s="4" t="s">
        <v>1247</v>
      </c>
      <c r="E373" s="3" t="s">
        <v>1248</v>
      </c>
      <c r="F373" s="3" t="s">
        <v>1249</v>
      </c>
      <c r="G373" s="3" t="s">
        <v>1250</v>
      </c>
      <c r="H373" s="3" t="s">
        <v>157</v>
      </c>
      <c r="I373" s="3" t="s">
        <v>19</v>
      </c>
      <c r="J373" s="4">
        <v>4.0</v>
      </c>
      <c r="K373" s="4">
        <v>125.0</v>
      </c>
      <c r="L373" s="4">
        <v>19.0</v>
      </c>
      <c r="M373" s="3" t="str">
        <f t="shared" si="1"/>
        <v>(hotel (name HotelResidenceWhitePalace)
</v>
      </c>
      <c r="N373" s="3" t="str">
        <f t="shared" si="2"/>
        <v>        (tr Ferrara)
</v>
      </c>
      <c r="O373" s="3" t="str">
        <f t="shared" si="3"/>
        <v>        (stars 4)
</v>
      </c>
      <c r="P373" s="3" t="str">
        <f t="shared" si="4"/>
        <v>        (price-per-night 125.0)
</v>
      </c>
      <c r="Q373" s="3" t="str">
        <f t="shared" si="5"/>
        <v>        (free-percent 19))
</v>
      </c>
      <c r="R373" s="4" t="str">
        <f t="shared" si="6"/>
        <v>(hotel (name HotelResidenceWhitePalace)
        (tr Ferrara)
        (stars 4)
        (price-per-night 125.0)
        (free-percent 19))
</v>
      </c>
    </row>
    <row r="374" ht="67.5" customHeight="1">
      <c r="A374" s="1"/>
      <c r="B374" s="1">
        <v>41.8825693</v>
      </c>
      <c r="C374" s="1">
        <v>12.470419</v>
      </c>
      <c r="D374" s="4" t="s">
        <v>1251</v>
      </c>
      <c r="E374" s="3" t="s">
        <v>1252</v>
      </c>
      <c r="F374" s="3" t="s">
        <v>1253</v>
      </c>
      <c r="G374" s="3" t="s">
        <v>285</v>
      </c>
      <c r="H374" s="3" t="s">
        <v>61</v>
      </c>
      <c r="I374" s="3" t="s">
        <v>42</v>
      </c>
      <c r="J374" s="4">
        <v>3.0</v>
      </c>
      <c r="K374" s="4">
        <v>100.0</v>
      </c>
      <c r="L374" s="4">
        <v>13.0</v>
      </c>
      <c r="M374" s="3" t="str">
        <f t="shared" si="1"/>
        <v>(hotel (name HotelRipaGrande)
</v>
      </c>
      <c r="N374" s="3" t="str">
        <f t="shared" si="2"/>
        <v>        (tr Roma)
</v>
      </c>
      <c r="O374" s="3" t="str">
        <f t="shared" si="3"/>
        <v>        (stars 3)
</v>
      </c>
      <c r="P374" s="3" t="str">
        <f t="shared" si="4"/>
        <v>        (price-per-night 100.0)
</v>
      </c>
      <c r="Q374" s="3" t="str">
        <f t="shared" si="5"/>
        <v>        (free-percent 13))
</v>
      </c>
      <c r="R374" s="4" t="str">
        <f t="shared" si="6"/>
        <v>(hotel (name HotelRipaGrande)
        (tr Roma)
        (stars 3)
        (price-per-night 100.0)
        (free-percent 13))
</v>
      </c>
    </row>
    <row r="375" ht="67.5" customHeight="1">
      <c r="A375" s="1"/>
      <c r="B375" s="1">
        <v>45.4335753</v>
      </c>
      <c r="C375" s="1">
        <v>12.3303746</v>
      </c>
      <c r="D375" s="4" t="s">
        <v>1254</v>
      </c>
      <c r="E375" s="3" t="s">
        <v>1255</v>
      </c>
      <c r="F375" s="3" t="s">
        <v>1256</v>
      </c>
      <c r="G375" s="3" t="s">
        <v>752</v>
      </c>
      <c r="H375" s="3" t="s">
        <v>109</v>
      </c>
      <c r="I375" s="3" t="s">
        <v>52</v>
      </c>
      <c r="J375" s="4">
        <v>1.0</v>
      </c>
      <c r="K375" s="4">
        <v>50.0</v>
      </c>
      <c r="L375" s="4">
        <v>35.0</v>
      </c>
      <c r="M375" s="3" t="str">
        <f t="shared" si="1"/>
        <v>(hotel (name HotelSantoStefano)
</v>
      </c>
      <c r="N375" s="3" t="str">
        <f t="shared" si="2"/>
        <v>        (tr Venezia)
</v>
      </c>
      <c r="O375" s="3" t="str">
        <f t="shared" si="3"/>
        <v>        (stars 1)
</v>
      </c>
      <c r="P375" s="3" t="str">
        <f t="shared" si="4"/>
        <v>        (price-per-night 50.0)
</v>
      </c>
      <c r="Q375" s="3" t="str">
        <f t="shared" si="5"/>
        <v>        (free-percent 35))
</v>
      </c>
      <c r="R375" s="4" t="str">
        <f t="shared" si="6"/>
        <v>(hotel (name HotelSantoStefano)
        (tr Venezia)
        (stars 1)
        (price-per-night 50.0)
        (free-percent 35))
</v>
      </c>
    </row>
    <row r="376" ht="67.5" customHeight="1">
      <c r="A376" s="1"/>
      <c r="B376" s="1">
        <v>44.839591</v>
      </c>
      <c r="C376" s="1">
        <v>11.625717</v>
      </c>
      <c r="D376" s="4" t="s">
        <v>1257</v>
      </c>
      <c r="E376" s="3" t="s">
        <v>1258</v>
      </c>
      <c r="F376" s="3" t="s">
        <v>1259</v>
      </c>
      <c r="G376" s="3" t="s">
        <v>1250</v>
      </c>
      <c r="H376" s="3" t="s">
        <v>157</v>
      </c>
      <c r="I376" s="3" t="s">
        <v>19</v>
      </c>
      <c r="J376" s="4">
        <v>1.0</v>
      </c>
      <c r="K376" s="4">
        <v>50.0</v>
      </c>
      <c r="L376" s="4">
        <v>71.0</v>
      </c>
      <c r="M376" s="3" t="str">
        <f t="shared" si="1"/>
        <v>(hotel (name HotelPrincipessaLeonora)
</v>
      </c>
      <c r="N376" s="3" t="str">
        <f t="shared" si="2"/>
        <v>        (tr Ferrara)
</v>
      </c>
      <c r="O376" s="3" t="str">
        <f t="shared" si="3"/>
        <v>        (stars 1)
</v>
      </c>
      <c r="P376" s="3" t="str">
        <f t="shared" si="4"/>
        <v>        (price-per-night 50.0)
</v>
      </c>
      <c r="Q376" s="3" t="str">
        <f t="shared" si="5"/>
        <v>        (free-percent 71))
</v>
      </c>
      <c r="R376" s="4" t="str">
        <f t="shared" si="6"/>
        <v>(hotel (name HotelPrincipessaLeonora)
        (tr Ferrara)
        (stars 1)
        (price-per-night 50.0)
        (free-percent 71))
</v>
      </c>
    </row>
    <row r="377" ht="67.5" customHeight="1">
      <c r="A377" s="1"/>
      <c r="B377" s="1">
        <v>44.74966089999999</v>
      </c>
      <c r="C377" s="1">
        <v>10.9893858</v>
      </c>
      <c r="D377" s="4" t="s">
        <v>1260</v>
      </c>
      <c r="E377" s="3" t="s">
        <v>1261</v>
      </c>
      <c r="F377" s="3" t="s">
        <v>1262</v>
      </c>
      <c r="G377" s="3" t="s">
        <v>76</v>
      </c>
      <c r="H377" s="3" t="s">
        <v>18</v>
      </c>
      <c r="I377" s="3" t="s">
        <v>19</v>
      </c>
      <c r="J377" s="4">
        <v>3.0</v>
      </c>
      <c r="K377" s="4">
        <v>100.0</v>
      </c>
      <c r="L377" s="4">
        <v>74.0</v>
      </c>
      <c r="M377" s="3" t="str">
        <f t="shared" si="1"/>
        <v>(hotel (name HotelLaDuchessina)
</v>
      </c>
      <c r="N377" s="3" t="str">
        <f t="shared" si="2"/>
        <v>        (tr Modena)
</v>
      </c>
      <c r="O377" s="3" t="str">
        <f t="shared" si="3"/>
        <v>        (stars 3)
</v>
      </c>
      <c r="P377" s="3" t="str">
        <f t="shared" si="4"/>
        <v>        (price-per-night 100.0)
</v>
      </c>
      <c r="Q377" s="3" t="str">
        <f t="shared" si="5"/>
        <v>        (free-percent 74))
</v>
      </c>
      <c r="R377" s="4" t="str">
        <f t="shared" si="6"/>
        <v>(hotel (name HotelLaDuchessina)
        (tr Modena)
        (stars 3)
        (price-per-night 100.0)
        (free-percent 74))
</v>
      </c>
    </row>
    <row r="378" ht="67.5" customHeight="1">
      <c r="A378" s="1"/>
      <c r="B378" s="1">
        <v>44.8440777</v>
      </c>
      <c r="C378" s="1">
        <v>11.6097855</v>
      </c>
      <c r="D378" s="4" t="s">
        <v>1263</v>
      </c>
      <c r="E378" s="3" t="s">
        <v>1264</v>
      </c>
      <c r="F378" s="3" t="s">
        <v>1259</v>
      </c>
      <c r="G378" s="3" t="s">
        <v>1250</v>
      </c>
      <c r="H378" s="3" t="s">
        <v>157</v>
      </c>
      <c r="I378" s="3" t="s">
        <v>19</v>
      </c>
      <c r="J378" s="4">
        <v>1.0</v>
      </c>
      <c r="K378" s="4">
        <v>50.0</v>
      </c>
      <c r="L378" s="4">
        <v>7.0</v>
      </c>
      <c r="M378" s="3" t="str">
        <f t="shared" si="1"/>
        <v>(hotel (name BeBIlPagliericcio)
</v>
      </c>
      <c r="N378" s="3" t="str">
        <f t="shared" si="2"/>
        <v>        (tr Ferrara)
</v>
      </c>
      <c r="O378" s="3" t="str">
        <f t="shared" si="3"/>
        <v>        (stars 1)
</v>
      </c>
      <c r="P378" s="3" t="str">
        <f t="shared" si="4"/>
        <v>        (price-per-night 50.0)
</v>
      </c>
      <c r="Q378" s="3" t="str">
        <f t="shared" si="5"/>
        <v>        (free-percent 7))
</v>
      </c>
      <c r="R378" s="4" t="str">
        <f t="shared" si="6"/>
        <v>(hotel (name BeBIlPagliericcio)
        (tr Ferrara)
        (stars 1)
        (price-per-night 50.0)
        (free-percent 7))
</v>
      </c>
    </row>
    <row r="379" ht="67.5" customHeight="1">
      <c r="A379" s="1"/>
      <c r="B379" s="1">
        <v>43.8693828</v>
      </c>
      <c r="C379" s="1">
        <v>12.4687608</v>
      </c>
      <c r="D379" s="4" t="s">
        <v>1265</v>
      </c>
      <c r="E379" s="3" t="s">
        <v>1266</v>
      </c>
      <c r="F379" s="3" t="s">
        <v>1267</v>
      </c>
      <c r="G379" s="3" t="s">
        <v>1025</v>
      </c>
      <c r="H379" s="3" t="s">
        <v>903</v>
      </c>
      <c r="I379" s="3" t="s">
        <v>62</v>
      </c>
      <c r="J379" s="4">
        <v>2.0</v>
      </c>
      <c r="K379" s="4">
        <v>75.0</v>
      </c>
      <c r="L379" s="4">
        <v>32.0</v>
      </c>
      <c r="M379" s="3" t="str">
        <f t="shared" si="1"/>
        <v>(hotel (name HotelNordOvest)
</v>
      </c>
      <c r="N379" s="3" t="str">
        <f t="shared" si="2"/>
        <v>        (tr PesaroeUrbino)
</v>
      </c>
      <c r="O379" s="3" t="str">
        <f t="shared" si="3"/>
        <v>        (stars 2)
</v>
      </c>
      <c r="P379" s="3" t="str">
        <f t="shared" si="4"/>
        <v>        (price-per-night 75.0)
</v>
      </c>
      <c r="Q379" s="3" t="str">
        <f t="shared" si="5"/>
        <v>        (free-percent 32))
</v>
      </c>
      <c r="R379" s="4" t="str">
        <f t="shared" si="6"/>
        <v>(hotel (name HotelNordOvest)
        (tr PesaroeUrbino)
        (stars 2)
        (price-per-night 75.0)
        (free-percent 32))
</v>
      </c>
    </row>
    <row r="380" ht="67.5" customHeight="1">
      <c r="A380" s="1"/>
      <c r="B380" s="1">
        <v>45.23946</v>
      </c>
      <c r="C380" s="1">
        <v>11.7552816</v>
      </c>
      <c r="D380" s="4" t="s">
        <v>1268</v>
      </c>
      <c r="E380" s="3" t="s">
        <v>1269</v>
      </c>
      <c r="F380" s="3" t="s">
        <v>1270</v>
      </c>
      <c r="G380" s="3" t="s">
        <v>1165</v>
      </c>
      <c r="H380" s="3" t="s">
        <v>148</v>
      </c>
      <c r="I380" s="3" t="s">
        <v>52</v>
      </c>
      <c r="J380" s="4">
        <v>2.0</v>
      </c>
      <c r="K380" s="4">
        <v>75.0</v>
      </c>
      <c r="L380" s="4">
        <v>16.0</v>
      </c>
      <c r="M380" s="3" t="str">
        <f t="shared" si="1"/>
        <v>(hotel (name VenetianHostel)
</v>
      </c>
      <c r="N380" s="3" t="str">
        <f t="shared" si="2"/>
        <v>        (tr Padova)
</v>
      </c>
      <c r="O380" s="3" t="str">
        <f t="shared" si="3"/>
        <v>        (stars 2)
</v>
      </c>
      <c r="P380" s="3" t="str">
        <f t="shared" si="4"/>
        <v>        (price-per-night 75.0)
</v>
      </c>
      <c r="Q380" s="3" t="str">
        <f t="shared" si="5"/>
        <v>        (free-percent 16))
</v>
      </c>
      <c r="R380" s="4" t="str">
        <f t="shared" si="6"/>
        <v>(hotel (name VenetianHostel)
        (tr Padova)
        (stars 2)
        (price-per-night 75.0)
        (free-percent 16))
</v>
      </c>
    </row>
    <row r="381" ht="67.5" customHeight="1">
      <c r="A381" s="1"/>
      <c r="B381" s="1">
        <v>45.39868</v>
      </c>
      <c r="C381" s="1">
        <v>10.967113</v>
      </c>
      <c r="D381" s="4" t="s">
        <v>1271</v>
      </c>
      <c r="E381" s="3" t="s">
        <v>1272</v>
      </c>
      <c r="F381" s="3" t="s">
        <v>1273</v>
      </c>
      <c r="G381" s="3" t="s">
        <v>704</v>
      </c>
      <c r="H381" s="3" t="s">
        <v>105</v>
      </c>
      <c r="I381" s="3" t="s">
        <v>52</v>
      </c>
      <c r="J381" s="4">
        <v>2.0</v>
      </c>
      <c r="K381" s="4">
        <v>75.0</v>
      </c>
      <c r="L381" s="4">
        <v>87.0</v>
      </c>
      <c r="M381" s="3" t="str">
        <f t="shared" si="1"/>
        <v>(hotel (name AlbergoVerona)
</v>
      </c>
      <c r="N381" s="3" t="str">
        <f t="shared" si="2"/>
        <v>        (tr Verona)
</v>
      </c>
      <c r="O381" s="3" t="str">
        <f t="shared" si="3"/>
        <v>        (stars 2)
</v>
      </c>
      <c r="P381" s="3" t="str">
        <f t="shared" si="4"/>
        <v>        (price-per-night 75.0)
</v>
      </c>
      <c r="Q381" s="3" t="str">
        <f t="shared" si="5"/>
        <v>        (free-percent 87))
</v>
      </c>
      <c r="R381" s="4" t="str">
        <f t="shared" si="6"/>
        <v>(hotel (name AlbergoVerona)
        (tr Verona)
        (stars 2)
        (price-per-night 75.0)
        (free-percent 87))
</v>
      </c>
    </row>
    <row r="382" ht="67.5" customHeight="1">
      <c r="A382" s="1"/>
      <c r="B382" s="1">
        <v>45.4013</v>
      </c>
      <c r="C382" s="1">
        <v>11.8666009</v>
      </c>
      <c r="D382" s="4" t="s">
        <v>1274</v>
      </c>
      <c r="E382" s="3" t="s">
        <v>1275</v>
      </c>
      <c r="F382" s="3" t="s">
        <v>1276</v>
      </c>
      <c r="G382" s="3" t="s">
        <v>1165</v>
      </c>
      <c r="H382" s="3" t="s">
        <v>148</v>
      </c>
      <c r="I382" s="3" t="s">
        <v>52</v>
      </c>
      <c r="J382" s="4">
        <v>2.0</v>
      </c>
      <c r="K382" s="4">
        <v>75.0</v>
      </c>
      <c r="L382" s="4">
        <v>98.0</v>
      </c>
      <c r="M382" s="3" t="str">
        <f t="shared" si="1"/>
        <v>(hotel (name HotelMethis)
</v>
      </c>
      <c r="N382" s="3" t="str">
        <f t="shared" si="2"/>
        <v>        (tr Padova)
</v>
      </c>
      <c r="O382" s="3" t="str">
        <f t="shared" si="3"/>
        <v>        (stars 2)
</v>
      </c>
      <c r="P382" s="3" t="str">
        <f t="shared" si="4"/>
        <v>        (price-per-night 75.0)
</v>
      </c>
      <c r="Q382" s="3" t="str">
        <f t="shared" si="5"/>
        <v>        (free-percent 98))
</v>
      </c>
      <c r="R382" s="4" t="str">
        <f t="shared" si="6"/>
        <v>(hotel (name HotelMethis)
        (tr Padova)
        (stars 2)
        (price-per-night 75.0)
        (free-percent 98))
</v>
      </c>
    </row>
    <row r="383" ht="67.5" customHeight="1">
      <c r="A383" s="1"/>
      <c r="B383" s="1">
        <v>45.41077540000001</v>
      </c>
      <c r="C383" s="1">
        <v>11.8773333</v>
      </c>
      <c r="D383" s="4" t="s">
        <v>405</v>
      </c>
      <c r="E383" s="3" t="s">
        <v>1277</v>
      </c>
      <c r="F383" s="3" t="s">
        <v>1278</v>
      </c>
      <c r="G383" s="3" t="s">
        <v>1165</v>
      </c>
      <c r="H383" s="3" t="s">
        <v>148</v>
      </c>
      <c r="I383" s="3" t="s">
        <v>52</v>
      </c>
      <c r="J383" s="4">
        <v>1.0</v>
      </c>
      <c r="K383" s="4">
        <v>50.0</v>
      </c>
      <c r="L383" s="4">
        <v>88.0</v>
      </c>
      <c r="M383" s="3" t="str">
        <f t="shared" si="1"/>
        <v>(hotel (name HotelEuropa)
</v>
      </c>
      <c r="N383" s="3" t="str">
        <f t="shared" si="2"/>
        <v>        (tr Padova)
</v>
      </c>
      <c r="O383" s="3" t="str">
        <f t="shared" si="3"/>
        <v>        (stars 1)
</v>
      </c>
      <c r="P383" s="3" t="str">
        <f t="shared" si="4"/>
        <v>        (price-per-night 50.0)
</v>
      </c>
      <c r="Q383" s="3" t="str">
        <f t="shared" si="5"/>
        <v>        (free-percent 88))
</v>
      </c>
      <c r="R383" s="4" t="str">
        <f t="shared" si="6"/>
        <v>(hotel (name HotelEuropa)
        (tr Padova)
        (stars 1)
        (price-per-night 50.0)
        (free-percent 88))
</v>
      </c>
    </row>
    <row r="384" ht="67.5" customHeight="1">
      <c r="A384" s="1"/>
      <c r="B384" s="1">
        <v>45.4161571</v>
      </c>
      <c r="C384" s="1">
        <v>11.9334166</v>
      </c>
      <c r="D384" s="4" t="s">
        <v>1279</v>
      </c>
      <c r="E384" s="3" t="s">
        <v>1280</v>
      </c>
      <c r="F384" s="3" t="s">
        <v>1281</v>
      </c>
      <c r="G384" s="3" t="s">
        <v>1165</v>
      </c>
      <c r="H384" s="3" t="s">
        <v>148</v>
      </c>
      <c r="I384" s="3" t="s">
        <v>52</v>
      </c>
      <c r="J384" s="4">
        <v>3.0</v>
      </c>
      <c r="K384" s="4">
        <v>100.0</v>
      </c>
      <c r="L384" s="4">
        <v>58.0</v>
      </c>
      <c r="M384" s="3" t="str">
        <f t="shared" si="1"/>
        <v>(hotel (name SheratonPadova)
</v>
      </c>
      <c r="N384" s="3" t="str">
        <f t="shared" si="2"/>
        <v>        (tr Padova)
</v>
      </c>
      <c r="O384" s="3" t="str">
        <f t="shared" si="3"/>
        <v>        (stars 3)
</v>
      </c>
      <c r="P384" s="3" t="str">
        <f t="shared" si="4"/>
        <v>        (price-per-night 100.0)
</v>
      </c>
      <c r="Q384" s="3" t="str">
        <f t="shared" si="5"/>
        <v>        (free-percent 58))
</v>
      </c>
      <c r="R384" s="4" t="str">
        <f t="shared" si="6"/>
        <v>(hotel (name SheratonPadova)
        (tr Padova)
        (stars 3)
        (price-per-night 100.0)
        (free-percent 58))
</v>
      </c>
    </row>
    <row r="385" ht="67.5" customHeight="1">
      <c r="A385" s="1"/>
      <c r="B385" s="1">
        <v>45.4184727</v>
      </c>
      <c r="C385" s="1">
        <v>11.874477</v>
      </c>
      <c r="D385" s="4" t="s">
        <v>1282</v>
      </c>
      <c r="E385" s="3" t="s">
        <v>1283</v>
      </c>
      <c r="F385" s="3" t="s">
        <v>1284</v>
      </c>
      <c r="G385" s="3" t="s">
        <v>1165</v>
      </c>
      <c r="H385" s="3" t="s">
        <v>148</v>
      </c>
      <c r="I385" s="3" t="s">
        <v>52</v>
      </c>
      <c r="J385" s="4">
        <v>3.0</v>
      </c>
      <c r="K385" s="4">
        <v>100.0</v>
      </c>
      <c r="L385" s="4">
        <v>31.0</v>
      </c>
      <c r="M385" s="3" t="str">
        <f t="shared" si="1"/>
        <v>(hotel (name HotelAlCason)
</v>
      </c>
      <c r="N385" s="3" t="str">
        <f t="shared" si="2"/>
        <v>        (tr Padova)
</v>
      </c>
      <c r="O385" s="3" t="str">
        <f t="shared" si="3"/>
        <v>        (stars 3)
</v>
      </c>
      <c r="P385" s="3" t="str">
        <f t="shared" si="4"/>
        <v>        (price-per-night 100.0)
</v>
      </c>
      <c r="Q385" s="3" t="str">
        <f t="shared" si="5"/>
        <v>        (free-percent 31))
</v>
      </c>
      <c r="R385" s="4" t="str">
        <f t="shared" si="6"/>
        <v>(hotel (name HotelAlCason)
        (tr Padova)
        (stars 3)
        (price-per-night 100.0)
        (free-percent 31))
</v>
      </c>
    </row>
    <row r="386" ht="67.5" customHeight="1">
      <c r="A386" s="1"/>
      <c r="B386" s="1">
        <v>45.420754</v>
      </c>
      <c r="C386" s="1">
        <v>11.284872</v>
      </c>
      <c r="D386" s="4" t="s">
        <v>1285</v>
      </c>
      <c r="E386" s="3" t="s">
        <v>1286</v>
      </c>
      <c r="F386" s="3" t="s">
        <v>1287</v>
      </c>
      <c r="G386" s="3" t="s">
        <v>704</v>
      </c>
      <c r="H386" s="3" t="s">
        <v>105</v>
      </c>
      <c r="I386" s="3" t="s">
        <v>52</v>
      </c>
      <c r="J386" s="4">
        <v>4.0</v>
      </c>
      <c r="K386" s="4">
        <v>125.0</v>
      </c>
      <c r="L386" s="4">
        <v>31.0</v>
      </c>
      <c r="M386" s="3" t="str">
        <f t="shared" si="1"/>
        <v>(hotel (name AlloggioCasaHellen)
</v>
      </c>
      <c r="N386" s="3" t="str">
        <f t="shared" si="2"/>
        <v>        (tr Verona)
</v>
      </c>
      <c r="O386" s="3" t="str">
        <f t="shared" si="3"/>
        <v>        (stars 4)
</v>
      </c>
      <c r="P386" s="3" t="str">
        <f t="shared" si="4"/>
        <v>        (price-per-night 125.0)
</v>
      </c>
      <c r="Q386" s="3" t="str">
        <f t="shared" si="5"/>
        <v>        (free-percent 31))
</v>
      </c>
      <c r="R386" s="4" t="str">
        <f t="shared" si="6"/>
        <v>(hotel (name AlloggioCasaHellen)
        (tr Verona)
        (stars 4)
        (price-per-night 125.0)
        (free-percent 31))
</v>
      </c>
    </row>
    <row r="387" ht="67.5" customHeight="1">
      <c r="A387" s="1"/>
      <c r="B387" s="1">
        <v>45.4996285</v>
      </c>
      <c r="C387" s="1">
        <v>12.0653314</v>
      </c>
      <c r="D387" s="4" t="s">
        <v>321</v>
      </c>
      <c r="E387" s="3" t="s">
        <v>1288</v>
      </c>
      <c r="F387" s="3" t="s">
        <v>1289</v>
      </c>
      <c r="G387" s="3" t="s">
        <v>752</v>
      </c>
      <c r="H387" s="3" t="s">
        <v>109</v>
      </c>
      <c r="I387" s="3" t="s">
        <v>52</v>
      </c>
      <c r="J387" s="4">
        <v>1.0</v>
      </c>
      <c r="K387" s="4">
        <v>50.0</v>
      </c>
      <c r="L387" s="4">
        <v>95.0</v>
      </c>
      <c r="M387" s="3" t="str">
        <f t="shared" si="1"/>
        <v>(hotel (name Eurhotel)
</v>
      </c>
      <c r="N387" s="3" t="str">
        <f t="shared" si="2"/>
        <v>        (tr Venezia)
</v>
      </c>
      <c r="O387" s="3" t="str">
        <f t="shared" si="3"/>
        <v>        (stars 1)
</v>
      </c>
      <c r="P387" s="3" t="str">
        <f t="shared" si="4"/>
        <v>        (price-per-night 50.0)
</v>
      </c>
      <c r="Q387" s="3" t="str">
        <f t="shared" si="5"/>
        <v>        (free-percent 95))
</v>
      </c>
      <c r="R387" s="4" t="str">
        <f t="shared" si="6"/>
        <v>(hotel (name Eurhotel)
        (tr Venezia)
        (stars 1)
        (price-per-night 50.0)
        (free-percent 95))
</v>
      </c>
    </row>
    <row r="388" ht="67.5" customHeight="1">
      <c r="A388" s="1"/>
      <c r="B388" s="1">
        <v>45.5524601</v>
      </c>
      <c r="C388" s="1">
        <v>11.9280855</v>
      </c>
      <c r="D388" s="4" t="s">
        <v>1290</v>
      </c>
      <c r="E388" s="3" t="s">
        <v>1291</v>
      </c>
      <c r="F388" s="3" t="s">
        <v>1292</v>
      </c>
      <c r="G388" s="3" t="s">
        <v>1165</v>
      </c>
      <c r="H388" s="3" t="s">
        <v>148</v>
      </c>
      <c r="I388" s="3" t="s">
        <v>52</v>
      </c>
      <c r="J388" s="4">
        <v>3.0</v>
      </c>
      <c r="K388" s="4">
        <v>100.0</v>
      </c>
      <c r="L388" s="4">
        <v>29.0</v>
      </c>
      <c r="M388" s="3" t="str">
        <f t="shared" si="1"/>
        <v>(hotel (name HotelAlPinoVerde)
</v>
      </c>
      <c r="N388" s="3" t="str">
        <f t="shared" si="2"/>
        <v>        (tr Padova)
</v>
      </c>
      <c r="O388" s="3" t="str">
        <f t="shared" si="3"/>
        <v>        (stars 3)
</v>
      </c>
      <c r="P388" s="3" t="str">
        <f t="shared" si="4"/>
        <v>        (price-per-night 100.0)
</v>
      </c>
      <c r="Q388" s="3" t="str">
        <f t="shared" si="5"/>
        <v>        (free-percent 29))
</v>
      </c>
      <c r="R388" s="4" t="str">
        <f t="shared" si="6"/>
        <v>(hotel (name HotelAlPinoVerde)
        (tr Padova)
        (stars 3)
        (price-per-night 100.0)
        (free-percent 29))
</v>
      </c>
    </row>
    <row r="389" ht="67.5" customHeight="1">
      <c r="A389" s="1"/>
      <c r="B389" s="1">
        <v>45.67383880000001</v>
      </c>
      <c r="C389" s="1">
        <v>11.9274584</v>
      </c>
      <c r="D389" s="4" t="s">
        <v>1293</v>
      </c>
      <c r="E389" s="3" t="s">
        <v>1294</v>
      </c>
      <c r="F389" s="3" t="s">
        <v>1295</v>
      </c>
      <c r="G389" s="3" t="s">
        <v>1296</v>
      </c>
      <c r="H389" s="3" t="s">
        <v>158</v>
      </c>
      <c r="I389" s="3" t="s">
        <v>52</v>
      </c>
      <c r="J389" s="4">
        <v>2.0</v>
      </c>
      <c r="K389" s="4">
        <v>75.0</v>
      </c>
      <c r="L389" s="4">
        <v>87.0</v>
      </c>
      <c r="M389" s="3" t="str">
        <f t="shared" si="1"/>
        <v>(hotel (name HotelalMoretto)
</v>
      </c>
      <c r="N389" s="3" t="str">
        <f t="shared" si="2"/>
        <v>        (tr Treviso)
</v>
      </c>
      <c r="O389" s="3" t="str">
        <f t="shared" si="3"/>
        <v>        (stars 2)
</v>
      </c>
      <c r="P389" s="3" t="str">
        <f t="shared" si="4"/>
        <v>        (price-per-night 75.0)
</v>
      </c>
      <c r="Q389" s="3" t="str">
        <f t="shared" si="5"/>
        <v>        (free-percent 87))
</v>
      </c>
      <c r="R389" s="4" t="str">
        <f t="shared" si="6"/>
        <v>(hotel (name HotelalMoretto)
        (tr Treviso)
        (stars 2)
        (price-per-night 75.0)
        (free-percent 87))
</v>
      </c>
    </row>
    <row r="390" ht="67.5" customHeight="1">
      <c r="A390" s="1"/>
      <c r="B390" s="1">
        <v>46.0159067</v>
      </c>
      <c r="C390" s="1">
        <v>11.2659962</v>
      </c>
      <c r="D390" s="4" t="s">
        <v>1297</v>
      </c>
      <c r="E390" s="3" t="s">
        <v>1298</v>
      </c>
      <c r="F390" s="3" t="s">
        <v>1299</v>
      </c>
      <c r="G390" s="3" t="s">
        <v>743</v>
      </c>
      <c r="H390" s="3" t="s">
        <v>108</v>
      </c>
      <c r="I390" s="3" t="s">
        <v>50</v>
      </c>
      <c r="J390" s="4">
        <v>1.0</v>
      </c>
      <c r="K390" s="4">
        <v>50.0</v>
      </c>
      <c r="L390" s="4">
        <v>4.0</v>
      </c>
      <c r="M390" s="3" t="str">
        <f t="shared" si="1"/>
        <v>(hotel (name HotelDaRemo)
</v>
      </c>
      <c r="N390" s="3" t="str">
        <f t="shared" si="2"/>
        <v>        (tr Trento)
</v>
      </c>
      <c r="O390" s="3" t="str">
        <f t="shared" si="3"/>
        <v>        (stars 1)
</v>
      </c>
      <c r="P390" s="3" t="str">
        <f t="shared" si="4"/>
        <v>        (price-per-night 50.0)
</v>
      </c>
      <c r="Q390" s="3" t="str">
        <f t="shared" si="5"/>
        <v>        (free-percent 4))
</v>
      </c>
      <c r="R390" s="4" t="str">
        <f t="shared" si="6"/>
        <v>(hotel (name HotelDaRemo)
        (tr Trento)
        (stars 1)
        (price-per-night 50.0)
        (free-percent 4))
</v>
      </c>
    </row>
    <row r="391" ht="67.5" customHeight="1">
      <c r="A391" s="1"/>
      <c r="B391" s="1">
        <v>46.0142555</v>
      </c>
      <c r="C391" s="1">
        <v>11.302563</v>
      </c>
      <c r="D391" s="4" t="s">
        <v>389</v>
      </c>
      <c r="E391" s="3" t="s">
        <v>1300</v>
      </c>
      <c r="F391" s="3" t="s">
        <v>1301</v>
      </c>
      <c r="G391" s="3" t="s">
        <v>743</v>
      </c>
      <c r="H391" s="3" t="s">
        <v>108</v>
      </c>
      <c r="I391" s="3" t="s">
        <v>50</v>
      </c>
      <c r="J391" s="4">
        <v>4.0</v>
      </c>
      <c r="K391" s="4">
        <v>125.0</v>
      </c>
      <c r="L391" s="4">
        <v>99.0</v>
      </c>
      <c r="M391" s="3" t="str">
        <f t="shared" si="1"/>
        <v>(hotel (name HotelCristallo)
</v>
      </c>
      <c r="N391" s="3" t="str">
        <f t="shared" si="2"/>
        <v>        (tr Trento)
</v>
      </c>
      <c r="O391" s="3" t="str">
        <f t="shared" si="3"/>
        <v>        (stars 4)
</v>
      </c>
      <c r="P391" s="3" t="str">
        <f t="shared" si="4"/>
        <v>        (price-per-night 125.0)
</v>
      </c>
      <c r="Q391" s="3" t="str">
        <f t="shared" si="5"/>
        <v>        (free-percent 99))
</v>
      </c>
      <c r="R391" s="4" t="str">
        <f t="shared" si="6"/>
        <v>(hotel (name HotelCristallo)
        (tr Trento)
        (stars 4)
        (price-per-night 125.0)
        (free-percent 99))
</v>
      </c>
    </row>
    <row r="392" ht="67.5" customHeight="1">
      <c r="A392" s="1"/>
      <c r="B392" s="1">
        <v>46.0126384</v>
      </c>
      <c r="C392" s="1">
        <v>11.3034181</v>
      </c>
      <c r="D392" s="4" t="s">
        <v>1302</v>
      </c>
      <c r="E392" s="3" t="s">
        <v>1303</v>
      </c>
      <c r="F392" s="3" t="s">
        <v>1301</v>
      </c>
      <c r="G392" s="3" t="s">
        <v>743</v>
      </c>
      <c r="H392" s="3" t="s">
        <v>108</v>
      </c>
      <c r="I392" s="3" t="s">
        <v>50</v>
      </c>
      <c r="J392" s="4">
        <v>4.0</v>
      </c>
      <c r="K392" s="4">
        <v>125.0</v>
      </c>
      <c r="L392" s="4">
        <v>73.0</v>
      </c>
      <c r="M392" s="3" t="str">
        <f t="shared" si="1"/>
        <v>(hotel (name BeBAllaLoggiaDellImperatore)
</v>
      </c>
      <c r="N392" s="3" t="str">
        <f t="shared" si="2"/>
        <v>        (tr Trento)
</v>
      </c>
      <c r="O392" s="3" t="str">
        <f t="shared" si="3"/>
        <v>        (stars 4)
</v>
      </c>
      <c r="P392" s="3" t="str">
        <f t="shared" si="4"/>
        <v>        (price-per-night 125.0)
</v>
      </c>
      <c r="Q392" s="3" t="str">
        <f t="shared" si="5"/>
        <v>        (free-percent 73))
</v>
      </c>
      <c r="R392" s="4" t="str">
        <f t="shared" si="6"/>
        <v>(hotel (name BeBAllaLoggiaDellImperatore)
        (tr Trento)
        (stars 4)
        (price-per-night 125.0)
        (free-percent 73))
</v>
      </c>
    </row>
    <row r="393" ht="67.5" customHeight="1">
      <c r="A393" s="1"/>
      <c r="B393" s="1">
        <v>41.9066437</v>
      </c>
      <c r="C393" s="1">
        <v>12.4863677</v>
      </c>
      <c r="D393" s="4" t="s">
        <v>402</v>
      </c>
      <c r="E393" s="3" t="s">
        <v>1304</v>
      </c>
      <c r="F393" s="3" t="s">
        <v>672</v>
      </c>
      <c r="G393" s="3" t="s">
        <v>285</v>
      </c>
      <c r="H393" s="3" t="s">
        <v>61</v>
      </c>
      <c r="I393" s="3" t="s">
        <v>42</v>
      </c>
      <c r="J393" s="4">
        <v>2.0</v>
      </c>
      <c r="K393" s="4">
        <v>75.0</v>
      </c>
      <c r="L393" s="4">
        <v>94.0</v>
      </c>
      <c r="M393" s="3" t="str">
        <f t="shared" si="1"/>
        <v>(hotel (name HotelEden)
</v>
      </c>
      <c r="N393" s="3" t="str">
        <f t="shared" si="2"/>
        <v>        (tr Roma)
</v>
      </c>
      <c r="O393" s="3" t="str">
        <f t="shared" si="3"/>
        <v>        (stars 2)
</v>
      </c>
      <c r="P393" s="3" t="str">
        <f t="shared" si="4"/>
        <v>        (price-per-night 75.0)
</v>
      </c>
      <c r="Q393" s="3" t="str">
        <f t="shared" si="5"/>
        <v>        (free-percent 94))
</v>
      </c>
      <c r="R393" s="4" t="str">
        <f t="shared" si="6"/>
        <v>(hotel (name HotelEden)
        (tr Roma)
        (stars 2)
        (price-per-night 75.0)
        (free-percent 94))
</v>
      </c>
    </row>
    <row r="394" ht="67.5" customHeight="1">
      <c r="A394" s="1"/>
      <c r="B394" s="1">
        <v>46.5715537</v>
      </c>
      <c r="C394" s="1">
        <v>11.9338904</v>
      </c>
      <c r="D394" s="4" t="s">
        <v>1305</v>
      </c>
      <c r="E394" s="3" t="s">
        <v>1306</v>
      </c>
      <c r="F394" s="3" t="s">
        <v>1307</v>
      </c>
      <c r="G394" s="3" t="s">
        <v>350</v>
      </c>
      <c r="H394" s="3" t="s">
        <v>70</v>
      </c>
      <c r="I394" s="3" t="s">
        <v>50</v>
      </c>
      <c r="J394" s="4">
        <v>4.0</v>
      </c>
      <c r="K394" s="4">
        <v>125.0</v>
      </c>
      <c r="L394" s="4">
        <v>93.0</v>
      </c>
      <c r="M394" s="3" t="str">
        <f t="shared" si="1"/>
        <v>(hotel (name HotellaStua)
</v>
      </c>
      <c r="N394" s="3" t="str">
        <f t="shared" si="2"/>
        <v>        (tr Bolzano)
</v>
      </c>
      <c r="O394" s="3" t="str">
        <f t="shared" si="3"/>
        <v>        (stars 4)
</v>
      </c>
      <c r="P394" s="3" t="str">
        <f t="shared" si="4"/>
        <v>        (price-per-night 125.0)
</v>
      </c>
      <c r="Q394" s="3" t="str">
        <f t="shared" si="5"/>
        <v>        (free-percent 93))
</v>
      </c>
      <c r="R394" s="4" t="str">
        <f t="shared" si="6"/>
        <v>(hotel (name HotellaStua)
        (tr Bolzano)
        (stars 4)
        (price-per-night 125.0)
        (free-percent 93))
</v>
      </c>
    </row>
    <row r="395" ht="67.5" customHeight="1">
      <c r="A395" s="1"/>
      <c r="B395" s="1">
        <v>46.28821079999999</v>
      </c>
      <c r="C395" s="1">
        <v>11.4599288</v>
      </c>
      <c r="D395" s="4" t="s">
        <v>1308</v>
      </c>
      <c r="E395" s="3" t="s">
        <v>1309</v>
      </c>
      <c r="F395" s="3" t="s">
        <v>1034</v>
      </c>
      <c r="G395" s="3" t="s">
        <v>743</v>
      </c>
      <c r="H395" s="3" t="s">
        <v>108</v>
      </c>
      <c r="I395" s="3" t="s">
        <v>50</v>
      </c>
      <c r="J395" s="4">
        <v>3.0</v>
      </c>
      <c r="K395" s="4">
        <v>100.0</v>
      </c>
      <c r="L395" s="4">
        <v>37.0</v>
      </c>
      <c r="M395" s="3" t="str">
        <f t="shared" si="1"/>
        <v>(hotel (name HotelRelaisGrunwald)
</v>
      </c>
      <c r="N395" s="3" t="str">
        <f t="shared" si="2"/>
        <v>        (tr Trento)
</v>
      </c>
      <c r="O395" s="3" t="str">
        <f t="shared" si="3"/>
        <v>        (stars 3)
</v>
      </c>
      <c r="P395" s="3" t="str">
        <f t="shared" si="4"/>
        <v>        (price-per-night 100.0)
</v>
      </c>
      <c r="Q395" s="3" t="str">
        <f t="shared" si="5"/>
        <v>        (free-percent 37))
</v>
      </c>
      <c r="R395" s="4" t="str">
        <f t="shared" si="6"/>
        <v>(hotel (name HotelRelaisGrunwald)
        (tr Trento)
        (stars 3)
        (price-per-night 100.0)
        (free-percent 37))
</v>
      </c>
    </row>
    <row r="396" ht="67.5" customHeight="1">
      <c r="A396" s="1"/>
      <c r="B396" s="1">
        <v>46.32063</v>
      </c>
      <c r="C396" s="1">
        <v>11.502168</v>
      </c>
      <c r="D396" s="4" t="s">
        <v>1310</v>
      </c>
      <c r="E396" s="3" t="s">
        <v>1311</v>
      </c>
      <c r="F396" s="3" t="s">
        <v>1312</v>
      </c>
      <c r="G396" s="3" t="s">
        <v>743</v>
      </c>
      <c r="H396" s="3" t="s">
        <v>108</v>
      </c>
      <c r="I396" s="3" t="s">
        <v>50</v>
      </c>
      <c r="J396" s="4">
        <v>3.0</v>
      </c>
      <c r="K396" s="4">
        <v>100.0</v>
      </c>
      <c r="L396" s="4">
        <v>15.0</v>
      </c>
      <c r="M396" s="3" t="str">
        <f t="shared" si="1"/>
        <v>(hotel (name HotelShandranj)
</v>
      </c>
      <c r="N396" s="3" t="str">
        <f t="shared" si="2"/>
        <v>        (tr Trento)
</v>
      </c>
      <c r="O396" s="3" t="str">
        <f t="shared" si="3"/>
        <v>        (stars 3)
</v>
      </c>
      <c r="P396" s="3" t="str">
        <f t="shared" si="4"/>
        <v>        (price-per-night 100.0)
</v>
      </c>
      <c r="Q396" s="3" t="str">
        <f t="shared" si="5"/>
        <v>        (free-percent 15))
</v>
      </c>
      <c r="R396" s="4" t="str">
        <f t="shared" si="6"/>
        <v>(hotel (name HotelShandranj)
        (tr Trento)
        (stars 3)
        (price-per-night 100.0)
        (free-percent 15))
</v>
      </c>
    </row>
    <row r="397" ht="67.5" customHeight="1">
      <c r="A397" s="1"/>
      <c r="B397" s="1">
        <v>41.905185</v>
      </c>
      <c r="C397" s="1">
        <v>12.502675</v>
      </c>
      <c r="D397" s="4" t="s">
        <v>1313</v>
      </c>
      <c r="E397" s="3" t="s">
        <v>1314</v>
      </c>
      <c r="F397" s="3" t="s">
        <v>1315</v>
      </c>
      <c r="G397" s="3" t="s">
        <v>285</v>
      </c>
      <c r="H397" s="3" t="s">
        <v>61</v>
      </c>
      <c r="I397" s="3" t="s">
        <v>42</v>
      </c>
      <c r="J397" s="4">
        <v>3.0</v>
      </c>
      <c r="K397" s="4">
        <v>100.0</v>
      </c>
      <c r="L397" s="4">
        <v>85.0</v>
      </c>
      <c r="M397" s="3" t="str">
        <f t="shared" si="1"/>
        <v>(hotel (name HotelAlpi)
</v>
      </c>
      <c r="N397" s="3" t="str">
        <f t="shared" si="2"/>
        <v>        (tr Roma)
</v>
      </c>
      <c r="O397" s="3" t="str">
        <f t="shared" si="3"/>
        <v>        (stars 3)
</v>
      </c>
      <c r="P397" s="3" t="str">
        <f t="shared" si="4"/>
        <v>        (price-per-night 100.0)
</v>
      </c>
      <c r="Q397" s="3" t="str">
        <f t="shared" si="5"/>
        <v>        (free-percent 85))
</v>
      </c>
      <c r="R397" s="4" t="str">
        <f t="shared" si="6"/>
        <v>(hotel (name HotelAlpi)
        (tr Roma)
        (stars 3)
        (price-per-night 100.0)
        (free-percent 85))
</v>
      </c>
    </row>
    <row r="398" ht="67.5" customHeight="1">
      <c r="A398" s="1"/>
      <c r="B398" s="1">
        <v>45.8807844</v>
      </c>
      <c r="C398" s="1">
        <v>11.527977</v>
      </c>
      <c r="D398" s="4" t="s">
        <v>1316</v>
      </c>
      <c r="E398" s="3" t="s">
        <v>1317</v>
      </c>
      <c r="F398" s="3" t="s">
        <v>1318</v>
      </c>
      <c r="G398" s="3" t="s">
        <v>733</v>
      </c>
      <c r="H398" s="3" t="s">
        <v>107</v>
      </c>
      <c r="I398" s="3" t="s">
        <v>52</v>
      </c>
      <c r="J398" s="4">
        <v>4.0</v>
      </c>
      <c r="K398" s="4">
        <v>125.0</v>
      </c>
      <c r="L398" s="4">
        <v>75.0</v>
      </c>
      <c r="M398" s="3" t="str">
        <f t="shared" si="1"/>
        <v>(hotel (name AlbergoGarniRendola)
</v>
      </c>
      <c r="N398" s="3" t="str">
        <f t="shared" si="2"/>
        <v>        (tr Vicenza)
</v>
      </c>
      <c r="O398" s="3" t="str">
        <f t="shared" si="3"/>
        <v>        (stars 4)
</v>
      </c>
      <c r="P398" s="3" t="str">
        <f t="shared" si="4"/>
        <v>        (price-per-night 125.0)
</v>
      </c>
      <c r="Q398" s="3" t="str">
        <f t="shared" si="5"/>
        <v>        (free-percent 75))
</v>
      </c>
      <c r="R398" s="4" t="str">
        <f t="shared" si="6"/>
        <v>(hotel (name AlbergoGarniRendola)
        (tr Vicenza)
        (stars 4)
        (price-per-night 125.0)
        (free-percent 75))
</v>
      </c>
    </row>
    <row r="399" ht="67.5" customHeight="1">
      <c r="A399" s="1"/>
      <c r="B399" s="1">
        <v>46.3789155</v>
      </c>
      <c r="C399" s="1">
        <v>11.6560529</v>
      </c>
      <c r="D399" s="4" t="s">
        <v>1319</v>
      </c>
      <c r="E399" s="3" t="s">
        <v>1320</v>
      </c>
      <c r="F399" s="3" t="s">
        <v>1321</v>
      </c>
      <c r="G399" s="3" t="s">
        <v>743</v>
      </c>
      <c r="H399" s="3" t="s">
        <v>108</v>
      </c>
      <c r="I399" s="3" t="s">
        <v>50</v>
      </c>
      <c r="J399" s="4">
        <v>3.0</v>
      </c>
      <c r="K399" s="4">
        <v>100.0</v>
      </c>
      <c r="L399" s="4">
        <v>13.0</v>
      </c>
      <c r="M399" s="3" t="str">
        <f t="shared" si="1"/>
        <v>(hotel (name HotelPatrizia)
</v>
      </c>
      <c r="N399" s="3" t="str">
        <f t="shared" si="2"/>
        <v>        (tr Trento)
</v>
      </c>
      <c r="O399" s="3" t="str">
        <f t="shared" si="3"/>
        <v>        (stars 3)
</v>
      </c>
      <c r="P399" s="3" t="str">
        <f t="shared" si="4"/>
        <v>        (price-per-night 100.0)
</v>
      </c>
      <c r="Q399" s="3" t="str">
        <f t="shared" si="5"/>
        <v>        (free-percent 13))
</v>
      </c>
      <c r="R399" s="4" t="str">
        <f t="shared" si="6"/>
        <v>(hotel (name HotelPatrizia)
        (tr Trento)
        (stars 3)
        (price-per-night 100.0)
        (free-percent 13))
</v>
      </c>
    </row>
    <row r="400" ht="67.5" customHeight="1">
      <c r="A400" s="1"/>
      <c r="B400" s="1">
        <v>43.8918939</v>
      </c>
      <c r="C400" s="1">
        <v>10.7761558</v>
      </c>
      <c r="D400" s="4" t="s">
        <v>1322</v>
      </c>
      <c r="E400" s="3" t="s">
        <v>1323</v>
      </c>
      <c r="F400" s="3" t="s">
        <v>330</v>
      </c>
      <c r="G400" s="3" t="s">
        <v>331</v>
      </c>
      <c r="H400" s="3" t="s">
        <v>67</v>
      </c>
      <c r="I400" s="3" t="s">
        <v>25</v>
      </c>
      <c r="J400" s="4">
        <v>2.0</v>
      </c>
      <c r="K400" s="4">
        <v>75.0</v>
      </c>
      <c r="L400" s="4">
        <v>23.0</v>
      </c>
      <c r="M400" s="3" t="str">
        <f t="shared" si="1"/>
        <v>(hotel (name HotelTorretta)
</v>
      </c>
      <c r="N400" s="3" t="str">
        <f t="shared" si="2"/>
        <v>        (tr Pistoia)
</v>
      </c>
      <c r="O400" s="3" t="str">
        <f t="shared" si="3"/>
        <v>        (stars 2)
</v>
      </c>
      <c r="P400" s="3" t="str">
        <f t="shared" si="4"/>
        <v>        (price-per-night 75.0)
</v>
      </c>
      <c r="Q400" s="3" t="str">
        <f t="shared" si="5"/>
        <v>        (free-percent 23))
</v>
      </c>
      <c r="R400" s="4" t="str">
        <f t="shared" si="6"/>
        <v>(hotel (name HotelTorretta)
        (tr Pistoia)
        (stars 2)
        (price-per-night 75.0)
        (free-percent 23))
</v>
      </c>
    </row>
    <row r="401" ht="67.5" customHeight="1">
      <c r="A401" s="1"/>
      <c r="B401" s="1">
        <v>46.42030099999999</v>
      </c>
      <c r="C401" s="1">
        <v>11.67101</v>
      </c>
      <c r="D401" s="4" t="s">
        <v>1324</v>
      </c>
      <c r="E401" s="3" t="s">
        <v>1325</v>
      </c>
      <c r="F401" s="3" t="s">
        <v>1326</v>
      </c>
      <c r="G401" s="3" t="s">
        <v>743</v>
      </c>
      <c r="H401" s="3" t="s">
        <v>108</v>
      </c>
      <c r="I401" s="3" t="s">
        <v>50</v>
      </c>
      <c r="J401" s="4">
        <v>4.0</v>
      </c>
      <c r="K401" s="4">
        <v>125.0</v>
      </c>
      <c r="L401" s="4">
        <v>46.0</v>
      </c>
      <c r="M401" s="3" t="str">
        <f t="shared" si="1"/>
        <v>(hotel (name HotelAndes)
</v>
      </c>
      <c r="N401" s="3" t="str">
        <f t="shared" si="2"/>
        <v>        (tr Trento)
</v>
      </c>
      <c r="O401" s="3" t="str">
        <f t="shared" si="3"/>
        <v>        (stars 4)
</v>
      </c>
      <c r="P401" s="3" t="str">
        <f t="shared" si="4"/>
        <v>        (price-per-night 125.0)
</v>
      </c>
      <c r="Q401" s="3" t="str">
        <f t="shared" si="5"/>
        <v>        (free-percent 46))
</v>
      </c>
      <c r="R401" s="4" t="str">
        <f t="shared" si="6"/>
        <v>(hotel (name HotelAndes)
        (tr Trento)
        (stars 4)
        (price-per-night 125.0)
        (free-percent 46))
</v>
      </c>
    </row>
    <row r="402" ht="67.5" customHeight="1">
      <c r="A402" s="1"/>
      <c r="B402" s="1">
        <v>46.118611</v>
      </c>
      <c r="C402" s="1">
        <v>11.688333</v>
      </c>
      <c r="D402" s="4" t="s">
        <v>1327</v>
      </c>
      <c r="E402" s="3" t="s">
        <v>1328</v>
      </c>
      <c r="F402" s="3" t="s">
        <v>1329</v>
      </c>
      <c r="G402" s="3" t="s">
        <v>743</v>
      </c>
      <c r="H402" s="3" t="s">
        <v>108</v>
      </c>
      <c r="I402" s="3" t="s">
        <v>50</v>
      </c>
      <c r="J402" s="4">
        <v>1.0</v>
      </c>
      <c r="K402" s="4">
        <v>50.0</v>
      </c>
      <c r="L402" s="4">
        <v>41.0</v>
      </c>
      <c r="M402" s="3" t="str">
        <f t="shared" si="1"/>
        <v>(hotel (name HotelPizzodegliUccelli)
</v>
      </c>
      <c r="N402" s="3" t="str">
        <f t="shared" si="2"/>
        <v>        (tr Trento)
</v>
      </c>
      <c r="O402" s="3" t="str">
        <f t="shared" si="3"/>
        <v>        (stars 1)
</v>
      </c>
      <c r="P402" s="3" t="str">
        <f t="shared" si="4"/>
        <v>        (price-per-night 50.0)
</v>
      </c>
      <c r="Q402" s="3" t="str">
        <f t="shared" si="5"/>
        <v>        (free-percent 41))
</v>
      </c>
      <c r="R402" s="4" t="str">
        <f t="shared" si="6"/>
        <v>(hotel (name HotelPizzodegliUccelli)
        (tr Trento)
        (stars 1)
        (price-per-night 50.0)
        (free-percent 41))
</v>
      </c>
    </row>
    <row r="403" ht="67.5" customHeight="1">
      <c r="A403" s="1"/>
      <c r="B403" s="1">
        <v>45.8007926</v>
      </c>
      <c r="C403" s="1">
        <v>11.7305401</v>
      </c>
      <c r="D403" s="4" t="s">
        <v>347</v>
      </c>
      <c r="E403" s="3" t="s">
        <v>1330</v>
      </c>
      <c r="F403" s="3" t="s">
        <v>1331</v>
      </c>
      <c r="G403" s="3" t="s">
        <v>733</v>
      </c>
      <c r="H403" s="3" t="s">
        <v>107</v>
      </c>
      <c r="I403" s="3" t="s">
        <v>52</v>
      </c>
      <c r="J403" s="4">
        <v>4.0</v>
      </c>
      <c r="K403" s="4">
        <v>125.0</v>
      </c>
      <c r="L403" s="4">
        <v>20.0</v>
      </c>
      <c r="M403" s="3" t="str">
        <f t="shared" si="1"/>
        <v>(hotel (name HotelMiramonti)
</v>
      </c>
      <c r="N403" s="3" t="str">
        <f t="shared" si="2"/>
        <v>        (tr Vicenza)
</v>
      </c>
      <c r="O403" s="3" t="str">
        <f t="shared" si="3"/>
        <v>        (stars 4)
</v>
      </c>
      <c r="P403" s="3" t="str">
        <f t="shared" si="4"/>
        <v>        (price-per-night 125.0)
</v>
      </c>
      <c r="Q403" s="3" t="str">
        <f t="shared" si="5"/>
        <v>        (free-percent 20))
</v>
      </c>
      <c r="R403" s="4" t="str">
        <f t="shared" si="6"/>
        <v>(hotel (name HotelMiramonti)
        (tr Vicenza)
        (stars 4)
        (price-per-night 125.0)
        (free-percent 20))
</v>
      </c>
    </row>
    <row r="404" ht="67.5" customHeight="1">
      <c r="A404" s="1"/>
      <c r="B404" s="1">
        <v>46.2585667</v>
      </c>
      <c r="C404" s="1">
        <v>11.8021835</v>
      </c>
      <c r="D404" s="4" t="s">
        <v>1332</v>
      </c>
      <c r="E404" s="3" t="s">
        <v>1333</v>
      </c>
      <c r="F404" s="3" t="s">
        <v>1334</v>
      </c>
      <c r="G404" s="3" t="s">
        <v>743</v>
      </c>
      <c r="H404" s="3" t="s">
        <v>108</v>
      </c>
      <c r="I404" s="3" t="s">
        <v>50</v>
      </c>
      <c r="J404" s="4">
        <v>1.0</v>
      </c>
      <c r="K404" s="4">
        <v>50.0</v>
      </c>
      <c r="L404" s="4">
        <v>61.0</v>
      </c>
      <c r="M404" s="3" t="str">
        <f t="shared" si="1"/>
        <v>(hotel (name HotelOrsingher)
</v>
      </c>
      <c r="N404" s="3" t="str">
        <f t="shared" si="2"/>
        <v>        (tr Trento)
</v>
      </c>
      <c r="O404" s="3" t="str">
        <f t="shared" si="3"/>
        <v>        (stars 1)
</v>
      </c>
      <c r="P404" s="3" t="str">
        <f t="shared" si="4"/>
        <v>        (price-per-night 50.0)
</v>
      </c>
      <c r="Q404" s="3" t="str">
        <f t="shared" si="5"/>
        <v>        (free-percent 61))
</v>
      </c>
      <c r="R404" s="4" t="str">
        <f t="shared" si="6"/>
        <v>(hotel (name HotelOrsingher)
        (tr Trento)
        (stars 1)
        (price-per-night 50.0)
        (free-percent 61))
</v>
      </c>
    </row>
    <row r="405" ht="67.5" customHeight="1">
      <c r="A405" s="1"/>
      <c r="B405" s="1">
        <v>41.9066437</v>
      </c>
      <c r="C405" s="1">
        <v>12.4863677</v>
      </c>
      <c r="D405" s="4" t="s">
        <v>402</v>
      </c>
      <c r="E405" s="3" t="s">
        <v>1304</v>
      </c>
      <c r="F405" s="3" t="s">
        <v>672</v>
      </c>
      <c r="G405" s="3" t="s">
        <v>285</v>
      </c>
      <c r="H405" s="3" t="s">
        <v>61</v>
      </c>
      <c r="I405" s="3" t="s">
        <v>42</v>
      </c>
      <c r="J405" s="4">
        <v>4.0</v>
      </c>
      <c r="K405" s="4">
        <v>125.0</v>
      </c>
      <c r="L405" s="4">
        <v>85.0</v>
      </c>
      <c r="M405" s="3" t="str">
        <f t="shared" si="1"/>
        <v>(hotel (name HotelEden)
</v>
      </c>
      <c r="N405" s="3" t="str">
        <f t="shared" si="2"/>
        <v>        (tr Roma)
</v>
      </c>
      <c r="O405" s="3" t="str">
        <f t="shared" si="3"/>
        <v>        (stars 4)
</v>
      </c>
      <c r="P405" s="3" t="str">
        <f t="shared" si="4"/>
        <v>        (price-per-night 125.0)
</v>
      </c>
      <c r="Q405" s="3" t="str">
        <f t="shared" si="5"/>
        <v>        (free-percent 85))
</v>
      </c>
      <c r="R405" s="4" t="str">
        <f t="shared" si="6"/>
        <v>(hotel (name HotelEden)
        (tr Roma)
        (stars 4)
        (price-per-night 125.0)
        (free-percent 85))
</v>
      </c>
    </row>
    <row r="406" ht="67.5" customHeight="1">
      <c r="A406" s="1"/>
      <c r="B406" s="1">
        <v>45.901878</v>
      </c>
      <c r="C406" s="1">
        <v>12.021039</v>
      </c>
      <c r="D406" s="4" t="s">
        <v>1335</v>
      </c>
      <c r="E406" s="3" t="s">
        <v>1336</v>
      </c>
      <c r="F406" s="3" t="s">
        <v>1337</v>
      </c>
      <c r="G406" s="3" t="s">
        <v>1296</v>
      </c>
      <c r="H406" s="3" t="s">
        <v>158</v>
      </c>
      <c r="I406" s="3" t="s">
        <v>52</v>
      </c>
      <c r="J406" s="4">
        <v>2.0</v>
      </c>
      <c r="K406" s="4">
        <v>75.0</v>
      </c>
      <c r="L406" s="4">
        <v>61.0</v>
      </c>
      <c r="M406" s="3" t="str">
        <f t="shared" si="1"/>
        <v>(hotel (name HotelVecchioMunicipio)
</v>
      </c>
      <c r="N406" s="3" t="str">
        <f t="shared" si="2"/>
        <v>        (tr Treviso)
</v>
      </c>
      <c r="O406" s="3" t="str">
        <f t="shared" si="3"/>
        <v>        (stars 2)
</v>
      </c>
      <c r="P406" s="3" t="str">
        <f t="shared" si="4"/>
        <v>        (price-per-night 75.0)
</v>
      </c>
      <c r="Q406" s="3" t="str">
        <f t="shared" si="5"/>
        <v>        (free-percent 61))
</v>
      </c>
      <c r="R406" s="4" t="str">
        <f t="shared" si="6"/>
        <v>(hotel (name HotelVecchioMunicipio)
        (tr Treviso)
        (stars 2)
        (price-per-night 75.0)
        (free-percent 61))
</v>
      </c>
    </row>
    <row r="407" ht="67.5" customHeight="1">
      <c r="A407" s="1"/>
      <c r="B407" s="1">
        <v>46.6705762</v>
      </c>
      <c r="C407" s="1">
        <v>11.1718447</v>
      </c>
      <c r="D407" s="4" t="s">
        <v>1338</v>
      </c>
      <c r="E407" s="3" t="s">
        <v>1339</v>
      </c>
      <c r="F407" s="3" t="s">
        <v>847</v>
      </c>
      <c r="G407" s="3" t="s">
        <v>350</v>
      </c>
      <c r="H407" s="3" t="s">
        <v>70</v>
      </c>
      <c r="I407" s="3" t="s">
        <v>50</v>
      </c>
      <c r="J407" s="4">
        <v>1.0</v>
      </c>
      <c r="K407" s="4">
        <v>50.0</v>
      </c>
      <c r="L407" s="4">
        <v>81.0</v>
      </c>
      <c r="M407" s="3" t="str">
        <f t="shared" si="1"/>
        <v>(hotel (name HotelAdria)
</v>
      </c>
      <c r="N407" s="3" t="str">
        <f t="shared" si="2"/>
        <v>        (tr Bolzano)
</v>
      </c>
      <c r="O407" s="3" t="str">
        <f t="shared" si="3"/>
        <v>        (stars 1)
</v>
      </c>
      <c r="P407" s="3" t="str">
        <f t="shared" si="4"/>
        <v>        (price-per-night 50.0)
</v>
      </c>
      <c r="Q407" s="3" t="str">
        <f t="shared" si="5"/>
        <v>        (free-percent 81))
</v>
      </c>
      <c r="R407" s="4" t="str">
        <f t="shared" si="6"/>
        <v>(hotel (name HotelAdria)
        (tr Bolzano)
        (stars 1)
        (price-per-night 50.0)
        (free-percent 81))
</v>
      </c>
    </row>
    <row r="408" ht="67.5" customHeight="1">
      <c r="A408" s="1"/>
      <c r="B408" s="1">
        <v>46.5193153</v>
      </c>
      <c r="C408" s="1">
        <v>11.5076184</v>
      </c>
      <c r="D408" s="4" t="s">
        <v>1340</v>
      </c>
      <c r="E408" s="3" t="s">
        <v>1341</v>
      </c>
      <c r="F408" s="3" t="s">
        <v>847</v>
      </c>
      <c r="G408" s="3" t="s">
        <v>350</v>
      </c>
      <c r="H408" s="3" t="s">
        <v>70</v>
      </c>
      <c r="I408" s="3" t="s">
        <v>50</v>
      </c>
      <c r="J408" s="4">
        <v>4.0</v>
      </c>
      <c r="K408" s="4">
        <v>125.0</v>
      </c>
      <c r="L408" s="4">
        <v>79.0</v>
      </c>
      <c r="M408" s="3" t="str">
        <f t="shared" si="1"/>
        <v>(hotel (name HotelEmmy)
</v>
      </c>
      <c r="N408" s="3" t="str">
        <f t="shared" si="2"/>
        <v>        (tr Bolzano)
</v>
      </c>
      <c r="O408" s="3" t="str">
        <f t="shared" si="3"/>
        <v>        (stars 4)
</v>
      </c>
      <c r="P408" s="3" t="str">
        <f t="shared" si="4"/>
        <v>        (price-per-night 125.0)
</v>
      </c>
      <c r="Q408" s="3" t="str">
        <f t="shared" si="5"/>
        <v>        (free-percent 79))
</v>
      </c>
      <c r="R408" s="4" t="str">
        <f t="shared" si="6"/>
        <v>(hotel (name HotelEmmy)
        (tr Bolzano)
        (stars 4)
        (price-per-night 125.0)
        (free-percent 79))
</v>
      </c>
    </row>
    <row r="409" ht="67.5" customHeight="1">
      <c r="A409" s="1"/>
      <c r="B409" s="1">
        <v>46.677515</v>
      </c>
      <c r="C409" s="1">
        <v>11.7393878</v>
      </c>
      <c r="D409" s="4" t="s">
        <v>1342</v>
      </c>
      <c r="E409" s="3" t="s">
        <v>1343</v>
      </c>
      <c r="F409" s="3" t="s">
        <v>847</v>
      </c>
      <c r="G409" s="3" t="s">
        <v>350</v>
      </c>
      <c r="H409" s="3" t="s">
        <v>70</v>
      </c>
      <c r="I409" s="3" t="s">
        <v>50</v>
      </c>
      <c r="J409" s="4">
        <v>4.0</v>
      </c>
      <c r="K409" s="4">
        <v>125.0</v>
      </c>
      <c r="L409" s="4">
        <v>17.0</v>
      </c>
      <c r="M409" s="3" t="str">
        <f t="shared" si="1"/>
        <v>(hotel (name PloseParkhotelResidence)
</v>
      </c>
      <c r="N409" s="3" t="str">
        <f t="shared" si="2"/>
        <v>        (tr Bolzano)
</v>
      </c>
      <c r="O409" s="3" t="str">
        <f t="shared" si="3"/>
        <v>        (stars 4)
</v>
      </c>
      <c r="P409" s="3" t="str">
        <f t="shared" si="4"/>
        <v>        (price-per-night 125.0)
</v>
      </c>
      <c r="Q409" s="3" t="str">
        <f t="shared" si="5"/>
        <v>        (free-percent 17))
</v>
      </c>
      <c r="R409" s="4" t="str">
        <f t="shared" si="6"/>
        <v>(hotel (name PloseParkhotelResidence)
        (tr Bolzano)
        (stars 4)
        (price-per-night 125.0)
        (free-percent 17))
</v>
      </c>
    </row>
    <row r="410" ht="67.5" customHeight="1">
      <c r="A410" s="1"/>
      <c r="B410" s="1">
        <v>46.5525737</v>
      </c>
      <c r="C410" s="1">
        <v>11.7633418</v>
      </c>
      <c r="D410" s="4" t="s">
        <v>244</v>
      </c>
      <c r="E410" s="3" t="s">
        <v>1344</v>
      </c>
      <c r="F410" s="3" t="s">
        <v>563</v>
      </c>
      <c r="G410" s="3" t="s">
        <v>350</v>
      </c>
      <c r="H410" s="3" t="s">
        <v>70</v>
      </c>
      <c r="I410" s="3" t="s">
        <v>50</v>
      </c>
      <c r="J410" s="4">
        <v>3.0</v>
      </c>
      <c r="K410" s="4">
        <v>100.0</v>
      </c>
      <c r="L410" s="4">
        <v>29.0</v>
      </c>
      <c r="M410" s="3" t="str">
        <f t="shared" si="1"/>
        <v>(hotel (name HotelLaurin)
</v>
      </c>
      <c r="N410" s="3" t="str">
        <f t="shared" si="2"/>
        <v>        (tr Bolzano)
</v>
      </c>
      <c r="O410" s="3" t="str">
        <f t="shared" si="3"/>
        <v>        (stars 3)
</v>
      </c>
      <c r="P410" s="3" t="str">
        <f t="shared" si="4"/>
        <v>        (price-per-night 100.0)
</v>
      </c>
      <c r="Q410" s="3" t="str">
        <f t="shared" si="5"/>
        <v>        (free-percent 29))
</v>
      </c>
      <c r="R410" s="4" t="str">
        <f t="shared" si="6"/>
        <v>(hotel (name HotelLaurin)
        (tr Bolzano)
        (stars 3)
        (price-per-night 100.0)
        (free-percent 29))
</v>
      </c>
    </row>
    <row r="411" ht="67.5" customHeight="1">
      <c r="A411" s="1"/>
      <c r="B411" s="1">
        <v>46.4787831</v>
      </c>
      <c r="C411" s="1">
        <v>11.7652072</v>
      </c>
      <c r="D411" s="4" t="s">
        <v>1345</v>
      </c>
      <c r="E411" s="3" t="s">
        <v>1346</v>
      </c>
      <c r="F411" s="3" t="s">
        <v>1347</v>
      </c>
      <c r="G411" s="3" t="s">
        <v>743</v>
      </c>
      <c r="H411" s="3" t="s">
        <v>108</v>
      </c>
      <c r="I411" s="3" t="s">
        <v>50</v>
      </c>
      <c r="J411" s="4">
        <v>1.0</v>
      </c>
      <c r="K411" s="4">
        <v>50.0</v>
      </c>
      <c r="L411" s="4">
        <v>69.0</v>
      </c>
      <c r="M411" s="3" t="str">
        <f t="shared" si="1"/>
        <v>(hotel (name HotelCesaTyrol)
</v>
      </c>
      <c r="N411" s="3" t="str">
        <f t="shared" si="2"/>
        <v>        (tr Trento)
</v>
      </c>
      <c r="O411" s="3" t="str">
        <f t="shared" si="3"/>
        <v>        (stars 1)
</v>
      </c>
      <c r="P411" s="3" t="str">
        <f t="shared" si="4"/>
        <v>        (price-per-night 50.0)
</v>
      </c>
      <c r="Q411" s="3" t="str">
        <f t="shared" si="5"/>
        <v>        (free-percent 69))
</v>
      </c>
      <c r="R411" s="4" t="str">
        <f t="shared" si="6"/>
        <v>(hotel (name HotelCesaTyrol)
        (tr Trento)
        (stars 1)
        (price-per-night 50.0)
        (free-percent 69))
</v>
      </c>
    </row>
    <row r="412" ht="67.5" customHeight="1">
      <c r="A412" s="1"/>
      <c r="B412" s="1">
        <v>46.46665</v>
      </c>
      <c r="C412" s="1">
        <v>11.780681</v>
      </c>
      <c r="D412" s="4" t="s">
        <v>1348</v>
      </c>
      <c r="E412" s="3" t="s">
        <v>1349</v>
      </c>
      <c r="F412" s="3" t="s">
        <v>1350</v>
      </c>
      <c r="G412" s="3" t="s">
        <v>743</v>
      </c>
      <c r="H412" s="3" t="s">
        <v>108</v>
      </c>
      <c r="I412" s="3" t="s">
        <v>50</v>
      </c>
      <c r="J412" s="4">
        <v>3.0</v>
      </c>
      <c r="K412" s="4">
        <v>100.0</v>
      </c>
      <c r="L412" s="4">
        <v>80.0</v>
      </c>
      <c r="M412" s="3" t="str">
        <f t="shared" si="1"/>
        <v>(hotel (name HotelVillaEmma)
</v>
      </c>
      <c r="N412" s="3" t="str">
        <f t="shared" si="2"/>
        <v>        (tr Trento)
</v>
      </c>
      <c r="O412" s="3" t="str">
        <f t="shared" si="3"/>
        <v>        (stars 3)
</v>
      </c>
      <c r="P412" s="3" t="str">
        <f t="shared" si="4"/>
        <v>        (price-per-night 100.0)
</v>
      </c>
      <c r="Q412" s="3" t="str">
        <f t="shared" si="5"/>
        <v>        (free-percent 80))
</v>
      </c>
      <c r="R412" s="4" t="str">
        <f t="shared" si="6"/>
        <v>(hotel (name HotelVillaEmma)
        (tr Trento)
        (stars 3)
        (price-per-night 100.0)
        (free-percent 80))
</v>
      </c>
    </row>
    <row r="413" ht="67.5" customHeight="1">
      <c r="A413" s="1"/>
      <c r="B413" s="1">
        <v>46.54730869999999</v>
      </c>
      <c r="C413" s="1">
        <v>11.8759073</v>
      </c>
      <c r="D413" s="4" t="s">
        <v>1351</v>
      </c>
      <c r="E413" s="3" t="s">
        <v>1352</v>
      </c>
      <c r="F413" s="3" t="s">
        <v>1353</v>
      </c>
      <c r="G413" s="3" t="s">
        <v>350</v>
      </c>
      <c r="H413" s="3" t="s">
        <v>70</v>
      </c>
      <c r="I413" s="3" t="s">
        <v>50</v>
      </c>
      <c r="J413" s="4">
        <v>3.0</v>
      </c>
      <c r="K413" s="4">
        <v>100.0</v>
      </c>
      <c r="L413" s="4">
        <v>100.0</v>
      </c>
      <c r="M413" s="3" t="str">
        <f t="shared" si="1"/>
        <v>(hotel (name PostaZirmHotel)
</v>
      </c>
      <c r="N413" s="3" t="str">
        <f t="shared" si="2"/>
        <v>        (tr Bolzano)
</v>
      </c>
      <c r="O413" s="3" t="str">
        <f t="shared" si="3"/>
        <v>        (stars 3)
</v>
      </c>
      <c r="P413" s="3" t="str">
        <f t="shared" si="4"/>
        <v>        (price-per-night 100.0)
</v>
      </c>
      <c r="Q413" s="3" t="str">
        <f t="shared" si="5"/>
        <v>        (free-percent 100))
</v>
      </c>
      <c r="R413" s="4" t="str">
        <f t="shared" si="6"/>
        <v>(hotel (name PostaZirmHotel)
        (tr Bolzano)
        (stars 3)
        (price-per-night 100.0)
        (free-percent 100))
</v>
      </c>
    </row>
    <row r="414" ht="67.5" customHeight="1">
      <c r="A414" s="1"/>
      <c r="B414" s="1">
        <v>46.5174491</v>
      </c>
      <c r="C414" s="1">
        <v>11.8726663</v>
      </c>
      <c r="D414" s="4" t="s">
        <v>1354</v>
      </c>
      <c r="E414" s="3" t="s">
        <v>1355</v>
      </c>
      <c r="F414" s="3" t="s">
        <v>1356</v>
      </c>
      <c r="G414" s="3" t="s">
        <v>392</v>
      </c>
      <c r="H414" s="3" t="s">
        <v>72</v>
      </c>
      <c r="I414" s="3" t="s">
        <v>52</v>
      </c>
      <c r="J414" s="4">
        <v>1.0</v>
      </c>
      <c r="K414" s="4">
        <v>50.0</v>
      </c>
      <c r="L414" s="4">
        <v>30.0</v>
      </c>
      <c r="M414" s="3" t="str">
        <f t="shared" si="1"/>
        <v>(hotel (name HotelBoe)
</v>
      </c>
      <c r="N414" s="3" t="str">
        <f t="shared" si="2"/>
        <v>        (tr Belluno)
</v>
      </c>
      <c r="O414" s="3" t="str">
        <f t="shared" si="3"/>
        <v>        (stars 1)
</v>
      </c>
      <c r="P414" s="3" t="str">
        <f t="shared" si="4"/>
        <v>        (price-per-night 50.0)
</v>
      </c>
      <c r="Q414" s="3" t="str">
        <f t="shared" si="5"/>
        <v>        (free-percent 30))
</v>
      </c>
      <c r="R414" s="4" t="str">
        <f t="shared" si="6"/>
        <v>(hotel (name HotelBoe)
        (tr Belluno)
        (stars 1)
        (price-per-night 50.0)
        (free-percent 30))
</v>
      </c>
    </row>
    <row r="415" ht="67.5" customHeight="1">
      <c r="A415" s="1"/>
      <c r="B415" s="1">
        <v>46.4967767</v>
      </c>
      <c r="C415" s="1">
        <v>11.8753493</v>
      </c>
      <c r="D415" s="4" t="s">
        <v>1357</v>
      </c>
      <c r="E415" s="3" t="s">
        <v>1358</v>
      </c>
      <c r="F415" s="3" t="s">
        <v>1356</v>
      </c>
      <c r="G415" s="3" t="s">
        <v>392</v>
      </c>
      <c r="H415" s="3" t="s">
        <v>72</v>
      </c>
      <c r="I415" s="3" t="s">
        <v>52</v>
      </c>
      <c r="J415" s="4">
        <v>4.0</v>
      </c>
      <c r="K415" s="4">
        <v>125.0</v>
      </c>
      <c r="L415" s="4">
        <v>33.0</v>
      </c>
      <c r="M415" s="3" t="str">
        <f t="shared" si="1"/>
        <v>(hotel (name HotelMalita)
</v>
      </c>
      <c r="N415" s="3" t="str">
        <f t="shared" si="2"/>
        <v>        (tr Belluno)
</v>
      </c>
      <c r="O415" s="3" t="str">
        <f t="shared" si="3"/>
        <v>        (stars 4)
</v>
      </c>
      <c r="P415" s="3" t="str">
        <f t="shared" si="4"/>
        <v>        (price-per-night 125.0)
</v>
      </c>
      <c r="Q415" s="3" t="str">
        <f t="shared" si="5"/>
        <v>        (free-percent 33))
</v>
      </c>
      <c r="R415" s="4" t="str">
        <f t="shared" si="6"/>
        <v>(hotel (name HotelMalita)
        (tr Belluno)
        (stars 4)
        (price-per-night 125.0)
        (free-percent 33))
</v>
      </c>
    </row>
    <row r="416" ht="67.5" customHeight="1">
      <c r="A416" s="1"/>
      <c r="B416" s="1">
        <v>46.498411</v>
      </c>
      <c r="C416" s="1">
        <v>11.878027</v>
      </c>
      <c r="D416" s="4" t="s">
        <v>1359</v>
      </c>
      <c r="E416" s="3" t="s">
        <v>1360</v>
      </c>
      <c r="F416" s="3" t="s">
        <v>1361</v>
      </c>
      <c r="G416" s="3" t="s">
        <v>392</v>
      </c>
      <c r="H416" s="3" t="s">
        <v>72</v>
      </c>
      <c r="I416" s="3" t="s">
        <v>52</v>
      </c>
      <c r="J416" s="4">
        <v>2.0</v>
      </c>
      <c r="K416" s="4">
        <v>75.0</v>
      </c>
      <c r="L416" s="4">
        <v>95.0</v>
      </c>
      <c r="M416" s="3" t="str">
        <f t="shared" si="1"/>
        <v>(hotel (name HotelEvaldo)
</v>
      </c>
      <c r="N416" s="3" t="str">
        <f t="shared" si="2"/>
        <v>        (tr Belluno)
</v>
      </c>
      <c r="O416" s="3" t="str">
        <f t="shared" si="3"/>
        <v>        (stars 2)
</v>
      </c>
      <c r="P416" s="3" t="str">
        <f t="shared" si="4"/>
        <v>        (price-per-night 75.0)
</v>
      </c>
      <c r="Q416" s="3" t="str">
        <f t="shared" si="5"/>
        <v>        (free-percent 95))
</v>
      </c>
      <c r="R416" s="4" t="str">
        <f t="shared" si="6"/>
        <v>(hotel (name HotelEvaldo)
        (tr Belluno)
        (stars 2)
        (price-per-night 75.0)
        (free-percent 95))
</v>
      </c>
    </row>
    <row r="417" ht="67.5" customHeight="1">
      <c r="A417" s="1"/>
      <c r="B417" s="1">
        <v>46.4273185</v>
      </c>
      <c r="C417" s="1">
        <v>11.9092502</v>
      </c>
      <c r="D417" s="4" t="s">
        <v>1362</v>
      </c>
      <c r="E417" s="3" t="s">
        <v>1363</v>
      </c>
      <c r="F417" s="3" t="s">
        <v>1364</v>
      </c>
      <c r="G417" s="3" t="s">
        <v>392</v>
      </c>
      <c r="H417" s="3" t="s">
        <v>72</v>
      </c>
      <c r="I417" s="3" t="s">
        <v>52</v>
      </c>
      <c r="J417" s="4">
        <v>3.0</v>
      </c>
      <c r="K417" s="4">
        <v>100.0</v>
      </c>
      <c r="L417" s="4">
        <v>39.0</v>
      </c>
      <c r="M417" s="3" t="str">
        <f t="shared" si="1"/>
        <v>(hotel (name HotelTyrolia)
</v>
      </c>
      <c r="N417" s="3" t="str">
        <f t="shared" si="2"/>
        <v>        (tr Belluno)
</v>
      </c>
      <c r="O417" s="3" t="str">
        <f t="shared" si="3"/>
        <v>        (stars 3)
</v>
      </c>
      <c r="P417" s="3" t="str">
        <f t="shared" si="4"/>
        <v>        (price-per-night 100.0)
</v>
      </c>
      <c r="Q417" s="3" t="str">
        <f t="shared" si="5"/>
        <v>        (free-percent 39))
</v>
      </c>
      <c r="R417" s="4" t="str">
        <f t="shared" si="6"/>
        <v>(hotel (name HotelTyrolia)
        (tr Belluno)
        (stars 3)
        (price-per-night 100.0)
        (free-percent 39))
</v>
      </c>
    </row>
    <row r="418" ht="67.5" customHeight="1">
      <c r="A418" s="1"/>
      <c r="B418" s="1">
        <v>46.49745979999999</v>
      </c>
      <c r="C418" s="1">
        <v>11.9172075</v>
      </c>
      <c r="D418" s="4" t="s">
        <v>1365</v>
      </c>
      <c r="E418" s="3" t="s">
        <v>1366</v>
      </c>
      <c r="F418" s="3" t="s">
        <v>1356</v>
      </c>
      <c r="G418" s="3" t="s">
        <v>392</v>
      </c>
      <c r="H418" s="3" t="s">
        <v>72</v>
      </c>
      <c r="I418" s="3" t="s">
        <v>52</v>
      </c>
      <c r="J418" s="4">
        <v>2.0</v>
      </c>
      <c r="K418" s="4">
        <v>75.0</v>
      </c>
      <c r="L418" s="4">
        <v>13.0</v>
      </c>
      <c r="M418" s="3" t="str">
        <f t="shared" si="1"/>
        <v>(hotel (name HotelAlForte)
</v>
      </c>
      <c r="N418" s="3" t="str">
        <f t="shared" si="2"/>
        <v>        (tr Belluno)
</v>
      </c>
      <c r="O418" s="3" t="str">
        <f t="shared" si="3"/>
        <v>        (stars 2)
</v>
      </c>
      <c r="P418" s="3" t="str">
        <f t="shared" si="4"/>
        <v>        (price-per-night 75.0)
</v>
      </c>
      <c r="Q418" s="3" t="str">
        <f t="shared" si="5"/>
        <v>        (free-percent 13))
</v>
      </c>
      <c r="R418" s="4" t="str">
        <f t="shared" si="6"/>
        <v>(hotel (name HotelAlForte)
        (tr Belluno)
        (stars 2)
        (price-per-night 75.0)
        (free-percent 13))
</v>
      </c>
    </row>
    <row r="419" ht="67.5" customHeight="1">
      <c r="A419" s="1"/>
      <c r="B419" s="1">
        <v>46.7755294</v>
      </c>
      <c r="C419" s="1">
        <v>11.9436744</v>
      </c>
      <c r="D419" s="4" t="s">
        <v>1367</v>
      </c>
      <c r="E419" s="3" t="s">
        <v>1368</v>
      </c>
      <c r="F419" s="3" t="s">
        <v>847</v>
      </c>
      <c r="G419" s="3" t="s">
        <v>350</v>
      </c>
      <c r="H419" s="3" t="s">
        <v>70</v>
      </c>
      <c r="I419" s="3" t="s">
        <v>50</v>
      </c>
      <c r="J419" s="4">
        <v>1.0</v>
      </c>
      <c r="K419" s="4">
        <v>50.0</v>
      </c>
      <c r="L419" s="4">
        <v>61.0</v>
      </c>
      <c r="M419" s="3" t="str">
        <f t="shared" si="1"/>
        <v>(hotel (name HotelReipertingerhof)
</v>
      </c>
      <c r="N419" s="3" t="str">
        <f t="shared" si="2"/>
        <v>        (tr Bolzano)
</v>
      </c>
      <c r="O419" s="3" t="str">
        <f t="shared" si="3"/>
        <v>        (stars 1)
</v>
      </c>
      <c r="P419" s="3" t="str">
        <f t="shared" si="4"/>
        <v>        (price-per-night 50.0)
</v>
      </c>
      <c r="Q419" s="3" t="str">
        <f t="shared" si="5"/>
        <v>        (free-percent 61))
</v>
      </c>
      <c r="R419" s="4" t="str">
        <f t="shared" si="6"/>
        <v>(hotel (name HotelReipertingerhof)
        (tr Bolzano)
        (stars 1)
        (price-per-night 50.0)
        (free-percent 61))
</v>
      </c>
    </row>
    <row r="420" ht="67.5" customHeight="1">
      <c r="A420" s="1"/>
      <c r="B420" s="1">
        <v>46.6990997</v>
      </c>
      <c r="C420" s="1">
        <v>11.934451</v>
      </c>
      <c r="D420" s="4" t="s">
        <v>1369</v>
      </c>
      <c r="E420" s="3" t="s">
        <v>1370</v>
      </c>
      <c r="F420" s="3" t="s">
        <v>1371</v>
      </c>
      <c r="G420" s="3" t="s">
        <v>350</v>
      </c>
      <c r="H420" s="3" t="s">
        <v>70</v>
      </c>
      <c r="I420" s="3" t="s">
        <v>50</v>
      </c>
      <c r="J420" s="4">
        <v>3.0</v>
      </c>
      <c r="K420" s="4">
        <v>100.0</v>
      </c>
      <c r="L420" s="4">
        <v>97.0</v>
      </c>
      <c r="M420" s="3" t="str">
        <f t="shared" si="1"/>
        <v>(hotel (name HotelAlmhofCall)
</v>
      </c>
      <c r="N420" s="3" t="str">
        <f t="shared" si="2"/>
        <v>        (tr Bolzano)
</v>
      </c>
      <c r="O420" s="3" t="str">
        <f t="shared" si="3"/>
        <v>        (stars 3)
</v>
      </c>
      <c r="P420" s="3" t="str">
        <f t="shared" si="4"/>
        <v>        (price-per-night 100.0)
</v>
      </c>
      <c r="Q420" s="3" t="str">
        <f t="shared" si="5"/>
        <v>        (free-percent 97))
</v>
      </c>
      <c r="R420" s="4" t="str">
        <f t="shared" si="6"/>
        <v>(hotel (name HotelAlmhofCall)
        (tr Bolzano)
        (stars 3)
        (price-per-night 100.0)
        (free-percent 97))
</v>
      </c>
    </row>
    <row r="421" ht="67.5" customHeight="1">
      <c r="A421" s="1"/>
      <c r="B421" s="1">
        <v>46.9032508</v>
      </c>
      <c r="C421" s="1">
        <v>11.956685</v>
      </c>
      <c r="D421" s="4" t="s">
        <v>1372</v>
      </c>
      <c r="E421" s="3" t="s">
        <v>1373</v>
      </c>
      <c r="F421" s="3" t="s">
        <v>1374</v>
      </c>
      <c r="G421" s="3" t="s">
        <v>350</v>
      </c>
      <c r="H421" s="3" t="s">
        <v>70</v>
      </c>
      <c r="I421" s="3" t="s">
        <v>50</v>
      </c>
      <c r="J421" s="4">
        <v>2.0</v>
      </c>
      <c r="K421" s="4">
        <v>75.0</v>
      </c>
      <c r="L421" s="4">
        <v>26.0</v>
      </c>
      <c r="M421" s="3" t="str">
        <f t="shared" si="1"/>
        <v>(hotel (name HotelBrugghof)
</v>
      </c>
      <c r="N421" s="3" t="str">
        <f t="shared" si="2"/>
        <v>        (tr Bolzano)
</v>
      </c>
      <c r="O421" s="3" t="str">
        <f t="shared" si="3"/>
        <v>        (stars 2)
</v>
      </c>
      <c r="P421" s="3" t="str">
        <f t="shared" si="4"/>
        <v>        (price-per-night 75.0)
</v>
      </c>
      <c r="Q421" s="3" t="str">
        <f t="shared" si="5"/>
        <v>        (free-percent 26))
</v>
      </c>
      <c r="R421" s="4" t="str">
        <f t="shared" si="6"/>
        <v>(hotel (name HotelBrugghof)
        (tr Bolzano)
        (stars 2)
        (price-per-night 75.0)
        (free-percent 26))
</v>
      </c>
    </row>
    <row r="422" ht="67.5" customHeight="1">
      <c r="A422" s="1"/>
      <c r="B422" s="1">
        <v>46.428747</v>
      </c>
      <c r="C422" s="1">
        <v>11.96019</v>
      </c>
      <c r="D422" s="4" t="s">
        <v>1375</v>
      </c>
      <c r="E422" s="3" t="s">
        <v>1376</v>
      </c>
      <c r="F422" s="3" t="s">
        <v>1377</v>
      </c>
      <c r="G422" s="3" t="s">
        <v>392</v>
      </c>
      <c r="H422" s="3" t="s">
        <v>72</v>
      </c>
      <c r="I422" s="3" t="s">
        <v>52</v>
      </c>
      <c r="J422" s="4">
        <v>1.0</v>
      </c>
      <c r="K422" s="4">
        <v>50.0</v>
      </c>
      <c r="L422" s="4">
        <v>69.0</v>
      </c>
      <c r="M422" s="3" t="str">
        <f t="shared" si="1"/>
        <v>(hotel (name HotelPineta)
</v>
      </c>
      <c r="N422" s="3" t="str">
        <f t="shared" si="2"/>
        <v>        (tr Belluno)
</v>
      </c>
      <c r="O422" s="3" t="str">
        <f t="shared" si="3"/>
        <v>        (stars 1)
</v>
      </c>
      <c r="P422" s="3" t="str">
        <f t="shared" si="4"/>
        <v>        (price-per-night 50.0)
</v>
      </c>
      <c r="Q422" s="3" t="str">
        <f t="shared" si="5"/>
        <v>        (free-percent 69))
</v>
      </c>
      <c r="R422" s="4" t="str">
        <f t="shared" si="6"/>
        <v>(hotel (name HotelPineta)
        (tr Belluno)
        (stars 1)
        (price-per-night 50.0)
        (free-percent 69))
</v>
      </c>
    </row>
    <row r="423" ht="67.5" customHeight="1">
      <c r="A423" s="1"/>
      <c r="B423" s="1">
        <v>46.5508136</v>
      </c>
      <c r="C423" s="1">
        <v>11.8748312</v>
      </c>
      <c r="D423" s="4" t="s">
        <v>1378</v>
      </c>
      <c r="E423" s="3" t="s">
        <v>1379</v>
      </c>
      <c r="F423" s="3" t="s">
        <v>1353</v>
      </c>
      <c r="G423" s="3" t="s">
        <v>350</v>
      </c>
      <c r="H423" s="3" t="s">
        <v>70</v>
      </c>
      <c r="I423" s="3" t="s">
        <v>50</v>
      </c>
      <c r="J423" s="4">
        <v>2.0</v>
      </c>
      <c r="K423" s="4">
        <v>75.0</v>
      </c>
      <c r="L423" s="4">
        <v>59.0</v>
      </c>
      <c r="M423" s="3" t="str">
        <f t="shared" si="1"/>
        <v>(hotel (name HotelVillaEden)
</v>
      </c>
      <c r="N423" s="3" t="str">
        <f t="shared" si="2"/>
        <v>        (tr Bolzano)
</v>
      </c>
      <c r="O423" s="3" t="str">
        <f t="shared" si="3"/>
        <v>        (stars 2)
</v>
      </c>
      <c r="P423" s="3" t="str">
        <f t="shared" si="4"/>
        <v>        (price-per-night 75.0)
</v>
      </c>
      <c r="Q423" s="3" t="str">
        <f t="shared" si="5"/>
        <v>        (free-percent 59))
</v>
      </c>
      <c r="R423" s="4" t="str">
        <f t="shared" si="6"/>
        <v>(hotel (name HotelVillaEden)
        (tr Bolzano)
        (stars 2)
        (price-per-night 75.0)
        (free-percent 59))
</v>
      </c>
    </row>
    <row r="424" ht="67.5" customHeight="1">
      <c r="A424" s="1"/>
      <c r="B424" s="1">
        <v>46.7578788</v>
      </c>
      <c r="C424" s="1">
        <v>12.0406515</v>
      </c>
      <c r="D424" s="4" t="s">
        <v>1380</v>
      </c>
      <c r="E424" s="3" t="s">
        <v>1381</v>
      </c>
      <c r="F424" s="3" t="s">
        <v>1382</v>
      </c>
      <c r="G424" s="3" t="s">
        <v>350</v>
      </c>
      <c r="H424" s="3" t="s">
        <v>70</v>
      </c>
      <c r="I424" s="3" t="s">
        <v>50</v>
      </c>
      <c r="J424" s="4">
        <v>3.0</v>
      </c>
      <c r="K424" s="4">
        <v>100.0</v>
      </c>
      <c r="L424" s="4">
        <v>43.0</v>
      </c>
      <c r="M424" s="3" t="str">
        <f t="shared" si="1"/>
        <v>(hotel (name HotelMessnerWirt)
</v>
      </c>
      <c r="N424" s="3" t="str">
        <f t="shared" si="2"/>
        <v>        (tr Bolzano)
</v>
      </c>
      <c r="O424" s="3" t="str">
        <f t="shared" si="3"/>
        <v>        (stars 3)
</v>
      </c>
      <c r="P424" s="3" t="str">
        <f t="shared" si="4"/>
        <v>        (price-per-night 100.0)
</v>
      </c>
      <c r="Q424" s="3" t="str">
        <f t="shared" si="5"/>
        <v>        (free-percent 43))
</v>
      </c>
      <c r="R424" s="4" t="str">
        <f t="shared" si="6"/>
        <v>(hotel (name HotelMessnerWirt)
        (tr Bolzano)
        (stars 3)
        (price-per-night 100.0)
        (free-percent 43))
</v>
      </c>
    </row>
    <row r="425" ht="67.5" customHeight="1">
      <c r="A425" s="1"/>
      <c r="B425" s="1">
        <v>46.444859</v>
      </c>
      <c r="C425" s="1">
        <v>12.0618322</v>
      </c>
      <c r="D425" s="4" t="s">
        <v>1383</v>
      </c>
      <c r="E425" s="3" t="s">
        <v>1384</v>
      </c>
      <c r="F425" s="3" t="s">
        <v>1385</v>
      </c>
      <c r="G425" s="3" t="s">
        <v>392</v>
      </c>
      <c r="H425" s="3" t="s">
        <v>72</v>
      </c>
      <c r="I425" s="3" t="s">
        <v>52</v>
      </c>
      <c r="J425" s="4">
        <v>2.0</v>
      </c>
      <c r="K425" s="4">
        <v>75.0</v>
      </c>
      <c r="L425" s="4">
        <v>94.0</v>
      </c>
      <c r="M425" s="3" t="str">
        <f t="shared" si="1"/>
        <v>(hotel (name HotelGarniOngaro)
</v>
      </c>
      <c r="N425" s="3" t="str">
        <f t="shared" si="2"/>
        <v>        (tr Belluno)
</v>
      </c>
      <c r="O425" s="3" t="str">
        <f t="shared" si="3"/>
        <v>        (stars 2)
</v>
      </c>
      <c r="P425" s="3" t="str">
        <f t="shared" si="4"/>
        <v>        (price-per-night 75.0)
</v>
      </c>
      <c r="Q425" s="3" t="str">
        <f t="shared" si="5"/>
        <v>        (free-percent 94))
</v>
      </c>
      <c r="R425" s="4" t="str">
        <f t="shared" si="6"/>
        <v>(hotel (name HotelGarniOngaro)
        (tr Belluno)
        (stars 2)
        (price-per-night 75.0)
        (free-percent 94))
</v>
      </c>
    </row>
    <row r="426" ht="67.5" customHeight="1">
      <c r="A426" s="1"/>
      <c r="B426" s="1">
        <v>44.02840399999999</v>
      </c>
      <c r="C426" s="1">
        <v>12.407432</v>
      </c>
      <c r="D426" s="4" t="s">
        <v>1386</v>
      </c>
      <c r="E426" s="3" t="s">
        <v>1387</v>
      </c>
      <c r="F426" s="3" t="s">
        <v>1388</v>
      </c>
      <c r="G426" s="3" t="s">
        <v>1031</v>
      </c>
      <c r="H426" s="3" t="s">
        <v>129</v>
      </c>
      <c r="I426" s="3" t="s">
        <v>19</v>
      </c>
      <c r="J426" s="4">
        <v>3.0</v>
      </c>
      <c r="K426" s="4">
        <v>100.0</v>
      </c>
      <c r="L426" s="4">
        <v>23.0</v>
      </c>
      <c r="M426" s="3" t="str">
        <f t="shared" si="1"/>
        <v>(hotel (name HotelITreRe)
</v>
      </c>
      <c r="N426" s="3" t="str">
        <f t="shared" si="2"/>
        <v>        (tr Rimini)
</v>
      </c>
      <c r="O426" s="3" t="str">
        <f t="shared" si="3"/>
        <v>        (stars 3)
</v>
      </c>
      <c r="P426" s="3" t="str">
        <f t="shared" si="4"/>
        <v>        (price-per-night 100.0)
</v>
      </c>
      <c r="Q426" s="3" t="str">
        <f t="shared" si="5"/>
        <v>        (free-percent 23))
</v>
      </c>
      <c r="R426" s="4" t="str">
        <f t="shared" si="6"/>
        <v>(hotel (name HotelITreRe)
        (tr Rimini)
        (stars 3)
        (price-per-night 100.0)
        (free-percent 23))
</v>
      </c>
    </row>
    <row r="427" ht="67.5" customHeight="1">
      <c r="A427" s="1"/>
      <c r="B427" s="1">
        <v>44.1836384</v>
      </c>
      <c r="C427" s="1">
        <v>12.4220697</v>
      </c>
      <c r="D427" s="4" t="s">
        <v>1389</v>
      </c>
      <c r="E427" s="3" t="s">
        <v>1390</v>
      </c>
      <c r="F427" s="3" t="s">
        <v>1391</v>
      </c>
      <c r="G427" s="3" t="s">
        <v>1232</v>
      </c>
      <c r="H427" s="3" t="s">
        <v>1091</v>
      </c>
      <c r="I427" s="3" t="s">
        <v>19</v>
      </c>
      <c r="J427" s="4">
        <v>4.0</v>
      </c>
      <c r="K427" s="4">
        <v>125.0</v>
      </c>
      <c r="L427" s="4">
        <v>32.0</v>
      </c>
      <c r="M427" s="3" t="str">
        <f t="shared" si="1"/>
        <v>(hotel (name HotelValverdeeResidenza)
</v>
      </c>
      <c r="N427" s="3" t="str">
        <f t="shared" si="2"/>
        <v>        (tr ForliCesena)
</v>
      </c>
      <c r="O427" s="3" t="str">
        <f t="shared" si="3"/>
        <v>        (stars 4)
</v>
      </c>
      <c r="P427" s="3" t="str">
        <f t="shared" si="4"/>
        <v>        (price-per-night 125.0)
</v>
      </c>
      <c r="Q427" s="3" t="str">
        <f t="shared" si="5"/>
        <v>        (free-percent 32))
</v>
      </c>
      <c r="R427" s="4" t="str">
        <f t="shared" si="6"/>
        <v>(hotel (name HotelValverdeeResidenza)
        (tr ForliCesena)
        (stars 4)
        (price-per-night 125.0)
        (free-percent 32))
</v>
      </c>
    </row>
    <row r="428" ht="67.5" customHeight="1">
      <c r="A428" s="1"/>
      <c r="B428" s="1">
        <v>44.221498</v>
      </c>
      <c r="C428" s="1">
        <v>12.3824128</v>
      </c>
      <c r="D428" s="4" t="s">
        <v>1392</v>
      </c>
      <c r="E428" s="3" t="s">
        <v>1393</v>
      </c>
      <c r="F428" s="3" t="s">
        <v>1391</v>
      </c>
      <c r="G428" s="3" t="s">
        <v>1232</v>
      </c>
      <c r="H428" s="3" t="s">
        <v>1091</v>
      </c>
      <c r="I428" s="3" t="s">
        <v>19</v>
      </c>
      <c r="J428" s="4">
        <v>1.0</v>
      </c>
      <c r="K428" s="4">
        <v>50.0</v>
      </c>
      <c r="L428" s="4">
        <v>22.0</v>
      </c>
      <c r="M428" s="3" t="str">
        <f t="shared" si="1"/>
        <v>(hotel (name HotelKiSS)
</v>
      </c>
      <c r="N428" s="3" t="str">
        <f t="shared" si="2"/>
        <v>        (tr ForliCesena)
</v>
      </c>
      <c r="O428" s="3" t="str">
        <f t="shared" si="3"/>
        <v>        (stars 1)
</v>
      </c>
      <c r="P428" s="3" t="str">
        <f t="shared" si="4"/>
        <v>        (price-per-night 50.0)
</v>
      </c>
      <c r="Q428" s="3" t="str">
        <f t="shared" si="5"/>
        <v>        (free-percent 22))
</v>
      </c>
      <c r="R428" s="4" t="str">
        <f t="shared" si="6"/>
        <v>(hotel (name HotelKiSS)
        (tr ForliCesena)
        (stars 1)
        (price-per-night 50.0)
        (free-percent 22))
</v>
      </c>
    </row>
    <row r="429" ht="67.5" customHeight="1">
      <c r="A429" s="1"/>
      <c r="B429" s="1">
        <v>42.81669</v>
      </c>
      <c r="C429" s="1">
        <v>10.32189</v>
      </c>
      <c r="D429" s="4" t="s">
        <v>1394</v>
      </c>
      <c r="E429" s="3" t="s">
        <v>1395</v>
      </c>
      <c r="F429" s="3" t="s">
        <v>187</v>
      </c>
      <c r="G429" s="3" t="s">
        <v>184</v>
      </c>
      <c r="H429" s="3" t="s">
        <v>33</v>
      </c>
      <c r="I429" s="3" t="s">
        <v>25</v>
      </c>
      <c r="J429" s="4">
        <v>1.0</v>
      </c>
      <c r="K429" s="4">
        <v>50.0</v>
      </c>
      <c r="L429" s="4">
        <v>53.0</v>
      </c>
      <c r="M429" s="3" t="str">
        <f t="shared" si="1"/>
        <v>(hotel (name HotelVillaOmbrosa)
</v>
      </c>
      <c r="N429" s="3" t="str">
        <f t="shared" si="2"/>
        <v>        (tr Livorno)
</v>
      </c>
      <c r="O429" s="3" t="str">
        <f t="shared" si="3"/>
        <v>        (stars 1)
</v>
      </c>
      <c r="P429" s="3" t="str">
        <f t="shared" si="4"/>
        <v>        (price-per-night 50.0)
</v>
      </c>
      <c r="Q429" s="3" t="str">
        <f t="shared" si="5"/>
        <v>        (free-percent 53))
</v>
      </c>
      <c r="R429" s="4" t="str">
        <f t="shared" si="6"/>
        <v>(hotel (name HotelVillaOmbrosa)
        (tr Livorno)
        (stars 1)
        (price-per-night 50.0)
        (free-percent 53))
</v>
      </c>
    </row>
    <row r="430" ht="67.5" customHeight="1">
      <c r="A430" s="1"/>
      <c r="B430" s="1">
        <v>44.2696552</v>
      </c>
      <c r="C430" s="1">
        <v>12.3531483</v>
      </c>
      <c r="D430" s="4" t="s">
        <v>1396</v>
      </c>
      <c r="E430" s="3" t="s">
        <v>1397</v>
      </c>
      <c r="F430" s="3" t="s">
        <v>1398</v>
      </c>
      <c r="G430" s="3" t="s">
        <v>1399</v>
      </c>
      <c r="H430" s="3" t="s">
        <v>159</v>
      </c>
      <c r="I430" s="3" t="s">
        <v>19</v>
      </c>
      <c r="J430" s="4">
        <v>3.0</v>
      </c>
      <c r="K430" s="4">
        <v>100.0</v>
      </c>
      <c r="L430" s="4">
        <v>56.0</v>
      </c>
      <c r="M430" s="3" t="str">
        <f t="shared" si="1"/>
        <v>(hotel (name HotelEsedra)
</v>
      </c>
      <c r="N430" s="3" t="str">
        <f t="shared" si="2"/>
        <v>        (tr Ravenna)
</v>
      </c>
      <c r="O430" s="3" t="str">
        <f t="shared" si="3"/>
        <v>        (stars 3)
</v>
      </c>
      <c r="P430" s="3" t="str">
        <f t="shared" si="4"/>
        <v>        (price-per-night 100.0)
</v>
      </c>
      <c r="Q430" s="3" t="str">
        <f t="shared" si="5"/>
        <v>        (free-percent 56))
</v>
      </c>
      <c r="R430" s="4" t="str">
        <f t="shared" si="6"/>
        <v>(hotel (name HotelEsedra)
        (tr Ravenna)
        (stars 3)
        (price-per-night 100.0)
        (free-percent 56))
</v>
      </c>
    </row>
    <row r="431" ht="67.5" customHeight="1">
      <c r="A431" s="1"/>
      <c r="B431" s="1">
        <v>42.0896778</v>
      </c>
      <c r="C431" s="1">
        <v>11.7950217</v>
      </c>
      <c r="D431" s="4" t="s">
        <v>884</v>
      </c>
      <c r="E431" s="3" t="s">
        <v>885</v>
      </c>
      <c r="F431" s="3" t="s">
        <v>886</v>
      </c>
      <c r="G431" s="3" t="s">
        <v>285</v>
      </c>
      <c r="H431" s="3" t="s">
        <v>61</v>
      </c>
      <c r="I431" s="3" t="s">
        <v>42</v>
      </c>
      <c r="J431" s="4">
        <v>1.0</v>
      </c>
      <c r="K431" s="4">
        <v>50.0</v>
      </c>
      <c r="L431" s="4">
        <v>8.0</v>
      </c>
      <c r="M431" s="3" t="str">
        <f t="shared" si="1"/>
        <v>(hotel (name HotelSanGiorgio)
</v>
      </c>
      <c r="N431" s="3" t="str">
        <f t="shared" si="2"/>
        <v>        (tr Roma)
</v>
      </c>
      <c r="O431" s="3" t="str">
        <f t="shared" si="3"/>
        <v>        (stars 1)
</v>
      </c>
      <c r="P431" s="3" t="str">
        <f t="shared" si="4"/>
        <v>        (price-per-night 50.0)
</v>
      </c>
      <c r="Q431" s="3" t="str">
        <f t="shared" si="5"/>
        <v>        (free-percent 8))
</v>
      </c>
      <c r="R431" s="4" t="str">
        <f t="shared" si="6"/>
        <v>(hotel (name HotelSanGiorgio)
        (tr Roma)
        (stars 1)
        (price-per-night 50.0)
        (free-percent 8))
</v>
      </c>
    </row>
    <row r="432" ht="67.5" customHeight="1">
      <c r="A432" s="1"/>
      <c r="B432" s="1">
        <v>44.27753329999999</v>
      </c>
      <c r="C432" s="1">
        <v>12.3496896</v>
      </c>
      <c r="D432" s="4" t="s">
        <v>1400</v>
      </c>
      <c r="E432" s="3" t="s">
        <v>1401</v>
      </c>
      <c r="F432" s="3" t="s">
        <v>1402</v>
      </c>
      <c r="G432" s="3" t="s">
        <v>1399</v>
      </c>
      <c r="H432" s="3" t="s">
        <v>159</v>
      </c>
      <c r="I432" s="3" t="s">
        <v>19</v>
      </c>
      <c r="J432" s="4">
        <v>2.0</v>
      </c>
      <c r="K432" s="4">
        <v>75.0</v>
      </c>
      <c r="L432" s="4">
        <v>28.0</v>
      </c>
      <c r="M432" s="3" t="str">
        <f t="shared" si="1"/>
        <v>(hotel (name HotelMeris)
</v>
      </c>
      <c r="N432" s="3" t="str">
        <f t="shared" si="2"/>
        <v>        (tr Ravenna)
</v>
      </c>
      <c r="O432" s="3" t="str">
        <f t="shared" si="3"/>
        <v>        (stars 2)
</v>
      </c>
      <c r="P432" s="3" t="str">
        <f t="shared" si="4"/>
        <v>        (price-per-night 75.0)
</v>
      </c>
      <c r="Q432" s="3" t="str">
        <f t="shared" si="5"/>
        <v>        (free-percent 28))
</v>
      </c>
      <c r="R432" s="4" t="str">
        <f t="shared" si="6"/>
        <v>(hotel (name HotelMeris)
        (tr Ravenna)
        (stars 2)
        (price-per-night 75.0)
        (free-percent 28))
</v>
      </c>
    </row>
    <row r="433" ht="67.5" customHeight="1">
      <c r="A433" s="1"/>
      <c r="B433" s="1">
        <v>44.4181854</v>
      </c>
      <c r="C433" s="1">
        <v>12.1990114</v>
      </c>
      <c r="D433" s="4" t="s">
        <v>1403</v>
      </c>
      <c r="E433" s="3" t="s">
        <v>1404</v>
      </c>
      <c r="F433" s="3" t="s">
        <v>1405</v>
      </c>
      <c r="G433" s="3" t="s">
        <v>1399</v>
      </c>
      <c r="H433" s="3" t="s">
        <v>159</v>
      </c>
      <c r="I433" s="3" t="s">
        <v>19</v>
      </c>
      <c r="J433" s="4">
        <v>2.0</v>
      </c>
      <c r="K433" s="4">
        <v>75.0</v>
      </c>
      <c r="L433" s="4">
        <v>20.0</v>
      </c>
      <c r="M433" s="3" t="str">
        <f t="shared" si="1"/>
        <v>(hotel (name HotelCentraleByron)
</v>
      </c>
      <c r="N433" s="3" t="str">
        <f t="shared" si="2"/>
        <v>        (tr Ravenna)
</v>
      </c>
      <c r="O433" s="3" t="str">
        <f t="shared" si="3"/>
        <v>        (stars 2)
</v>
      </c>
      <c r="P433" s="3" t="str">
        <f t="shared" si="4"/>
        <v>        (price-per-night 75.0)
</v>
      </c>
      <c r="Q433" s="3" t="str">
        <f t="shared" si="5"/>
        <v>        (free-percent 20))
</v>
      </c>
      <c r="R433" s="4" t="str">
        <f t="shared" si="6"/>
        <v>(hotel (name HotelCentraleByron)
        (tr Ravenna)
        (stars 2)
        (price-per-night 75.0)
        (free-percent 20))
</v>
      </c>
    </row>
    <row r="434" ht="67.5" customHeight="1">
      <c r="A434" s="1"/>
      <c r="B434" s="1">
        <v>44.4202779</v>
      </c>
      <c r="C434" s="1">
        <v>12.1985125</v>
      </c>
      <c r="D434" s="4" t="s">
        <v>1406</v>
      </c>
      <c r="E434" s="3" t="s">
        <v>1407</v>
      </c>
      <c r="F434" s="3" t="s">
        <v>1405</v>
      </c>
      <c r="G434" s="3" t="s">
        <v>1399</v>
      </c>
      <c r="H434" s="3" t="s">
        <v>159</v>
      </c>
      <c r="I434" s="3" t="s">
        <v>19</v>
      </c>
      <c r="J434" s="4">
        <v>3.0</v>
      </c>
      <c r="K434" s="4">
        <v>100.0</v>
      </c>
      <c r="L434" s="4">
        <v>47.0</v>
      </c>
      <c r="M434" s="3" t="str">
        <f t="shared" si="1"/>
        <v>(hotel (name HotelBisanzio)
</v>
      </c>
      <c r="N434" s="3" t="str">
        <f t="shared" si="2"/>
        <v>        (tr Ravenna)
</v>
      </c>
      <c r="O434" s="3" t="str">
        <f t="shared" si="3"/>
        <v>        (stars 3)
</v>
      </c>
      <c r="P434" s="3" t="str">
        <f t="shared" si="4"/>
        <v>        (price-per-night 100.0)
</v>
      </c>
      <c r="Q434" s="3" t="str">
        <f t="shared" si="5"/>
        <v>        (free-percent 47))
</v>
      </c>
      <c r="R434" s="4" t="str">
        <f t="shared" si="6"/>
        <v>(hotel (name HotelBisanzio)
        (tr Ravenna)
        (stars 3)
        (price-per-night 100.0)
        (free-percent 47))
</v>
      </c>
    </row>
    <row r="435" ht="67.5" customHeight="1">
      <c r="A435" s="1"/>
      <c r="B435" s="1">
        <v>45.4855928</v>
      </c>
      <c r="C435" s="1">
        <v>9.2014265</v>
      </c>
      <c r="D435" s="4" t="s">
        <v>1408</v>
      </c>
      <c r="E435" s="3" t="s">
        <v>1409</v>
      </c>
      <c r="F435" s="3" t="s">
        <v>1410</v>
      </c>
      <c r="G435" s="3" t="s">
        <v>590</v>
      </c>
      <c r="H435" s="3" t="s">
        <v>94</v>
      </c>
      <c r="I435" s="3" t="s">
        <v>54</v>
      </c>
      <c r="J435" s="4">
        <v>2.0</v>
      </c>
      <c r="K435" s="4">
        <v>75.0</v>
      </c>
      <c r="L435" s="4">
        <v>36.0</v>
      </c>
      <c r="M435" s="3" t="str">
        <f t="shared" si="1"/>
        <v>(hotel (name HotelGallia)
</v>
      </c>
      <c r="N435" s="3" t="str">
        <f t="shared" si="2"/>
        <v>        (tr Milano)
</v>
      </c>
      <c r="O435" s="3" t="str">
        <f t="shared" si="3"/>
        <v>        (stars 2)
</v>
      </c>
      <c r="P435" s="3" t="str">
        <f t="shared" si="4"/>
        <v>        (price-per-night 75.0)
</v>
      </c>
      <c r="Q435" s="3" t="str">
        <f t="shared" si="5"/>
        <v>        (free-percent 36))
</v>
      </c>
      <c r="R435" s="4" t="str">
        <f t="shared" si="6"/>
        <v>(hotel (name HotelGallia)
        (tr Milano)
        (stars 2)
        (price-per-night 75.0)
        (free-percent 36))
</v>
      </c>
    </row>
    <row r="436" ht="67.5" customHeight="1">
      <c r="A436" s="1"/>
      <c r="B436" s="1">
        <v>44.6613578</v>
      </c>
      <c r="C436" s="1">
        <v>12.2445931</v>
      </c>
      <c r="D436" s="4" t="s">
        <v>1411</v>
      </c>
      <c r="E436" s="3" t="s">
        <v>1412</v>
      </c>
      <c r="F436" s="3" t="s">
        <v>1413</v>
      </c>
      <c r="G436" s="3" t="s">
        <v>1250</v>
      </c>
      <c r="H436" s="3" t="s">
        <v>157</v>
      </c>
      <c r="I436" s="3" t="s">
        <v>19</v>
      </c>
      <c r="J436" s="4">
        <v>4.0</v>
      </c>
      <c r="K436" s="4">
        <v>125.0</v>
      </c>
      <c r="L436" s="4">
        <v>30.0</v>
      </c>
      <c r="M436" s="3" t="str">
        <f t="shared" si="1"/>
        <v>(hotel (name HotelLogonovo)
</v>
      </c>
      <c r="N436" s="3" t="str">
        <f t="shared" si="2"/>
        <v>        (tr Ferrara)
</v>
      </c>
      <c r="O436" s="3" t="str">
        <f t="shared" si="3"/>
        <v>        (stars 4)
</v>
      </c>
      <c r="P436" s="3" t="str">
        <f t="shared" si="4"/>
        <v>        (price-per-night 125.0)
</v>
      </c>
      <c r="Q436" s="3" t="str">
        <f t="shared" si="5"/>
        <v>        (free-percent 30))
</v>
      </c>
      <c r="R436" s="4" t="str">
        <f t="shared" si="6"/>
        <v>(hotel (name HotelLogonovo)
        (tr Ferrara)
        (stars 4)
        (price-per-night 125.0)
        (free-percent 30))
</v>
      </c>
    </row>
    <row r="437" ht="67.5" customHeight="1">
      <c r="A437" s="1"/>
      <c r="B437" s="1">
        <v>37.851814</v>
      </c>
      <c r="C437" s="1">
        <v>15.288666</v>
      </c>
      <c r="D437" s="4" t="s">
        <v>1414</v>
      </c>
      <c r="E437" s="3" t="s">
        <v>1415</v>
      </c>
      <c r="F437" s="3" t="s">
        <v>1094</v>
      </c>
      <c r="G437" s="3" t="s">
        <v>1095</v>
      </c>
      <c r="H437" s="3" t="s">
        <v>139</v>
      </c>
      <c r="I437" s="3" t="s">
        <v>56</v>
      </c>
      <c r="J437" s="4">
        <v>1.0</v>
      </c>
      <c r="K437" s="4">
        <v>50.0</v>
      </c>
      <c r="L437" s="4">
        <v>58.0</v>
      </c>
      <c r="M437" s="3" t="str">
        <f t="shared" si="1"/>
        <v>(hotel (name HotelVillaParadiso)
</v>
      </c>
      <c r="N437" s="3" t="str">
        <f t="shared" si="2"/>
        <v>        (tr Messina)
</v>
      </c>
      <c r="O437" s="3" t="str">
        <f t="shared" si="3"/>
        <v>        (stars 1)
</v>
      </c>
      <c r="P437" s="3" t="str">
        <f t="shared" si="4"/>
        <v>        (price-per-night 50.0)
</v>
      </c>
      <c r="Q437" s="3" t="str">
        <f t="shared" si="5"/>
        <v>        (free-percent 58))
</v>
      </c>
      <c r="R437" s="4" t="str">
        <f t="shared" si="6"/>
        <v>(hotel (name HotelVillaParadiso)
        (tr Messina)
        (stars 1)
        (price-per-night 50.0)
        (free-percent 58))
</v>
      </c>
    </row>
    <row r="438" ht="67.5" customHeight="1">
      <c r="A438" s="1"/>
      <c r="B438" s="1">
        <v>45.4375997</v>
      </c>
      <c r="C438" s="1">
        <v>12.3175926</v>
      </c>
      <c r="D438" s="4" t="s">
        <v>1416</v>
      </c>
      <c r="E438" s="3" t="s">
        <v>1417</v>
      </c>
      <c r="F438" s="3" t="s">
        <v>817</v>
      </c>
      <c r="G438" s="3" t="s">
        <v>752</v>
      </c>
      <c r="H438" s="3" t="s">
        <v>109</v>
      </c>
      <c r="I438" s="3" t="s">
        <v>52</v>
      </c>
      <c r="J438" s="4">
        <v>3.0</v>
      </c>
      <c r="K438" s="4">
        <v>100.0</v>
      </c>
      <c r="L438" s="4">
        <v>28.0</v>
      </c>
      <c r="M438" s="3" t="str">
        <f t="shared" si="1"/>
        <v>(hotel (name HotelCaDoge)
</v>
      </c>
      <c r="N438" s="3" t="str">
        <f t="shared" si="2"/>
        <v>        (tr Venezia)
</v>
      </c>
      <c r="O438" s="3" t="str">
        <f t="shared" si="3"/>
        <v>        (stars 3)
</v>
      </c>
      <c r="P438" s="3" t="str">
        <f t="shared" si="4"/>
        <v>        (price-per-night 100.0)
</v>
      </c>
      <c r="Q438" s="3" t="str">
        <f t="shared" si="5"/>
        <v>        (free-percent 28))
</v>
      </c>
      <c r="R438" s="4" t="str">
        <f t="shared" si="6"/>
        <v>(hotel (name HotelCaDoge)
        (tr Venezia)
        (stars 3)
        (price-per-night 100.0)
        (free-percent 28))
</v>
      </c>
    </row>
    <row r="439" ht="67.5" customHeight="1">
      <c r="A439" s="1"/>
      <c r="B439" s="1">
        <v>45.4384163</v>
      </c>
      <c r="C439" s="1">
        <v>12.3195399</v>
      </c>
      <c r="D439" s="4" t="s">
        <v>1418</v>
      </c>
      <c r="E439" s="3" t="s">
        <v>1419</v>
      </c>
      <c r="F439" s="3" t="s">
        <v>817</v>
      </c>
      <c r="G439" s="3" t="s">
        <v>752</v>
      </c>
      <c r="H439" s="3" t="s">
        <v>109</v>
      </c>
      <c r="I439" s="3" t="s">
        <v>52</v>
      </c>
      <c r="J439" s="4">
        <v>1.0</v>
      </c>
      <c r="K439" s="4">
        <v>50.0</v>
      </c>
      <c r="L439" s="4">
        <v>31.0</v>
      </c>
      <c r="M439" s="3" t="str">
        <f t="shared" si="1"/>
        <v>(hotel (name HotelSantaChiara)
</v>
      </c>
      <c r="N439" s="3" t="str">
        <f t="shared" si="2"/>
        <v>        (tr Venezia)
</v>
      </c>
      <c r="O439" s="3" t="str">
        <f t="shared" si="3"/>
        <v>        (stars 1)
</v>
      </c>
      <c r="P439" s="3" t="str">
        <f t="shared" si="4"/>
        <v>        (price-per-night 50.0)
</v>
      </c>
      <c r="Q439" s="3" t="str">
        <f t="shared" si="5"/>
        <v>        (free-percent 31))
</v>
      </c>
      <c r="R439" s="4" t="str">
        <f t="shared" si="6"/>
        <v>(hotel (name HotelSantaChiara)
        (tr Venezia)
        (stars 1)
        (price-per-night 50.0)
        (free-percent 31))
</v>
      </c>
    </row>
    <row r="440" ht="67.5" customHeight="1">
      <c r="A440" s="1"/>
      <c r="B440" s="1">
        <v>45.48722799999999</v>
      </c>
      <c r="C440" s="1">
        <v>12.299211</v>
      </c>
      <c r="D440" s="4" t="s">
        <v>1420</v>
      </c>
      <c r="E440" s="3" t="s">
        <v>1421</v>
      </c>
      <c r="F440" s="3" t="s">
        <v>1422</v>
      </c>
      <c r="G440" s="3" t="s">
        <v>752</v>
      </c>
      <c r="H440" s="3" t="s">
        <v>109</v>
      </c>
      <c r="I440" s="3" t="s">
        <v>52</v>
      </c>
      <c r="J440" s="4">
        <v>2.0</v>
      </c>
      <c r="K440" s="4">
        <v>75.0</v>
      </c>
      <c r="L440" s="4">
        <v>70.0</v>
      </c>
      <c r="M440" s="3" t="str">
        <f t="shared" si="1"/>
        <v>(hotel (name HOTELANTONY)
</v>
      </c>
      <c r="N440" s="3" t="str">
        <f t="shared" si="2"/>
        <v>        (tr Venezia)
</v>
      </c>
      <c r="O440" s="3" t="str">
        <f t="shared" si="3"/>
        <v>        (stars 2)
</v>
      </c>
      <c r="P440" s="3" t="str">
        <f t="shared" si="4"/>
        <v>        (price-per-night 75.0)
</v>
      </c>
      <c r="Q440" s="3" t="str">
        <f t="shared" si="5"/>
        <v>        (free-percent 70))
</v>
      </c>
      <c r="R440" s="4" t="str">
        <f t="shared" si="6"/>
        <v>(hotel (name HOTELANTONY)
        (tr Venezia)
        (stars 2)
        (price-per-night 75.0)
        (free-percent 70))
</v>
      </c>
    </row>
    <row r="441" ht="67.5" customHeight="1">
      <c r="A441" s="1"/>
      <c r="B441" s="1">
        <v>45.5059612</v>
      </c>
      <c r="C441" s="1">
        <v>12.2375998</v>
      </c>
      <c r="D441" s="4" t="s">
        <v>1423</v>
      </c>
      <c r="E441" s="3" t="s">
        <v>1424</v>
      </c>
      <c r="F441" s="3" t="s">
        <v>1425</v>
      </c>
      <c r="G441" s="3" t="s">
        <v>752</v>
      </c>
      <c r="H441" s="3" t="s">
        <v>109</v>
      </c>
      <c r="I441" s="3" t="s">
        <v>52</v>
      </c>
      <c r="J441" s="4">
        <v>3.0</v>
      </c>
      <c r="K441" s="4">
        <v>100.0</v>
      </c>
      <c r="L441" s="4">
        <v>24.0</v>
      </c>
      <c r="M441" s="3" t="str">
        <f t="shared" si="1"/>
        <v>(hotel (name HOTELARISTON)
</v>
      </c>
      <c r="N441" s="3" t="str">
        <f t="shared" si="2"/>
        <v>        (tr Venezia)
</v>
      </c>
      <c r="O441" s="3" t="str">
        <f t="shared" si="3"/>
        <v>        (stars 3)
</v>
      </c>
      <c r="P441" s="3" t="str">
        <f t="shared" si="4"/>
        <v>        (price-per-night 100.0)
</v>
      </c>
      <c r="Q441" s="3" t="str">
        <f t="shared" si="5"/>
        <v>        (free-percent 24))
</v>
      </c>
      <c r="R441" s="4" t="str">
        <f t="shared" si="6"/>
        <v>(hotel (name HOTELARISTON)
        (tr Venezia)
        (stars 3)
        (price-per-night 100.0)
        (free-percent 24))
</v>
      </c>
    </row>
    <row r="442" ht="67.5" customHeight="1">
      <c r="A442" s="1"/>
      <c r="B442" s="1">
        <v>45.5503221</v>
      </c>
      <c r="C442" s="1">
        <v>12.3103101</v>
      </c>
      <c r="D442" s="4" t="s">
        <v>1426</v>
      </c>
      <c r="E442" s="3" t="s">
        <v>1427</v>
      </c>
      <c r="F442" s="3" t="s">
        <v>1428</v>
      </c>
      <c r="G442" s="3" t="s">
        <v>752</v>
      </c>
      <c r="H442" s="3" t="s">
        <v>109</v>
      </c>
      <c r="I442" s="3" t="s">
        <v>52</v>
      </c>
      <c r="J442" s="4">
        <v>2.0</v>
      </c>
      <c r="K442" s="4">
        <v>75.0</v>
      </c>
      <c r="L442" s="4">
        <v>9.0</v>
      </c>
      <c r="M442" s="3" t="str">
        <f t="shared" si="1"/>
        <v>(hotel (name ANTONYPALACEHOTEL)
</v>
      </c>
      <c r="N442" s="3" t="str">
        <f t="shared" si="2"/>
        <v>        (tr Venezia)
</v>
      </c>
      <c r="O442" s="3" t="str">
        <f t="shared" si="3"/>
        <v>        (stars 2)
</v>
      </c>
      <c r="P442" s="3" t="str">
        <f t="shared" si="4"/>
        <v>        (price-per-night 75.0)
</v>
      </c>
      <c r="Q442" s="3" t="str">
        <f t="shared" si="5"/>
        <v>        (free-percent 9))
</v>
      </c>
      <c r="R442" s="4" t="str">
        <f t="shared" si="6"/>
        <v>(hotel (name ANTONYPALACEHOTEL)
        (tr Venezia)
        (stars 2)
        (price-per-night 75.0)
        (free-percent 9))
</v>
      </c>
    </row>
    <row r="443" ht="67.5" customHeight="1">
      <c r="A443" s="1"/>
      <c r="B443" s="1">
        <v>45.5792687</v>
      </c>
      <c r="C443" s="1">
        <v>12.2790984</v>
      </c>
      <c r="D443" s="4" t="s">
        <v>1429</v>
      </c>
      <c r="E443" s="3" t="s">
        <v>1430</v>
      </c>
      <c r="F443" s="3" t="s">
        <v>1431</v>
      </c>
      <c r="G443" s="3" t="s">
        <v>1296</v>
      </c>
      <c r="H443" s="3" t="s">
        <v>158</v>
      </c>
      <c r="I443" s="3" t="s">
        <v>52</v>
      </c>
      <c r="J443" s="4">
        <v>4.0</v>
      </c>
      <c r="K443" s="4">
        <v>125.0</v>
      </c>
      <c r="L443" s="4">
        <v>93.0</v>
      </c>
      <c r="M443" s="3" t="str">
        <f t="shared" si="1"/>
        <v>(hotel (name VIllaBraida)
</v>
      </c>
      <c r="N443" s="3" t="str">
        <f t="shared" si="2"/>
        <v>        (tr Treviso)
</v>
      </c>
      <c r="O443" s="3" t="str">
        <f t="shared" si="3"/>
        <v>        (stars 4)
</v>
      </c>
      <c r="P443" s="3" t="str">
        <f t="shared" si="4"/>
        <v>        (price-per-night 125.0)
</v>
      </c>
      <c r="Q443" s="3" t="str">
        <f t="shared" si="5"/>
        <v>        (free-percent 93))
</v>
      </c>
      <c r="R443" s="4" t="str">
        <f t="shared" si="6"/>
        <v>(hotel (name VIllaBraida)
        (tr Treviso)
        (stars 4)
        (price-per-night 125.0)
        (free-percent 93))
</v>
      </c>
    </row>
    <row r="444" ht="67.5" customHeight="1">
      <c r="A444" s="1"/>
      <c r="B444" s="1">
        <v>45.6509031</v>
      </c>
      <c r="C444" s="1">
        <v>12.3025787</v>
      </c>
      <c r="D444" s="4" t="s">
        <v>1432</v>
      </c>
      <c r="E444" s="3" t="s">
        <v>1433</v>
      </c>
      <c r="F444" s="3" t="s">
        <v>1434</v>
      </c>
      <c r="G444" s="3" t="s">
        <v>1296</v>
      </c>
      <c r="H444" s="3" t="s">
        <v>158</v>
      </c>
      <c r="I444" s="3" t="s">
        <v>52</v>
      </c>
      <c r="J444" s="4">
        <v>4.0</v>
      </c>
      <c r="K444" s="4">
        <v>125.0</v>
      </c>
      <c r="L444" s="4">
        <v>5.0</v>
      </c>
      <c r="M444" s="3" t="str">
        <f t="shared" si="1"/>
        <v>(hotel (name HotelRoy)
</v>
      </c>
      <c r="N444" s="3" t="str">
        <f t="shared" si="2"/>
        <v>        (tr Treviso)
</v>
      </c>
      <c r="O444" s="3" t="str">
        <f t="shared" si="3"/>
        <v>        (stars 4)
</v>
      </c>
      <c r="P444" s="3" t="str">
        <f t="shared" si="4"/>
        <v>        (price-per-night 125.0)
</v>
      </c>
      <c r="Q444" s="3" t="str">
        <f t="shared" si="5"/>
        <v>        (free-percent 5))
</v>
      </c>
      <c r="R444" s="4" t="str">
        <f t="shared" si="6"/>
        <v>(hotel (name HotelRoy)
        (tr Treviso)
        (stars 4)
        (price-per-night 125.0)
        (free-percent 5))
</v>
      </c>
    </row>
    <row r="445" ht="67.5" customHeight="1">
      <c r="A445" s="1"/>
      <c r="B445" s="1">
        <v>45.64599</v>
      </c>
      <c r="C445" s="1">
        <v>12.268572</v>
      </c>
      <c r="D445" s="4" t="s">
        <v>1435</v>
      </c>
      <c r="E445" s="3" t="s">
        <v>1436</v>
      </c>
      <c r="F445" s="3" t="s">
        <v>1437</v>
      </c>
      <c r="G445" s="3" t="s">
        <v>1296</v>
      </c>
      <c r="H445" s="3" t="s">
        <v>158</v>
      </c>
      <c r="I445" s="3" t="s">
        <v>52</v>
      </c>
      <c r="J445" s="4">
        <v>3.0</v>
      </c>
      <c r="K445" s="4">
        <v>100.0</v>
      </c>
      <c r="L445" s="4">
        <v>84.0</v>
      </c>
      <c r="M445" s="3" t="str">
        <f t="shared" si="1"/>
        <v>(hotel (name HotelAlGiardino)
</v>
      </c>
      <c r="N445" s="3" t="str">
        <f t="shared" si="2"/>
        <v>        (tr Treviso)
</v>
      </c>
      <c r="O445" s="3" t="str">
        <f t="shared" si="3"/>
        <v>        (stars 3)
</v>
      </c>
      <c r="P445" s="3" t="str">
        <f t="shared" si="4"/>
        <v>        (price-per-night 100.0)
</v>
      </c>
      <c r="Q445" s="3" t="str">
        <f t="shared" si="5"/>
        <v>        (free-percent 84))
</v>
      </c>
      <c r="R445" s="4" t="str">
        <f t="shared" si="6"/>
        <v>(hotel (name HotelAlGiardino)
        (tr Treviso)
        (stars 3)
        (price-per-night 100.0)
        (free-percent 84))
</v>
      </c>
    </row>
    <row r="446" ht="67.5" customHeight="1">
      <c r="A446" s="1"/>
      <c r="B446" s="1">
        <v>45.6543298</v>
      </c>
      <c r="C446" s="1">
        <v>12.4270356</v>
      </c>
      <c r="D446" s="4" t="s">
        <v>1438</v>
      </c>
      <c r="E446" s="3" t="s">
        <v>1439</v>
      </c>
      <c r="F446" s="3" t="s">
        <v>1440</v>
      </c>
      <c r="G446" s="3" t="s">
        <v>1296</v>
      </c>
      <c r="H446" s="3" t="s">
        <v>158</v>
      </c>
      <c r="I446" s="3" t="s">
        <v>52</v>
      </c>
      <c r="J446" s="4">
        <v>2.0</v>
      </c>
      <c r="K446" s="4">
        <v>75.0</v>
      </c>
      <c r="L446" s="4">
        <v>74.0</v>
      </c>
      <c r="M446" s="3" t="str">
        <f t="shared" si="1"/>
        <v>(hotel (name ParkHotelVillaFiorita)
</v>
      </c>
      <c r="N446" s="3" t="str">
        <f t="shared" si="2"/>
        <v>        (tr Treviso)
</v>
      </c>
      <c r="O446" s="3" t="str">
        <f t="shared" si="3"/>
        <v>        (stars 2)
</v>
      </c>
      <c r="P446" s="3" t="str">
        <f t="shared" si="4"/>
        <v>        (price-per-night 75.0)
</v>
      </c>
      <c r="Q446" s="3" t="str">
        <f t="shared" si="5"/>
        <v>        (free-percent 74))
</v>
      </c>
      <c r="R446" s="4" t="str">
        <f t="shared" si="6"/>
        <v>(hotel (name ParkHotelVillaFiorita)
        (tr Treviso)
        (stars 2)
        (price-per-night 75.0)
        (free-percent 74))
</v>
      </c>
    </row>
    <row r="447" ht="67.5" customHeight="1">
      <c r="A447" s="1"/>
      <c r="B447" s="1">
        <v>45.6721882</v>
      </c>
      <c r="C447" s="1">
        <v>12.168369</v>
      </c>
      <c r="D447" s="4" t="s">
        <v>1441</v>
      </c>
      <c r="E447" s="3" t="s">
        <v>1442</v>
      </c>
      <c r="F447" s="3" t="s">
        <v>1443</v>
      </c>
      <c r="G447" s="3" t="s">
        <v>1296</v>
      </c>
      <c r="H447" s="3" t="s">
        <v>158</v>
      </c>
      <c r="I447" s="3" t="s">
        <v>52</v>
      </c>
      <c r="J447" s="4">
        <v>1.0</v>
      </c>
      <c r="K447" s="4">
        <v>50.0</v>
      </c>
      <c r="L447" s="4">
        <v>65.0</v>
      </c>
      <c r="M447" s="3" t="str">
        <f t="shared" si="1"/>
        <v>(hotel (name HotelAllOasi)
</v>
      </c>
      <c r="N447" s="3" t="str">
        <f t="shared" si="2"/>
        <v>        (tr Treviso)
</v>
      </c>
      <c r="O447" s="3" t="str">
        <f t="shared" si="3"/>
        <v>        (stars 1)
</v>
      </c>
      <c r="P447" s="3" t="str">
        <f t="shared" si="4"/>
        <v>        (price-per-night 50.0)
</v>
      </c>
      <c r="Q447" s="3" t="str">
        <f t="shared" si="5"/>
        <v>        (free-percent 65))
</v>
      </c>
      <c r="R447" s="4" t="str">
        <f t="shared" si="6"/>
        <v>(hotel (name HotelAllOasi)
        (tr Treviso)
        (stars 1)
        (price-per-night 50.0)
        (free-percent 65))
</v>
      </c>
    </row>
    <row r="448" ht="67.5" customHeight="1">
      <c r="A448" s="1"/>
      <c r="B448" s="1">
        <v>45.6779947</v>
      </c>
      <c r="C448" s="1">
        <v>12.2343476</v>
      </c>
      <c r="D448" s="4" t="s">
        <v>1444</v>
      </c>
      <c r="E448" s="3" t="s">
        <v>1445</v>
      </c>
      <c r="F448" s="3" t="s">
        <v>1437</v>
      </c>
      <c r="G448" s="3" t="s">
        <v>1296</v>
      </c>
      <c r="H448" s="3" t="s">
        <v>158</v>
      </c>
      <c r="I448" s="3" t="s">
        <v>52</v>
      </c>
      <c r="J448" s="4">
        <v>1.0</v>
      </c>
      <c r="K448" s="4">
        <v>50.0</v>
      </c>
      <c r="L448" s="4">
        <v>87.0</v>
      </c>
      <c r="M448" s="3" t="str">
        <f t="shared" si="1"/>
        <v>(hotel (name HotelCadelGalletto)
</v>
      </c>
      <c r="N448" s="3" t="str">
        <f t="shared" si="2"/>
        <v>        (tr Treviso)
</v>
      </c>
      <c r="O448" s="3" t="str">
        <f t="shared" si="3"/>
        <v>        (stars 1)
</v>
      </c>
      <c r="P448" s="3" t="str">
        <f t="shared" si="4"/>
        <v>        (price-per-night 50.0)
</v>
      </c>
      <c r="Q448" s="3" t="str">
        <f t="shared" si="5"/>
        <v>        (free-percent 87))
</v>
      </c>
      <c r="R448" s="4" t="str">
        <f t="shared" si="6"/>
        <v>(hotel (name HotelCadelGalletto)
        (tr Treviso)
        (stars 1)
        (price-per-night 50.0)
        (free-percent 87))
</v>
      </c>
    </row>
    <row r="449" ht="67.5" customHeight="1">
      <c r="A449" s="1"/>
      <c r="B449" s="1">
        <v>46.0051767</v>
      </c>
      <c r="C449" s="1">
        <v>12.3018732</v>
      </c>
      <c r="D449" s="4" t="s">
        <v>1446</v>
      </c>
      <c r="E449" s="3" t="s">
        <v>1447</v>
      </c>
      <c r="F449" s="3" t="s">
        <v>1448</v>
      </c>
      <c r="G449" s="3" t="s">
        <v>1296</v>
      </c>
      <c r="H449" s="3" t="s">
        <v>158</v>
      </c>
      <c r="I449" s="3" t="s">
        <v>52</v>
      </c>
      <c r="J449" s="4">
        <v>1.0</v>
      </c>
      <c r="K449" s="4">
        <v>50.0</v>
      </c>
      <c r="L449" s="4">
        <v>20.0</v>
      </c>
      <c r="M449" s="3" t="str">
        <f t="shared" si="1"/>
        <v>(hotel (name HotelSanson)
</v>
      </c>
      <c r="N449" s="3" t="str">
        <f t="shared" si="2"/>
        <v>        (tr Treviso)
</v>
      </c>
      <c r="O449" s="3" t="str">
        <f t="shared" si="3"/>
        <v>        (stars 1)
</v>
      </c>
      <c r="P449" s="3" t="str">
        <f t="shared" si="4"/>
        <v>        (price-per-night 50.0)
</v>
      </c>
      <c r="Q449" s="3" t="str">
        <f t="shared" si="5"/>
        <v>        (free-percent 20))
</v>
      </c>
      <c r="R449" s="4" t="str">
        <f t="shared" si="6"/>
        <v>(hotel (name HotelSanson)
        (tr Treviso)
        (stars 1)
        (price-per-night 50.0)
        (free-percent 20))
</v>
      </c>
    </row>
    <row r="450" ht="67.5" customHeight="1">
      <c r="A450" s="1"/>
      <c r="B450" s="1">
        <v>46.38062</v>
      </c>
      <c r="C450" s="1">
        <v>12.13367</v>
      </c>
      <c r="D450" s="4" t="s">
        <v>1449</v>
      </c>
      <c r="E450" s="3" t="s">
        <v>1450</v>
      </c>
      <c r="F450" s="3" t="s">
        <v>1451</v>
      </c>
      <c r="G450" s="3" t="s">
        <v>392</v>
      </c>
      <c r="H450" s="3" t="s">
        <v>72</v>
      </c>
      <c r="I450" s="3" t="s">
        <v>52</v>
      </c>
      <c r="J450" s="4">
        <v>1.0</v>
      </c>
      <c r="K450" s="4">
        <v>50.0</v>
      </c>
      <c r="L450" s="4">
        <v>42.0</v>
      </c>
      <c r="M450" s="3" t="str">
        <f t="shared" si="1"/>
        <v>(hotel (name HotelLaCaminatha)
</v>
      </c>
      <c r="N450" s="3" t="str">
        <f t="shared" si="2"/>
        <v>        (tr Belluno)
</v>
      </c>
      <c r="O450" s="3" t="str">
        <f t="shared" si="3"/>
        <v>        (stars 1)
</v>
      </c>
      <c r="P450" s="3" t="str">
        <f t="shared" si="4"/>
        <v>        (price-per-night 50.0)
</v>
      </c>
      <c r="Q450" s="3" t="str">
        <f t="shared" si="5"/>
        <v>        (free-percent 42))
</v>
      </c>
      <c r="R450" s="4" t="str">
        <f t="shared" si="6"/>
        <v>(hotel (name HotelLaCaminatha)
        (tr Belluno)
        (stars 1)
        (price-per-night 50.0)
        (free-percent 42))
</v>
      </c>
    </row>
    <row r="451" ht="67.5" customHeight="1">
      <c r="A451" s="1"/>
      <c r="B451" s="1">
        <v>46.446338</v>
      </c>
      <c r="C451" s="1">
        <v>12.3875546</v>
      </c>
      <c r="D451" s="4" t="s">
        <v>1452</v>
      </c>
      <c r="E451" s="3" t="s">
        <v>1453</v>
      </c>
      <c r="F451" s="3" t="s">
        <v>1454</v>
      </c>
      <c r="G451" s="3" t="s">
        <v>392</v>
      </c>
      <c r="H451" s="3" t="s">
        <v>72</v>
      </c>
      <c r="I451" s="3" t="s">
        <v>52</v>
      </c>
      <c r="J451" s="4">
        <v>2.0</v>
      </c>
      <c r="K451" s="4">
        <v>75.0</v>
      </c>
      <c r="L451" s="4">
        <v>19.0</v>
      </c>
      <c r="M451" s="3" t="str">
        <f t="shared" si="1"/>
        <v>(hotel (name HotelFerrovia)
</v>
      </c>
      <c r="N451" s="3" t="str">
        <f t="shared" si="2"/>
        <v>        (tr Belluno)
</v>
      </c>
      <c r="O451" s="3" t="str">
        <f t="shared" si="3"/>
        <v>        (stars 2)
</v>
      </c>
      <c r="P451" s="3" t="str">
        <f t="shared" si="4"/>
        <v>        (price-per-night 75.0)
</v>
      </c>
      <c r="Q451" s="3" t="str">
        <f t="shared" si="5"/>
        <v>        (free-percent 19))
</v>
      </c>
      <c r="R451" s="4" t="str">
        <f t="shared" si="6"/>
        <v>(hotel (name HotelFerrovia)
        (tr Belluno)
        (stars 2)
        (price-per-night 75.0)
        (free-percent 19))
</v>
      </c>
    </row>
    <row r="452" ht="67.5" customHeight="1">
      <c r="A452" s="1"/>
      <c r="B452" s="1">
        <v>46.4616784</v>
      </c>
      <c r="C452" s="1">
        <v>12.4186949</v>
      </c>
      <c r="D452" s="4" t="s">
        <v>1455</v>
      </c>
      <c r="E452" s="3" t="s">
        <v>1456</v>
      </c>
      <c r="F452" s="3" t="s">
        <v>1457</v>
      </c>
      <c r="G452" s="3" t="s">
        <v>392</v>
      </c>
      <c r="H452" s="3" t="s">
        <v>72</v>
      </c>
      <c r="I452" s="3" t="s">
        <v>52</v>
      </c>
      <c r="J452" s="4">
        <v>4.0</v>
      </c>
      <c r="K452" s="4">
        <v>125.0</v>
      </c>
      <c r="L452" s="4">
        <v>36.0</v>
      </c>
      <c r="M452" s="3" t="str">
        <f t="shared" si="1"/>
        <v>(hotel (name AlbergoAdelia)
</v>
      </c>
      <c r="N452" s="3" t="str">
        <f t="shared" si="2"/>
        <v>        (tr Belluno)
</v>
      </c>
      <c r="O452" s="3" t="str">
        <f t="shared" si="3"/>
        <v>        (stars 4)
</v>
      </c>
      <c r="P452" s="3" t="str">
        <f t="shared" si="4"/>
        <v>        (price-per-night 125.0)
</v>
      </c>
      <c r="Q452" s="3" t="str">
        <f t="shared" si="5"/>
        <v>        (free-percent 36))
</v>
      </c>
      <c r="R452" s="4" t="str">
        <f t="shared" si="6"/>
        <v>(hotel (name AlbergoAdelia)
        (tr Belluno)
        (stars 4)
        (price-per-night 125.0)
        (free-percent 36))
</v>
      </c>
    </row>
    <row r="453" ht="67.5" customHeight="1">
      <c r="A453" s="1"/>
      <c r="B453" s="1">
        <v>46.5147019</v>
      </c>
      <c r="C453" s="1">
        <v>12.1455804</v>
      </c>
      <c r="D453" s="4" t="s">
        <v>1458</v>
      </c>
      <c r="E453" s="3" t="s">
        <v>1459</v>
      </c>
      <c r="F453" s="3" t="s">
        <v>391</v>
      </c>
      <c r="G453" s="3" t="s">
        <v>392</v>
      </c>
      <c r="H453" s="3" t="s">
        <v>72</v>
      </c>
      <c r="I453" s="3" t="s">
        <v>52</v>
      </c>
      <c r="J453" s="4">
        <v>1.0</v>
      </c>
      <c r="K453" s="4">
        <v>50.0</v>
      </c>
      <c r="L453" s="4">
        <v>91.0</v>
      </c>
      <c r="M453" s="3" t="str">
        <f t="shared" si="1"/>
        <v>(hotel (name PARKHOTELFALORIA)
</v>
      </c>
      <c r="N453" s="3" t="str">
        <f t="shared" si="2"/>
        <v>        (tr Belluno)
</v>
      </c>
      <c r="O453" s="3" t="str">
        <f t="shared" si="3"/>
        <v>        (stars 1)
</v>
      </c>
      <c r="P453" s="3" t="str">
        <f t="shared" si="4"/>
        <v>        (price-per-night 50.0)
</v>
      </c>
      <c r="Q453" s="3" t="str">
        <f t="shared" si="5"/>
        <v>        (free-percent 91))
</v>
      </c>
      <c r="R453" s="4" t="str">
        <f t="shared" si="6"/>
        <v>(hotel (name PARKHOTELFALORIA)
        (tr Belluno)
        (stars 1)
        (price-per-night 50.0)
        (free-percent 91))
</v>
      </c>
    </row>
    <row r="454" ht="67.5" customHeight="1">
      <c r="A454" s="1"/>
      <c r="B454" s="1">
        <v>46.5180368</v>
      </c>
      <c r="C454" s="1">
        <v>12.1457873</v>
      </c>
      <c r="D454" s="4" t="s">
        <v>762</v>
      </c>
      <c r="E454" s="3" t="s">
        <v>1460</v>
      </c>
      <c r="F454" s="3" t="s">
        <v>391</v>
      </c>
      <c r="G454" s="3" t="s">
        <v>392</v>
      </c>
      <c r="H454" s="3" t="s">
        <v>72</v>
      </c>
      <c r="I454" s="3" t="s">
        <v>52</v>
      </c>
      <c r="J454" s="4">
        <v>4.0</v>
      </c>
      <c r="K454" s="4">
        <v>125.0</v>
      </c>
      <c r="L454" s="4">
        <v>0.0</v>
      </c>
      <c r="M454" s="3" t="str">
        <f t="shared" si="1"/>
        <v>(hotel (name HotelMirage)
</v>
      </c>
      <c r="N454" s="3" t="str">
        <f t="shared" si="2"/>
        <v>        (tr Belluno)
</v>
      </c>
      <c r="O454" s="3" t="str">
        <f t="shared" si="3"/>
        <v>        (stars 4)
</v>
      </c>
      <c r="P454" s="3" t="str">
        <f t="shared" si="4"/>
        <v>        (price-per-night 125.0)
</v>
      </c>
      <c r="Q454" s="3" t="str">
        <f t="shared" si="5"/>
        <v>        (free-percent 0))
</v>
      </c>
      <c r="R454" s="4" t="str">
        <f t="shared" si="6"/>
        <v>(hotel (name HotelMirage)
        (tr Belluno)
        (stars 4)
        (price-per-night 125.0)
        (free-percent 0))
</v>
      </c>
    </row>
    <row r="455" ht="67.5" customHeight="1">
      <c r="A455" s="1"/>
      <c r="B455" s="1">
        <v>46.5364718</v>
      </c>
      <c r="C455" s="1">
        <v>12.1400177</v>
      </c>
      <c r="D455" s="4" t="s">
        <v>1461</v>
      </c>
      <c r="E455" s="3" t="s">
        <v>1462</v>
      </c>
      <c r="F455" s="3" t="s">
        <v>391</v>
      </c>
      <c r="G455" s="3" t="s">
        <v>392</v>
      </c>
      <c r="H455" s="3" t="s">
        <v>72</v>
      </c>
      <c r="I455" s="3" t="s">
        <v>52</v>
      </c>
      <c r="J455" s="4">
        <v>4.0</v>
      </c>
      <c r="K455" s="4">
        <v>125.0</v>
      </c>
      <c r="L455" s="4">
        <v>4.0</v>
      </c>
      <c r="M455" s="3" t="str">
        <f t="shared" si="1"/>
        <v>(hotel (name ParcHotelVictoria)
</v>
      </c>
      <c r="N455" s="3" t="str">
        <f t="shared" si="2"/>
        <v>        (tr Belluno)
</v>
      </c>
      <c r="O455" s="3" t="str">
        <f t="shared" si="3"/>
        <v>        (stars 4)
</v>
      </c>
      <c r="P455" s="3" t="str">
        <f t="shared" si="4"/>
        <v>        (price-per-night 125.0)
</v>
      </c>
      <c r="Q455" s="3" t="str">
        <f t="shared" si="5"/>
        <v>        (free-percent 4))
</v>
      </c>
      <c r="R455" s="4" t="str">
        <f t="shared" si="6"/>
        <v>(hotel (name ParcHotelVictoria)
        (tr Belluno)
        (stars 4)
        (price-per-night 125.0)
        (free-percent 4))
</v>
      </c>
    </row>
    <row r="456" ht="67.5" customHeight="1">
      <c r="A456" s="1"/>
      <c r="B456" s="1">
        <v>46.541381</v>
      </c>
      <c r="C456" s="1">
        <v>12.135014</v>
      </c>
      <c r="D456" s="4" t="s">
        <v>405</v>
      </c>
      <c r="E456" s="3" t="s">
        <v>1463</v>
      </c>
      <c r="F456" s="3" t="s">
        <v>391</v>
      </c>
      <c r="G456" s="3" t="s">
        <v>392</v>
      </c>
      <c r="H456" s="3" t="s">
        <v>72</v>
      </c>
      <c r="I456" s="3" t="s">
        <v>52</v>
      </c>
      <c r="J456" s="4">
        <v>2.0</v>
      </c>
      <c r="K456" s="4">
        <v>75.0</v>
      </c>
      <c r="L456" s="4">
        <v>2.0</v>
      </c>
      <c r="M456" s="3" t="str">
        <f t="shared" si="1"/>
        <v>(hotel (name HotelEuropa)
</v>
      </c>
      <c r="N456" s="3" t="str">
        <f t="shared" si="2"/>
        <v>        (tr Belluno)
</v>
      </c>
      <c r="O456" s="3" t="str">
        <f t="shared" si="3"/>
        <v>        (stars 2)
</v>
      </c>
      <c r="P456" s="3" t="str">
        <f t="shared" si="4"/>
        <v>        (price-per-night 75.0)
</v>
      </c>
      <c r="Q456" s="3" t="str">
        <f t="shared" si="5"/>
        <v>        (free-percent 2))
</v>
      </c>
      <c r="R456" s="4" t="str">
        <f t="shared" si="6"/>
        <v>(hotel (name HotelEuropa)
        (tr Belluno)
        (stars 2)
        (price-per-night 75.0)
        (free-percent 2))
</v>
      </c>
    </row>
    <row r="457" ht="67.5" customHeight="1">
      <c r="A457" s="1"/>
      <c r="B457" s="1">
        <v>46.538731</v>
      </c>
      <c r="C457" s="1">
        <v>12.1368493</v>
      </c>
      <c r="D457" s="4" t="s">
        <v>1464</v>
      </c>
      <c r="E457" s="3" t="s">
        <v>1465</v>
      </c>
      <c r="F457" s="3" t="s">
        <v>391</v>
      </c>
      <c r="G457" s="3" t="s">
        <v>392</v>
      </c>
      <c r="H457" s="3" t="s">
        <v>72</v>
      </c>
      <c r="I457" s="3" t="s">
        <v>52</v>
      </c>
      <c r="J457" s="4">
        <v>1.0</v>
      </c>
      <c r="K457" s="4">
        <v>50.0</v>
      </c>
      <c r="L457" s="4">
        <v>80.0</v>
      </c>
      <c r="M457" s="3" t="str">
        <f t="shared" si="1"/>
        <v>(hotel (name HotelOlimpia)
</v>
      </c>
      <c r="N457" s="3" t="str">
        <f t="shared" si="2"/>
        <v>        (tr Belluno)
</v>
      </c>
      <c r="O457" s="3" t="str">
        <f t="shared" si="3"/>
        <v>        (stars 1)
</v>
      </c>
      <c r="P457" s="3" t="str">
        <f t="shared" si="4"/>
        <v>        (price-per-night 50.0)
</v>
      </c>
      <c r="Q457" s="3" t="str">
        <f t="shared" si="5"/>
        <v>        (free-percent 80))
</v>
      </c>
      <c r="R457" s="4" t="str">
        <f t="shared" si="6"/>
        <v>(hotel (name HotelOlimpia)
        (tr Belluno)
        (stars 1)
        (price-per-night 50.0)
        (free-percent 80))
</v>
      </c>
    </row>
    <row r="458" ht="67.5" customHeight="1">
      <c r="A458" s="1"/>
      <c r="B458" s="1">
        <v>46.7431242</v>
      </c>
      <c r="C458" s="1">
        <v>12.2801825</v>
      </c>
      <c r="D458" s="4" t="s">
        <v>1466</v>
      </c>
      <c r="E458" s="3" t="s">
        <v>1467</v>
      </c>
      <c r="F458" s="3" t="s">
        <v>847</v>
      </c>
      <c r="G458" s="3" t="s">
        <v>350</v>
      </c>
      <c r="H458" s="3" t="s">
        <v>70</v>
      </c>
      <c r="I458" s="3" t="s">
        <v>50</v>
      </c>
      <c r="J458" s="4">
        <v>2.0</v>
      </c>
      <c r="K458" s="4">
        <v>75.0</v>
      </c>
      <c r="L458" s="4">
        <v>58.0</v>
      </c>
      <c r="M458" s="3" t="str">
        <f t="shared" si="1"/>
        <v>(hotel (name GlinzhofAgriturismo)
</v>
      </c>
      <c r="N458" s="3" t="str">
        <f t="shared" si="2"/>
        <v>        (tr Bolzano)
</v>
      </c>
      <c r="O458" s="3" t="str">
        <f t="shared" si="3"/>
        <v>        (stars 2)
</v>
      </c>
      <c r="P458" s="3" t="str">
        <f t="shared" si="4"/>
        <v>        (price-per-night 75.0)
</v>
      </c>
      <c r="Q458" s="3" t="str">
        <f t="shared" si="5"/>
        <v>        (free-percent 58))
</v>
      </c>
      <c r="R458" s="4" t="str">
        <f t="shared" si="6"/>
        <v>(hotel (name GlinzhofAgriturismo)
        (tr Bolzano)
        (stars 2)
        (price-per-night 75.0)
        (free-percent 58))
</v>
      </c>
    </row>
    <row r="459" ht="67.5" customHeight="1">
      <c r="A459" s="1"/>
      <c r="B459" s="1">
        <v>43.9033639</v>
      </c>
      <c r="C459" s="1">
        <v>12.5852675</v>
      </c>
      <c r="D459" s="4" t="s">
        <v>1468</v>
      </c>
      <c r="E459" s="3" t="s">
        <v>1469</v>
      </c>
      <c r="F459" s="3" t="s">
        <v>1470</v>
      </c>
      <c r="G459" s="3" t="s">
        <v>1031</v>
      </c>
      <c r="H459" s="3" t="s">
        <v>129</v>
      </c>
      <c r="I459" s="3" t="s">
        <v>19</v>
      </c>
      <c r="J459" s="4">
        <v>1.0</v>
      </c>
      <c r="K459" s="4">
        <v>50.0</v>
      </c>
      <c r="L459" s="4">
        <v>35.0</v>
      </c>
      <c r="M459" s="3" t="str">
        <f t="shared" si="1"/>
        <v>(hotel (name AlbergoCentoPini)
</v>
      </c>
      <c r="N459" s="3" t="str">
        <f t="shared" si="2"/>
        <v>        (tr Rimini)
</v>
      </c>
      <c r="O459" s="3" t="str">
        <f t="shared" si="3"/>
        <v>        (stars 1)
</v>
      </c>
      <c r="P459" s="3" t="str">
        <f t="shared" si="4"/>
        <v>        (price-per-night 50.0)
</v>
      </c>
      <c r="Q459" s="3" t="str">
        <f t="shared" si="5"/>
        <v>        (free-percent 35))
</v>
      </c>
      <c r="R459" s="4" t="str">
        <f t="shared" si="6"/>
        <v>(hotel (name AlbergoCentoPini)
        (tr Rimini)
        (stars 1)
        (price-per-night 50.0)
        (free-percent 35))
</v>
      </c>
    </row>
    <row r="460" ht="67.5" customHeight="1">
      <c r="A460" s="1"/>
      <c r="B460" s="1">
        <v>43.9666826</v>
      </c>
      <c r="C460" s="1">
        <v>12.618028</v>
      </c>
      <c r="D460" s="4" t="s">
        <v>1471</v>
      </c>
      <c r="E460" s="3" t="s">
        <v>1472</v>
      </c>
      <c r="F460" s="3" t="s">
        <v>1473</v>
      </c>
      <c r="G460" s="3" t="s">
        <v>1031</v>
      </c>
      <c r="H460" s="3" t="s">
        <v>129</v>
      </c>
      <c r="I460" s="3" t="s">
        <v>19</v>
      </c>
      <c r="J460" s="4">
        <v>4.0</v>
      </c>
      <c r="K460" s="4">
        <v>125.0</v>
      </c>
      <c r="L460" s="4">
        <v>67.0</v>
      </c>
      <c r="M460" s="3" t="str">
        <f t="shared" si="1"/>
        <v>(hotel (name IlPoderedelGermanoReale)
</v>
      </c>
      <c r="N460" s="3" t="str">
        <f t="shared" si="2"/>
        <v>        (tr Rimini)
</v>
      </c>
      <c r="O460" s="3" t="str">
        <f t="shared" si="3"/>
        <v>        (stars 4)
</v>
      </c>
      <c r="P460" s="3" t="str">
        <f t="shared" si="4"/>
        <v>        (price-per-night 125.0)
</v>
      </c>
      <c r="Q460" s="3" t="str">
        <f t="shared" si="5"/>
        <v>        (free-percent 67))
</v>
      </c>
      <c r="R460" s="4" t="str">
        <f t="shared" si="6"/>
        <v>(hotel (name IlPoderedelGermanoReale)
        (tr Rimini)
        (stars 4)
        (price-per-night 125.0)
        (free-percent 67))
</v>
      </c>
    </row>
    <row r="461" ht="67.5" customHeight="1">
      <c r="A461" s="1"/>
      <c r="B461" s="1">
        <v>43.9626667</v>
      </c>
      <c r="C461" s="1">
        <v>12.6611826</v>
      </c>
      <c r="D461" s="4" t="s">
        <v>1474</v>
      </c>
      <c r="E461" s="3" t="s">
        <v>1475</v>
      </c>
      <c r="F461" s="3" t="s">
        <v>1476</v>
      </c>
      <c r="G461" s="3" t="s">
        <v>1031</v>
      </c>
      <c r="H461" s="3" t="s">
        <v>129</v>
      </c>
      <c r="I461" s="3" t="s">
        <v>19</v>
      </c>
      <c r="J461" s="4">
        <v>3.0</v>
      </c>
      <c r="K461" s="4">
        <v>100.0</v>
      </c>
      <c r="L461" s="4">
        <v>29.0</v>
      </c>
      <c r="M461" s="3" t="str">
        <f t="shared" si="1"/>
        <v>(hotel (name CasaTentoni)
</v>
      </c>
      <c r="N461" s="3" t="str">
        <f t="shared" si="2"/>
        <v>        (tr Rimini)
</v>
      </c>
      <c r="O461" s="3" t="str">
        <f t="shared" si="3"/>
        <v>        (stars 3)
</v>
      </c>
      <c r="P461" s="3" t="str">
        <f t="shared" si="4"/>
        <v>        (price-per-night 100.0)
</v>
      </c>
      <c r="Q461" s="3" t="str">
        <f t="shared" si="5"/>
        <v>        (free-percent 29))
</v>
      </c>
      <c r="R461" s="4" t="str">
        <f t="shared" si="6"/>
        <v>(hotel (name CasaTentoni)
        (tr Rimini)
        (stars 3)
        (price-per-night 100.0)
        (free-percent 29))
</v>
      </c>
    </row>
    <row r="462" ht="67.5" customHeight="1">
      <c r="A462" s="1"/>
      <c r="B462" s="1">
        <v>43.9770606</v>
      </c>
      <c r="C462" s="1">
        <v>12.7051454</v>
      </c>
      <c r="D462" s="4" t="s">
        <v>1477</v>
      </c>
      <c r="E462" s="3" t="s">
        <v>1478</v>
      </c>
      <c r="F462" s="3" t="s">
        <v>1476</v>
      </c>
      <c r="G462" s="3" t="s">
        <v>1031</v>
      </c>
      <c r="H462" s="3" t="s">
        <v>129</v>
      </c>
      <c r="I462" s="3" t="s">
        <v>19</v>
      </c>
      <c r="J462" s="4">
        <v>1.0</v>
      </c>
      <c r="K462" s="4">
        <v>50.0</v>
      </c>
      <c r="L462" s="4">
        <v>93.0</v>
      </c>
      <c r="M462" s="3" t="str">
        <f t="shared" si="1"/>
        <v>(hotel (name ParkHotelKursaal)
</v>
      </c>
      <c r="N462" s="3" t="str">
        <f t="shared" si="2"/>
        <v>        (tr Rimini)
</v>
      </c>
      <c r="O462" s="3" t="str">
        <f t="shared" si="3"/>
        <v>        (stars 1)
</v>
      </c>
      <c r="P462" s="3" t="str">
        <f t="shared" si="4"/>
        <v>        (price-per-night 50.0)
</v>
      </c>
      <c r="Q462" s="3" t="str">
        <f t="shared" si="5"/>
        <v>        (free-percent 93))
</v>
      </c>
      <c r="R462" s="4" t="str">
        <f t="shared" si="6"/>
        <v>(hotel (name ParkHotelKursaal)
        (tr Rimini)
        (stars 1)
        (price-per-night 50.0)
        (free-percent 93))
</v>
      </c>
    </row>
    <row r="463" ht="67.5" customHeight="1">
      <c r="A463" s="1"/>
      <c r="B463" s="1">
        <v>43.97942800000001</v>
      </c>
      <c r="C463" s="1">
        <v>12.698176</v>
      </c>
      <c r="D463" s="4" t="s">
        <v>1479</v>
      </c>
      <c r="E463" s="3" t="s">
        <v>1480</v>
      </c>
      <c r="F463" s="3" t="s">
        <v>1476</v>
      </c>
      <c r="G463" s="3" t="s">
        <v>1031</v>
      </c>
      <c r="H463" s="3" t="s">
        <v>129</v>
      </c>
      <c r="I463" s="3" t="s">
        <v>19</v>
      </c>
      <c r="J463" s="4">
        <v>3.0</v>
      </c>
      <c r="K463" s="4">
        <v>100.0</v>
      </c>
      <c r="L463" s="4">
        <v>23.0</v>
      </c>
      <c r="M463" s="3" t="str">
        <f t="shared" si="1"/>
        <v>(hotel (name HotelRiviera)
</v>
      </c>
      <c r="N463" s="3" t="str">
        <f t="shared" si="2"/>
        <v>        (tr Rimini)
</v>
      </c>
      <c r="O463" s="3" t="str">
        <f t="shared" si="3"/>
        <v>        (stars 3)
</v>
      </c>
      <c r="P463" s="3" t="str">
        <f t="shared" si="4"/>
        <v>        (price-per-night 100.0)
</v>
      </c>
      <c r="Q463" s="3" t="str">
        <f t="shared" si="5"/>
        <v>        (free-percent 23))
</v>
      </c>
      <c r="R463" s="4" t="str">
        <f t="shared" si="6"/>
        <v>(hotel (name HotelRiviera)
        (tr Rimini)
        (stars 3)
        (price-per-night 100.0)
        (free-percent 23))
</v>
      </c>
    </row>
    <row r="464" ht="67.5" customHeight="1">
      <c r="A464" s="1"/>
      <c r="B464" s="1">
        <v>43.9809494</v>
      </c>
      <c r="C464" s="1">
        <v>12.6965166</v>
      </c>
      <c r="D464" s="4" t="s">
        <v>1481</v>
      </c>
      <c r="E464" s="3" t="s">
        <v>1482</v>
      </c>
      <c r="F464" s="3" t="s">
        <v>1476</v>
      </c>
      <c r="G464" s="3" t="s">
        <v>1031</v>
      </c>
      <c r="H464" s="3" t="s">
        <v>129</v>
      </c>
      <c r="I464" s="3" t="s">
        <v>19</v>
      </c>
      <c r="J464" s="4">
        <v>4.0</v>
      </c>
      <c r="K464" s="4">
        <v>125.0</v>
      </c>
      <c r="L464" s="4">
        <v>63.0</v>
      </c>
      <c r="M464" s="3" t="str">
        <f t="shared" si="1"/>
        <v>(hotel (name HotelClubMisano)
</v>
      </c>
      <c r="N464" s="3" t="str">
        <f t="shared" si="2"/>
        <v>        (tr Rimini)
</v>
      </c>
      <c r="O464" s="3" t="str">
        <f t="shared" si="3"/>
        <v>        (stars 4)
</v>
      </c>
      <c r="P464" s="3" t="str">
        <f t="shared" si="4"/>
        <v>        (price-per-night 125.0)
</v>
      </c>
      <c r="Q464" s="3" t="str">
        <f t="shared" si="5"/>
        <v>        (free-percent 63))
</v>
      </c>
      <c r="R464" s="4" t="str">
        <f t="shared" si="6"/>
        <v>(hotel (name HotelClubMisano)
        (tr Rimini)
        (stars 4)
        (price-per-night 125.0)
        (free-percent 63))
</v>
      </c>
    </row>
    <row r="465" ht="67.5" customHeight="1">
      <c r="A465" s="1"/>
      <c r="B465" s="1">
        <v>43.98919</v>
      </c>
      <c r="C465" s="1">
        <v>12.68239</v>
      </c>
      <c r="D465" s="4" t="s">
        <v>1483</v>
      </c>
      <c r="E465" s="3" t="s">
        <v>1484</v>
      </c>
      <c r="F465" s="3" t="s">
        <v>1485</v>
      </c>
      <c r="G465" s="3" t="s">
        <v>1031</v>
      </c>
      <c r="H465" s="3" t="s">
        <v>129</v>
      </c>
      <c r="I465" s="3" t="s">
        <v>19</v>
      </c>
      <c r="J465" s="4">
        <v>1.0</v>
      </c>
      <c r="K465" s="4">
        <v>50.0</v>
      </c>
      <c r="L465" s="4">
        <v>93.0</v>
      </c>
      <c r="M465" s="3" t="str">
        <f t="shared" si="1"/>
        <v>(hotel (name HotelAlexandraPlaza)
</v>
      </c>
      <c r="N465" s="3" t="str">
        <f t="shared" si="2"/>
        <v>        (tr Rimini)
</v>
      </c>
      <c r="O465" s="3" t="str">
        <f t="shared" si="3"/>
        <v>        (stars 1)
</v>
      </c>
      <c r="P465" s="3" t="str">
        <f t="shared" si="4"/>
        <v>        (price-per-night 50.0)
</v>
      </c>
      <c r="Q465" s="3" t="str">
        <f t="shared" si="5"/>
        <v>        (free-percent 93))
</v>
      </c>
      <c r="R465" s="4" t="str">
        <f t="shared" si="6"/>
        <v>(hotel (name HotelAlexandraPlaza)
        (tr Rimini)
        (stars 1)
        (price-per-night 50.0)
        (free-percent 93))
</v>
      </c>
    </row>
    <row r="466" ht="67.5" customHeight="1">
      <c r="A466" s="1"/>
      <c r="B466" s="1">
        <v>44.05383810000001</v>
      </c>
      <c r="C466" s="1">
        <v>12.5960607</v>
      </c>
      <c r="D466" s="4" t="s">
        <v>1486</v>
      </c>
      <c r="E466" s="3" t="s">
        <v>1487</v>
      </c>
      <c r="F466" s="3" t="s">
        <v>1488</v>
      </c>
      <c r="G466" s="3" t="s">
        <v>1031</v>
      </c>
      <c r="H466" s="3" t="s">
        <v>129</v>
      </c>
      <c r="I466" s="3" t="s">
        <v>19</v>
      </c>
      <c r="J466" s="4">
        <v>4.0</v>
      </c>
      <c r="K466" s="4">
        <v>125.0</v>
      </c>
      <c r="L466" s="4">
        <v>3.0</v>
      </c>
      <c r="M466" s="3" t="str">
        <f t="shared" si="1"/>
        <v>(hotel (name ReminPlazaHotel)
</v>
      </c>
      <c r="N466" s="3" t="str">
        <f t="shared" si="2"/>
        <v>        (tr Rimini)
</v>
      </c>
      <c r="O466" s="3" t="str">
        <f t="shared" si="3"/>
        <v>        (stars 4)
</v>
      </c>
      <c r="P466" s="3" t="str">
        <f t="shared" si="4"/>
        <v>        (price-per-night 125.0)
</v>
      </c>
      <c r="Q466" s="3" t="str">
        <f t="shared" si="5"/>
        <v>        (free-percent 3))
</v>
      </c>
      <c r="R466" s="4" t="str">
        <f t="shared" si="6"/>
        <v>(hotel (name ReminPlazaHotel)
        (tr Rimini)
        (stars 4)
        (price-per-night 125.0)
        (free-percent 3))
</v>
      </c>
    </row>
    <row r="467" ht="67.5" customHeight="1">
      <c r="A467" s="1"/>
      <c r="B467" s="1">
        <v>44.0691124</v>
      </c>
      <c r="C467" s="1">
        <v>12.5785148</v>
      </c>
      <c r="D467" s="4" t="s">
        <v>1489</v>
      </c>
      <c r="E467" s="3" t="s">
        <v>1490</v>
      </c>
      <c r="F467" s="3" t="s">
        <v>1488</v>
      </c>
      <c r="G467" s="3" t="s">
        <v>1031</v>
      </c>
      <c r="H467" s="3" t="s">
        <v>129</v>
      </c>
      <c r="I467" s="3" t="s">
        <v>19</v>
      </c>
      <c r="J467" s="4">
        <v>4.0</v>
      </c>
      <c r="K467" s="4">
        <v>125.0</v>
      </c>
      <c r="L467" s="4">
        <v>71.0</v>
      </c>
      <c r="M467" s="3" t="str">
        <f t="shared" si="1"/>
        <v>(hotel (name AstoriaSuiteHotel)
</v>
      </c>
      <c r="N467" s="3" t="str">
        <f t="shared" si="2"/>
        <v>        (tr Rimini)
</v>
      </c>
      <c r="O467" s="3" t="str">
        <f t="shared" si="3"/>
        <v>        (stars 4)
</v>
      </c>
      <c r="P467" s="3" t="str">
        <f t="shared" si="4"/>
        <v>        (price-per-night 125.0)
</v>
      </c>
      <c r="Q467" s="3" t="str">
        <f t="shared" si="5"/>
        <v>        (free-percent 71))
</v>
      </c>
      <c r="R467" s="4" t="str">
        <f t="shared" si="6"/>
        <v>(hotel (name AstoriaSuiteHotel)
        (tr Rimini)
        (stars 4)
        (price-per-night 125.0)
        (free-percent 71))
</v>
      </c>
    </row>
    <row r="468" ht="67.5" customHeight="1">
      <c r="A468" s="1"/>
      <c r="B468" s="1">
        <v>45.66279249999999</v>
      </c>
      <c r="C468" s="1">
        <v>12.5282691</v>
      </c>
      <c r="D468" s="4" t="s">
        <v>1491</v>
      </c>
      <c r="E468" s="3" t="s">
        <v>1492</v>
      </c>
      <c r="F468" s="3" t="s">
        <v>1493</v>
      </c>
      <c r="G468" s="3" t="s">
        <v>752</v>
      </c>
      <c r="H468" s="3" t="s">
        <v>109</v>
      </c>
      <c r="I468" s="3" t="s">
        <v>52</v>
      </c>
      <c r="J468" s="4">
        <v>3.0</v>
      </c>
      <c r="K468" s="4">
        <v>100.0</v>
      </c>
      <c r="L468" s="4">
        <v>19.0</v>
      </c>
      <c r="M468" s="3" t="str">
        <f t="shared" si="1"/>
        <v>(hotel (name ParkHotelVillaLeondOro)
</v>
      </c>
      <c r="N468" s="3" t="str">
        <f t="shared" si="2"/>
        <v>        (tr Venezia)
</v>
      </c>
      <c r="O468" s="3" t="str">
        <f t="shared" si="3"/>
        <v>        (stars 3)
</v>
      </c>
      <c r="P468" s="3" t="str">
        <f t="shared" si="4"/>
        <v>        (price-per-night 100.0)
</v>
      </c>
      <c r="Q468" s="3" t="str">
        <f t="shared" si="5"/>
        <v>        (free-percent 19))
</v>
      </c>
      <c r="R468" s="4" t="str">
        <f t="shared" si="6"/>
        <v>(hotel (name ParkHotelVillaLeondOro)
        (tr Venezia)
        (stars 3)
        (price-per-night 100.0)
        (free-percent 19))
</v>
      </c>
    </row>
    <row r="469" ht="67.5" customHeight="1">
      <c r="A469" s="1"/>
      <c r="B469" s="1">
        <v>45.8975156</v>
      </c>
      <c r="C469" s="1">
        <v>12.6030408</v>
      </c>
      <c r="D469" s="4" t="s">
        <v>1494</v>
      </c>
      <c r="E469" s="3" t="s">
        <v>1495</v>
      </c>
      <c r="F469" s="3" t="s">
        <v>1496</v>
      </c>
      <c r="G469" s="3" t="s">
        <v>1497</v>
      </c>
      <c r="H469" s="3" t="s">
        <v>160</v>
      </c>
      <c r="I469" s="3" t="s">
        <v>64</v>
      </c>
      <c r="J469" s="4">
        <v>3.0</v>
      </c>
      <c r="K469" s="4">
        <v>100.0</v>
      </c>
      <c r="L469" s="4">
        <v>88.0</v>
      </c>
      <c r="M469" s="3" t="str">
        <f t="shared" si="1"/>
        <v>(hotel (name HotelPrataVerde)
</v>
      </c>
      <c r="N469" s="3" t="str">
        <f t="shared" si="2"/>
        <v>        (tr Pordenone)
</v>
      </c>
      <c r="O469" s="3" t="str">
        <f t="shared" si="3"/>
        <v>        (stars 3)
</v>
      </c>
      <c r="P469" s="3" t="str">
        <f t="shared" si="4"/>
        <v>        (price-per-night 100.0)
</v>
      </c>
      <c r="Q469" s="3" t="str">
        <f t="shared" si="5"/>
        <v>        (free-percent 88))
</v>
      </c>
      <c r="R469" s="4" t="str">
        <f t="shared" si="6"/>
        <v>(hotel (name HotelPrataVerde)
        (tr Pordenone)
        (stars 3)
        (price-per-night 100.0)
        (free-percent 88))
</v>
      </c>
    </row>
    <row r="470" ht="67.5" customHeight="1">
      <c r="A470" s="1"/>
      <c r="B470" s="1">
        <v>45.95365289999999</v>
      </c>
      <c r="C470" s="1">
        <v>12.5024925</v>
      </c>
      <c r="D470" s="4" t="s">
        <v>1498</v>
      </c>
      <c r="E470" s="3" t="s">
        <v>1499</v>
      </c>
      <c r="F470" s="3" t="s">
        <v>1500</v>
      </c>
      <c r="G470" s="3" t="s">
        <v>1497</v>
      </c>
      <c r="H470" s="3" t="s">
        <v>160</v>
      </c>
      <c r="I470" s="3" t="s">
        <v>64</v>
      </c>
      <c r="J470" s="4">
        <v>3.0</v>
      </c>
      <c r="K470" s="4">
        <v>100.0</v>
      </c>
      <c r="L470" s="4">
        <v>39.0</v>
      </c>
      <c r="M470" s="3" t="str">
        <f t="shared" si="1"/>
        <v>(hotel (name HotelDueLeoni)
</v>
      </c>
      <c r="N470" s="3" t="str">
        <f t="shared" si="2"/>
        <v>        (tr Pordenone)
</v>
      </c>
      <c r="O470" s="3" t="str">
        <f t="shared" si="3"/>
        <v>        (stars 3)
</v>
      </c>
      <c r="P470" s="3" t="str">
        <f t="shared" si="4"/>
        <v>        (price-per-night 100.0)
</v>
      </c>
      <c r="Q470" s="3" t="str">
        <f t="shared" si="5"/>
        <v>        (free-percent 39))
</v>
      </c>
      <c r="R470" s="4" t="str">
        <f t="shared" si="6"/>
        <v>(hotel (name HotelDueLeoni)
        (tr Pordenone)
        (stars 3)
        (price-per-night 100.0)
        (free-percent 39))
</v>
      </c>
    </row>
    <row r="471" ht="67.5" customHeight="1">
      <c r="A471" s="1"/>
      <c r="B471" s="1">
        <v>45.965427</v>
      </c>
      <c r="C471" s="1">
        <v>12.600127</v>
      </c>
      <c r="D471" s="4" t="s">
        <v>1501</v>
      </c>
      <c r="E471" s="3" t="s">
        <v>1502</v>
      </c>
      <c r="F471" s="3" t="s">
        <v>1503</v>
      </c>
      <c r="G471" s="3" t="s">
        <v>1497</v>
      </c>
      <c r="H471" s="3" t="s">
        <v>160</v>
      </c>
      <c r="I471" s="3" t="s">
        <v>64</v>
      </c>
      <c r="J471" s="4">
        <v>2.0</v>
      </c>
      <c r="K471" s="4">
        <v>75.0</v>
      </c>
      <c r="L471" s="4">
        <v>37.0</v>
      </c>
      <c r="M471" s="3" t="str">
        <f t="shared" si="1"/>
        <v>(hotel (name HotelPurlilium)
</v>
      </c>
      <c r="N471" s="3" t="str">
        <f t="shared" si="2"/>
        <v>        (tr Pordenone)
</v>
      </c>
      <c r="O471" s="3" t="str">
        <f t="shared" si="3"/>
        <v>        (stars 2)
</v>
      </c>
      <c r="P471" s="3" t="str">
        <f t="shared" si="4"/>
        <v>        (price-per-night 75.0)
</v>
      </c>
      <c r="Q471" s="3" t="str">
        <f t="shared" si="5"/>
        <v>        (free-percent 37))
</v>
      </c>
      <c r="R471" s="4" t="str">
        <f t="shared" si="6"/>
        <v>(hotel (name HotelPurlilium)
        (tr Pordenone)
        (stars 2)
        (price-per-night 75.0)
        (free-percent 37))
</v>
      </c>
    </row>
    <row r="472" ht="67.5" customHeight="1">
      <c r="A472" s="1"/>
      <c r="B472" s="1">
        <v>46.4237615</v>
      </c>
      <c r="C472" s="1">
        <v>12.5789244</v>
      </c>
      <c r="D472" s="4" t="s">
        <v>552</v>
      </c>
      <c r="E472" s="3" t="s">
        <v>1504</v>
      </c>
      <c r="F472" s="3" t="s">
        <v>1505</v>
      </c>
      <c r="G472" s="3" t="s">
        <v>1506</v>
      </c>
      <c r="H472" s="3" t="s">
        <v>161</v>
      </c>
      <c r="I472" s="3" t="s">
        <v>64</v>
      </c>
      <c r="J472" s="4">
        <v>3.0</v>
      </c>
      <c r="K472" s="4">
        <v>100.0</v>
      </c>
      <c r="L472" s="4">
        <v>41.0</v>
      </c>
      <c r="M472" s="3" t="str">
        <f t="shared" si="1"/>
        <v>(hotel (name HotelPosta)
</v>
      </c>
      <c r="N472" s="3" t="str">
        <f t="shared" si="2"/>
        <v>        (tr Udine)
</v>
      </c>
      <c r="O472" s="3" t="str">
        <f t="shared" si="3"/>
        <v>        (stars 3)
</v>
      </c>
      <c r="P472" s="3" t="str">
        <f t="shared" si="4"/>
        <v>        (price-per-night 100.0)
</v>
      </c>
      <c r="Q472" s="3" t="str">
        <f t="shared" si="5"/>
        <v>        (free-percent 41))
</v>
      </c>
      <c r="R472" s="4" t="str">
        <f t="shared" si="6"/>
        <v>(hotel (name HotelPosta)
        (tr Udine)
        (stars 3)
        (price-per-night 100.0)
        (free-percent 41))
</v>
      </c>
    </row>
    <row r="473" ht="67.5" customHeight="1">
      <c r="A473" s="1"/>
      <c r="B473" s="1">
        <v>45.4133905</v>
      </c>
      <c r="C473" s="1">
        <v>12.3747432</v>
      </c>
      <c r="D473" s="4" t="s">
        <v>1507</v>
      </c>
      <c r="E473" s="3" t="s">
        <v>1508</v>
      </c>
      <c r="F473" s="3" t="s">
        <v>1509</v>
      </c>
      <c r="G473" s="3" t="s">
        <v>752</v>
      </c>
      <c r="H473" s="3" t="s">
        <v>109</v>
      </c>
      <c r="I473" s="3" t="s">
        <v>52</v>
      </c>
      <c r="J473" s="4">
        <v>2.0</v>
      </c>
      <c r="K473" s="4">
        <v>75.0</v>
      </c>
      <c r="L473" s="4">
        <v>44.0</v>
      </c>
      <c r="M473" s="3" t="str">
        <f t="shared" si="1"/>
        <v>(hotel (name HotelDesBains)
</v>
      </c>
      <c r="N473" s="3" t="str">
        <f t="shared" si="2"/>
        <v>        (tr Venezia)
</v>
      </c>
      <c r="O473" s="3" t="str">
        <f t="shared" si="3"/>
        <v>        (stars 2)
</v>
      </c>
      <c r="P473" s="3" t="str">
        <f t="shared" si="4"/>
        <v>        (price-per-night 75.0)
</v>
      </c>
      <c r="Q473" s="3" t="str">
        <f t="shared" si="5"/>
        <v>        (free-percent 44))
</v>
      </c>
      <c r="R473" s="4" t="str">
        <f t="shared" si="6"/>
        <v>(hotel (name HotelDesBains)
        (tr Venezia)
        (stars 2)
        (price-per-night 75.0)
        (free-percent 44))
</v>
      </c>
    </row>
    <row r="474" ht="67.5" customHeight="1">
      <c r="A474" s="1"/>
      <c r="B474" s="1">
        <v>45.9153457</v>
      </c>
      <c r="C474" s="1">
        <v>12.8546815</v>
      </c>
      <c r="D474" s="4" t="s">
        <v>1510</v>
      </c>
      <c r="E474" s="3" t="s">
        <v>1511</v>
      </c>
      <c r="F474" s="3" t="s">
        <v>1512</v>
      </c>
      <c r="G474" s="3" t="s">
        <v>1497</v>
      </c>
      <c r="H474" s="3" t="s">
        <v>160</v>
      </c>
      <c r="I474" s="3" t="s">
        <v>64</v>
      </c>
      <c r="J474" s="4">
        <v>3.0</v>
      </c>
      <c r="K474" s="4">
        <v>100.0</v>
      </c>
      <c r="L474" s="4">
        <v>32.0</v>
      </c>
      <c r="M474" s="3" t="str">
        <f t="shared" si="1"/>
        <v>(hotel (name HotelPatriarca)
</v>
      </c>
      <c r="N474" s="3" t="str">
        <f t="shared" si="2"/>
        <v>        (tr Pordenone)
</v>
      </c>
      <c r="O474" s="3" t="str">
        <f t="shared" si="3"/>
        <v>        (stars 3)
</v>
      </c>
      <c r="P474" s="3" t="str">
        <f t="shared" si="4"/>
        <v>        (price-per-night 100.0)
</v>
      </c>
      <c r="Q474" s="3" t="str">
        <f t="shared" si="5"/>
        <v>        (free-percent 32))
</v>
      </c>
      <c r="R474" s="4" t="str">
        <f t="shared" si="6"/>
        <v>(hotel (name HotelPatriarca)
        (tr Pordenone)
        (stars 3)
        (price-per-night 100.0)
        (free-percent 32))
</v>
      </c>
    </row>
    <row r="475" ht="67.5" customHeight="1">
      <c r="A475" s="1"/>
      <c r="B475" s="1">
        <v>41.899252</v>
      </c>
      <c r="C475" s="1">
        <v>12.499962</v>
      </c>
      <c r="D475" s="4" t="s">
        <v>1513</v>
      </c>
      <c r="E475" s="3" t="s">
        <v>1514</v>
      </c>
      <c r="F475" s="3" t="s">
        <v>1315</v>
      </c>
      <c r="G475" s="3" t="s">
        <v>285</v>
      </c>
      <c r="H475" s="3" t="s">
        <v>61</v>
      </c>
      <c r="I475" s="3" t="s">
        <v>42</v>
      </c>
      <c r="J475" s="4">
        <v>2.0</v>
      </c>
      <c r="K475" s="4">
        <v>75.0</v>
      </c>
      <c r="L475" s="4">
        <v>33.0</v>
      </c>
      <c r="M475" s="3" t="str">
        <f t="shared" si="1"/>
        <v>(hotel (name HotelSerena)
</v>
      </c>
      <c r="N475" s="3" t="str">
        <f t="shared" si="2"/>
        <v>        (tr Roma)
</v>
      </c>
      <c r="O475" s="3" t="str">
        <f t="shared" si="3"/>
        <v>        (stars 2)
</v>
      </c>
      <c r="P475" s="3" t="str">
        <f t="shared" si="4"/>
        <v>        (price-per-night 75.0)
</v>
      </c>
      <c r="Q475" s="3" t="str">
        <f t="shared" si="5"/>
        <v>        (free-percent 33))
</v>
      </c>
      <c r="R475" s="4" t="str">
        <f t="shared" si="6"/>
        <v>(hotel (name HotelSerena)
        (tr Roma)
        (stars 2)
        (price-per-night 75.0)
        (free-percent 33))
</v>
      </c>
    </row>
    <row r="476" ht="67.5" customHeight="1">
      <c r="A476" s="1"/>
      <c r="B476" s="1">
        <v>40.6228909</v>
      </c>
      <c r="C476" s="1">
        <v>14.3670075</v>
      </c>
      <c r="D476" s="4" t="s">
        <v>1515</v>
      </c>
      <c r="E476" s="3" t="s">
        <v>1516</v>
      </c>
      <c r="F476" s="3" t="s">
        <v>566</v>
      </c>
      <c r="G476" s="3" t="s">
        <v>455</v>
      </c>
      <c r="H476" s="3" t="s">
        <v>80</v>
      </c>
      <c r="I476" s="3" t="s">
        <v>22</v>
      </c>
      <c r="J476" s="4">
        <v>2.0</v>
      </c>
      <c r="K476" s="4">
        <v>75.0</v>
      </c>
      <c r="L476" s="4">
        <v>61.0</v>
      </c>
      <c r="M476" s="3" t="str">
        <f t="shared" si="1"/>
        <v>(hotel (name GrandHotelPresident)
</v>
      </c>
      <c r="N476" s="3" t="str">
        <f t="shared" si="2"/>
        <v>        (tr Napoli)
</v>
      </c>
      <c r="O476" s="3" t="str">
        <f t="shared" si="3"/>
        <v>        (stars 2)
</v>
      </c>
      <c r="P476" s="3" t="str">
        <f t="shared" si="4"/>
        <v>        (price-per-night 75.0)
</v>
      </c>
      <c r="Q476" s="3" t="str">
        <f t="shared" si="5"/>
        <v>        (free-percent 61))
</v>
      </c>
      <c r="R476" s="4" t="str">
        <f t="shared" si="6"/>
        <v>(hotel (name GrandHotelPresident)
        (tr Napoli)
        (stars 2)
        (price-per-night 75.0)
        (free-percent 61))
</v>
      </c>
    </row>
    <row r="477" ht="67.5" customHeight="1">
      <c r="A477" s="1"/>
      <c r="B477" s="1">
        <v>45.6951186</v>
      </c>
      <c r="C477" s="1">
        <v>9.313139</v>
      </c>
      <c r="D477" s="4" t="s">
        <v>1517</v>
      </c>
      <c r="E477" s="3" t="s">
        <v>1518</v>
      </c>
      <c r="F477" s="3" t="s">
        <v>1519</v>
      </c>
      <c r="G477" s="3" t="s">
        <v>642</v>
      </c>
      <c r="H477" s="3" t="s">
        <v>100</v>
      </c>
      <c r="I477" s="3" t="s">
        <v>54</v>
      </c>
      <c r="J477" s="4">
        <v>3.0</v>
      </c>
      <c r="K477" s="4">
        <v>100.0</v>
      </c>
      <c r="L477" s="4">
        <v>91.0</v>
      </c>
      <c r="M477" s="3" t="str">
        <f t="shared" si="1"/>
        <v>(hotel (name AlbergoRistoranteRoma)
</v>
      </c>
      <c r="N477" s="3" t="str">
        <f t="shared" si="2"/>
        <v>        (tr Lecco)
</v>
      </c>
      <c r="O477" s="3" t="str">
        <f t="shared" si="3"/>
        <v>        (stars 3)
</v>
      </c>
      <c r="P477" s="3" t="str">
        <f t="shared" si="4"/>
        <v>        (price-per-night 100.0)
</v>
      </c>
      <c r="Q477" s="3" t="str">
        <f t="shared" si="5"/>
        <v>        (free-percent 91))
</v>
      </c>
      <c r="R477" s="4" t="str">
        <f t="shared" si="6"/>
        <v>(hotel (name AlbergoRistoranteRoma)
        (tr Lecco)
        (stars 3)
        (price-per-night 100.0)
        (free-percent 91))
</v>
      </c>
    </row>
    <row r="478" ht="67.5" customHeight="1">
      <c r="A478" s="1"/>
      <c r="B478" s="1">
        <v>46.3836393</v>
      </c>
      <c r="C478" s="1">
        <v>13.137314</v>
      </c>
      <c r="D478" s="4" t="s">
        <v>1520</v>
      </c>
      <c r="E478" s="3" t="s">
        <v>1521</v>
      </c>
      <c r="F478" s="3" t="s">
        <v>1522</v>
      </c>
      <c r="G478" s="3" t="s">
        <v>1506</v>
      </c>
      <c r="H478" s="3" t="s">
        <v>161</v>
      </c>
      <c r="I478" s="3" t="s">
        <v>64</v>
      </c>
      <c r="J478" s="4">
        <v>3.0</v>
      </c>
      <c r="K478" s="4">
        <v>100.0</v>
      </c>
      <c r="L478" s="4">
        <v>88.0</v>
      </c>
      <c r="M478" s="3" t="str">
        <f t="shared" si="1"/>
        <v>(hotel (name HotelCarnia)
</v>
      </c>
      <c r="N478" s="3" t="str">
        <f t="shared" si="2"/>
        <v>        (tr Udine)
</v>
      </c>
      <c r="O478" s="3" t="str">
        <f t="shared" si="3"/>
        <v>        (stars 3)
</v>
      </c>
      <c r="P478" s="3" t="str">
        <f t="shared" si="4"/>
        <v>        (price-per-night 100.0)
</v>
      </c>
      <c r="Q478" s="3" t="str">
        <f t="shared" si="5"/>
        <v>        (free-percent 88))
</v>
      </c>
      <c r="R478" s="4" t="str">
        <f t="shared" si="6"/>
        <v>(hotel (name HotelCarnia)
        (tr Udine)
        (stars 3)
        (price-per-night 100.0)
        (free-percent 88))
</v>
      </c>
    </row>
    <row r="479" ht="67.5" customHeight="1">
      <c r="A479" s="1"/>
      <c r="B479" s="1">
        <v>46.19307800000001</v>
      </c>
      <c r="C479" s="1">
        <v>13.1955631</v>
      </c>
      <c r="D479" s="4" t="s">
        <v>1523</v>
      </c>
      <c r="E479" s="3" t="s">
        <v>1524</v>
      </c>
      <c r="F479" s="3" t="s">
        <v>1525</v>
      </c>
      <c r="G479" s="3" t="s">
        <v>1506</v>
      </c>
      <c r="H479" s="3" t="s">
        <v>161</v>
      </c>
      <c r="I479" s="3" t="s">
        <v>64</v>
      </c>
      <c r="J479" s="4">
        <v>1.0</v>
      </c>
      <c r="K479" s="4">
        <v>50.0</v>
      </c>
      <c r="L479" s="4">
        <v>14.0</v>
      </c>
      <c r="M479" s="3" t="str">
        <f t="shared" si="1"/>
        <v>(hotel (name HotelCostantini)
</v>
      </c>
      <c r="N479" s="3" t="str">
        <f t="shared" si="2"/>
        <v>        (tr Udine)
</v>
      </c>
      <c r="O479" s="3" t="str">
        <f t="shared" si="3"/>
        <v>        (stars 1)
</v>
      </c>
      <c r="P479" s="3" t="str">
        <f t="shared" si="4"/>
        <v>        (price-per-night 50.0)
</v>
      </c>
      <c r="Q479" s="3" t="str">
        <f t="shared" si="5"/>
        <v>        (free-percent 14))
</v>
      </c>
      <c r="R479" s="4" t="str">
        <f t="shared" si="6"/>
        <v>(hotel (name HotelCostantini)
        (tr Udine)
        (stars 1)
        (price-per-night 50.0)
        (free-percent 14))
</v>
      </c>
    </row>
    <row r="480" ht="67.5" customHeight="1">
      <c r="A480" s="1"/>
      <c r="B480" s="1">
        <v>46.5330513</v>
      </c>
      <c r="C480" s="1">
        <v>12.1462208</v>
      </c>
      <c r="D480" s="4" t="s">
        <v>389</v>
      </c>
      <c r="E480" s="3" t="s">
        <v>390</v>
      </c>
      <c r="F480" s="3" t="s">
        <v>391</v>
      </c>
      <c r="G480" s="3" t="s">
        <v>392</v>
      </c>
      <c r="H480" s="3" t="s">
        <v>72</v>
      </c>
      <c r="I480" s="3" t="s">
        <v>52</v>
      </c>
      <c r="J480" s="4">
        <v>3.0</v>
      </c>
      <c r="K480" s="4">
        <v>100.0</v>
      </c>
      <c r="L480" s="4">
        <v>57.0</v>
      </c>
      <c r="M480" s="3" t="str">
        <f t="shared" si="1"/>
        <v>(hotel (name HotelCristallo)
</v>
      </c>
      <c r="N480" s="3" t="str">
        <f t="shared" si="2"/>
        <v>        (tr Belluno)
</v>
      </c>
      <c r="O480" s="3" t="str">
        <f t="shared" si="3"/>
        <v>        (stars 3)
</v>
      </c>
      <c r="P480" s="3" t="str">
        <f t="shared" si="4"/>
        <v>        (price-per-night 100.0)
</v>
      </c>
      <c r="Q480" s="3" t="str">
        <f t="shared" si="5"/>
        <v>        (free-percent 57))
</v>
      </c>
      <c r="R480" s="4" t="str">
        <f t="shared" si="6"/>
        <v>(hotel (name HotelCristallo)
        (tr Belluno)
        (stars 3)
        (price-per-night 100.0)
        (free-percent 57))
</v>
      </c>
    </row>
    <row r="481" ht="67.5" customHeight="1">
      <c r="A481" s="1"/>
      <c r="B481" s="1">
        <v>45.96554649999999</v>
      </c>
      <c r="C481" s="1">
        <v>13.4680582</v>
      </c>
      <c r="D481" s="4" t="s">
        <v>1526</v>
      </c>
      <c r="E481" s="3" t="s">
        <v>1527</v>
      </c>
      <c r="F481" s="3" t="s">
        <v>1528</v>
      </c>
      <c r="G481" s="3" t="s">
        <v>1529</v>
      </c>
      <c r="H481" s="3" t="s">
        <v>162</v>
      </c>
      <c r="I481" s="3" t="s">
        <v>64</v>
      </c>
      <c r="J481" s="4">
        <v>2.0</v>
      </c>
      <c r="K481" s="4">
        <v>75.0</v>
      </c>
      <c r="L481" s="4">
        <v>69.0</v>
      </c>
      <c r="M481" s="3" t="str">
        <f t="shared" si="1"/>
        <v>(hotel (name HotelFelcaro)
</v>
      </c>
      <c r="N481" s="3" t="str">
        <f t="shared" si="2"/>
        <v>        (tr Gorizia)
</v>
      </c>
      <c r="O481" s="3" t="str">
        <f t="shared" si="3"/>
        <v>        (stars 2)
</v>
      </c>
      <c r="P481" s="3" t="str">
        <f t="shared" si="4"/>
        <v>        (price-per-night 75.0)
</v>
      </c>
      <c r="Q481" s="3" t="str">
        <f t="shared" si="5"/>
        <v>        (free-percent 69))
</v>
      </c>
      <c r="R481" s="4" t="str">
        <f t="shared" si="6"/>
        <v>(hotel (name HotelFelcaro)
        (tr Gorizia)
        (stars 2)
        (price-per-night 75.0)
        (free-percent 69))
</v>
      </c>
    </row>
    <row r="482" ht="67.5" customHeight="1">
      <c r="A482" s="1"/>
      <c r="B482" s="1">
        <v>46.3880225</v>
      </c>
      <c r="C482" s="1">
        <v>13.4738525</v>
      </c>
      <c r="D482" s="4" t="s">
        <v>1530</v>
      </c>
      <c r="E482" s="3" t="s">
        <v>1531</v>
      </c>
      <c r="F482" s="3" t="s">
        <v>1532</v>
      </c>
      <c r="G482" s="3" t="s">
        <v>1506</v>
      </c>
      <c r="H482" s="3" t="s">
        <v>161</v>
      </c>
      <c r="I482" s="3" t="s">
        <v>64</v>
      </c>
      <c r="J482" s="4">
        <v>1.0</v>
      </c>
      <c r="K482" s="4">
        <v>50.0</v>
      </c>
      <c r="L482" s="4">
        <v>25.0</v>
      </c>
      <c r="M482" s="3" t="str">
        <f t="shared" si="1"/>
        <v>(hotel (name HotelClubNevea)
</v>
      </c>
      <c r="N482" s="3" t="str">
        <f t="shared" si="2"/>
        <v>        (tr Udine)
</v>
      </c>
      <c r="O482" s="3" t="str">
        <f t="shared" si="3"/>
        <v>        (stars 1)
</v>
      </c>
      <c r="P482" s="3" t="str">
        <f t="shared" si="4"/>
        <v>        (price-per-night 50.0)
</v>
      </c>
      <c r="Q482" s="3" t="str">
        <f t="shared" si="5"/>
        <v>        (free-percent 25))
</v>
      </c>
      <c r="R482" s="4" t="str">
        <f t="shared" si="6"/>
        <v>(hotel (name HotelClubNevea)
        (tr Udine)
        (stars 1)
        (price-per-night 50.0)
        (free-percent 25))
</v>
      </c>
    </row>
    <row r="483" ht="67.5" customHeight="1">
      <c r="A483" s="1"/>
      <c r="B483" s="1">
        <v>45.8267727</v>
      </c>
      <c r="C483" s="1">
        <v>13.4981922</v>
      </c>
      <c r="D483" s="4" t="s">
        <v>1533</v>
      </c>
      <c r="E483" s="3" t="s">
        <v>1534</v>
      </c>
      <c r="F483" s="3" t="s">
        <v>1535</v>
      </c>
      <c r="G483" s="3" t="s">
        <v>1529</v>
      </c>
      <c r="H483" s="3" t="s">
        <v>162</v>
      </c>
      <c r="I483" s="3" t="s">
        <v>64</v>
      </c>
      <c r="J483" s="4">
        <v>4.0</v>
      </c>
      <c r="K483" s="4">
        <v>125.0</v>
      </c>
      <c r="L483" s="4">
        <v>6.0</v>
      </c>
      <c r="M483" s="3" t="str">
        <f t="shared" si="1"/>
        <v>(hotel (name HotelFurlan)
</v>
      </c>
      <c r="N483" s="3" t="str">
        <f t="shared" si="2"/>
        <v>        (tr Gorizia)
</v>
      </c>
      <c r="O483" s="3" t="str">
        <f t="shared" si="3"/>
        <v>        (stars 4)
</v>
      </c>
      <c r="P483" s="3" t="str">
        <f t="shared" si="4"/>
        <v>        (price-per-night 125.0)
</v>
      </c>
      <c r="Q483" s="3" t="str">
        <f t="shared" si="5"/>
        <v>        (free-percent 6))
</v>
      </c>
      <c r="R483" s="4" t="str">
        <f t="shared" si="6"/>
        <v>(hotel (name HotelFurlan)
        (tr Gorizia)
        (stars 4)
        (price-per-night 125.0)
        (free-percent 6))
</v>
      </c>
    </row>
    <row r="484" ht="67.5" customHeight="1">
      <c r="A484" s="1"/>
      <c r="B484" s="1">
        <v>46.5040678</v>
      </c>
      <c r="C484" s="1">
        <v>13.5698745</v>
      </c>
      <c r="D484" s="4" t="s">
        <v>1536</v>
      </c>
      <c r="E484" s="3" t="s">
        <v>1537</v>
      </c>
      <c r="F484" s="3" t="s">
        <v>1538</v>
      </c>
      <c r="G484" s="3" t="s">
        <v>1506</v>
      </c>
      <c r="H484" s="3" t="s">
        <v>161</v>
      </c>
      <c r="I484" s="3" t="s">
        <v>64</v>
      </c>
      <c r="J484" s="4">
        <v>4.0</v>
      </c>
      <c r="K484" s="4">
        <v>125.0</v>
      </c>
      <c r="L484" s="4">
        <v>85.0</v>
      </c>
      <c r="M484" s="3" t="str">
        <f t="shared" si="1"/>
        <v>(hotel (name HotelValleverde)
</v>
      </c>
      <c r="N484" s="3" t="str">
        <f t="shared" si="2"/>
        <v>        (tr Udine)
</v>
      </c>
      <c r="O484" s="3" t="str">
        <f t="shared" si="3"/>
        <v>        (stars 4)
</v>
      </c>
      <c r="P484" s="3" t="str">
        <f t="shared" si="4"/>
        <v>        (price-per-night 125.0)
</v>
      </c>
      <c r="Q484" s="3" t="str">
        <f t="shared" si="5"/>
        <v>        (free-percent 85))
</v>
      </c>
      <c r="R484" s="4" t="str">
        <f t="shared" si="6"/>
        <v>(hotel (name HotelValleverde)
        (tr Udine)
        (stars 4)
        (price-per-night 125.0)
        (free-percent 85))
</v>
      </c>
    </row>
    <row r="485" ht="67.5" customHeight="1">
      <c r="A485" s="1"/>
      <c r="B485" s="1">
        <v>45.6553409</v>
      </c>
      <c r="C485" s="1">
        <v>13.7731104</v>
      </c>
      <c r="D485" s="4" t="s">
        <v>721</v>
      </c>
      <c r="E485" s="3" t="s">
        <v>1539</v>
      </c>
      <c r="F485" s="3" t="s">
        <v>1540</v>
      </c>
      <c r="G485" s="3" t="s">
        <v>1541</v>
      </c>
      <c r="H485" s="3" t="s">
        <v>163</v>
      </c>
      <c r="I485" s="3" t="s">
        <v>64</v>
      </c>
      <c r="J485" s="4">
        <v>3.0</v>
      </c>
      <c r="K485" s="4">
        <v>100.0</v>
      </c>
      <c r="L485" s="4">
        <v>72.0</v>
      </c>
      <c r="M485" s="3" t="str">
        <f t="shared" si="1"/>
        <v>(hotel (name HotelItalia)
</v>
      </c>
      <c r="N485" s="3" t="str">
        <f t="shared" si="2"/>
        <v>        (tr Trieste)
</v>
      </c>
      <c r="O485" s="3" t="str">
        <f t="shared" si="3"/>
        <v>        (stars 3)
</v>
      </c>
      <c r="P485" s="3" t="str">
        <f t="shared" si="4"/>
        <v>        (price-per-night 100.0)
</v>
      </c>
      <c r="Q485" s="3" t="str">
        <f t="shared" si="5"/>
        <v>        (free-percent 72))
</v>
      </c>
      <c r="R485" s="4" t="str">
        <f t="shared" si="6"/>
        <v>(hotel (name HotelItalia)
        (tr Trieste)
        (stars 3)
        (price-per-night 100.0)
        (free-percent 72))
</v>
      </c>
    </row>
    <row r="486" ht="67.5" customHeight="1">
      <c r="A486" s="1"/>
      <c r="B486" s="1">
        <v>41.9142968</v>
      </c>
      <c r="C486" s="1">
        <v>12.5214766</v>
      </c>
      <c r="D486" s="4" t="s">
        <v>1542</v>
      </c>
      <c r="E486" s="3" t="s">
        <v>1543</v>
      </c>
      <c r="F486" s="3" t="s">
        <v>1544</v>
      </c>
      <c r="G486" s="3" t="s">
        <v>285</v>
      </c>
      <c r="H486" s="3" t="s">
        <v>61</v>
      </c>
      <c r="I486" s="3" t="s">
        <v>42</v>
      </c>
      <c r="J486" s="4">
        <v>3.0</v>
      </c>
      <c r="K486" s="4">
        <v>100.0</v>
      </c>
      <c r="L486" s="4">
        <v>79.0</v>
      </c>
      <c r="M486" s="3" t="str">
        <f t="shared" si="1"/>
        <v>(hotel (name HotelSanGiusto)
</v>
      </c>
      <c r="N486" s="3" t="str">
        <f t="shared" si="2"/>
        <v>        (tr Roma)
</v>
      </c>
      <c r="O486" s="3" t="str">
        <f t="shared" si="3"/>
        <v>        (stars 3)
</v>
      </c>
      <c r="P486" s="3" t="str">
        <f t="shared" si="4"/>
        <v>        (price-per-night 100.0)
</v>
      </c>
      <c r="Q486" s="3" t="str">
        <f t="shared" si="5"/>
        <v>        (free-percent 79))
</v>
      </c>
      <c r="R486" s="4" t="str">
        <f t="shared" si="6"/>
        <v>(hotel (name HotelSanGiusto)
        (tr Roma)
        (stars 3)
        (price-per-night 100.0)
        (free-percent 79))
</v>
      </c>
    </row>
    <row r="487" ht="67.5" customHeight="1">
      <c r="A487" s="1"/>
      <c r="B487" s="1">
        <v>45.7005305</v>
      </c>
      <c r="C487" s="1">
        <v>13.8308728</v>
      </c>
      <c r="D487" s="4" t="s">
        <v>1545</v>
      </c>
      <c r="E487" s="3" t="s">
        <v>1546</v>
      </c>
      <c r="F487" s="3" t="s">
        <v>1547</v>
      </c>
      <c r="G487" s="3" t="s">
        <v>1541</v>
      </c>
      <c r="H487" s="3" t="s">
        <v>163</v>
      </c>
      <c r="I487" s="3" t="s">
        <v>64</v>
      </c>
      <c r="J487" s="4">
        <v>1.0</v>
      </c>
      <c r="K487" s="4">
        <v>50.0</v>
      </c>
      <c r="L487" s="4">
        <v>85.0</v>
      </c>
      <c r="M487" s="3" t="str">
        <f t="shared" si="1"/>
        <v>(hotel (name HotelFernetti)
</v>
      </c>
      <c r="N487" s="3" t="str">
        <f t="shared" si="2"/>
        <v>        (tr Trieste)
</v>
      </c>
      <c r="O487" s="3" t="str">
        <f t="shared" si="3"/>
        <v>        (stars 1)
</v>
      </c>
      <c r="P487" s="3" t="str">
        <f t="shared" si="4"/>
        <v>        (price-per-night 50.0)
</v>
      </c>
      <c r="Q487" s="3" t="str">
        <f t="shared" si="5"/>
        <v>        (free-percent 85))
</v>
      </c>
      <c r="R487" s="4" t="str">
        <f t="shared" si="6"/>
        <v>(hotel (name HotelFernetti)
        (tr Trieste)
        (stars 1)
        (price-per-night 50.0)
        (free-percent 85))
</v>
      </c>
    </row>
    <row r="488">
      <c r="R488" s="3" t="s">
        <v>1169</v>
      </c>
    </row>
    <row r="489" ht="67.5" customHeight="1"/>
    <row r="490" ht="67.5" customHeight="1"/>
    <row r="491" ht="67.5" customHeight="1"/>
    <row r="492" ht="67.5" customHeight="1"/>
    <row r="493" ht="67.5" customHeight="1"/>
    <row r="494" ht="67.5" customHeight="1"/>
    <row r="495" ht="67.5" customHeight="1"/>
    <row r="496" ht="67.5" customHeight="1"/>
    <row r="497" ht="67.5" customHeight="1"/>
    <row r="498" ht="67.5" customHeight="1"/>
    <row r="499" ht="67.5" customHeight="1"/>
    <row r="500" ht="67.5" customHeight="1"/>
    <row r="501" ht="67.5" customHeight="1"/>
    <row r="502" ht="67.5" customHeight="1"/>
    <row r="503" ht="67.5" customHeight="1"/>
    <row r="504" ht="67.5" customHeight="1"/>
    <row r="505" ht="67.5" customHeight="1"/>
    <row r="506" ht="67.5" customHeight="1"/>
    <row r="507" ht="67.5" customHeight="1"/>
    <row r="508" ht="67.5" customHeight="1"/>
    <row r="509" ht="67.5" customHeight="1"/>
    <row r="510" ht="67.5" customHeight="1"/>
    <row r="511" ht="67.5" customHeight="1"/>
    <row r="512" ht="67.5" customHeight="1"/>
    <row r="513" ht="67.5" customHeight="1"/>
    <row r="514" ht="67.5" customHeight="1"/>
    <row r="515" ht="67.5" customHeight="1"/>
    <row r="516" ht="67.5" customHeight="1"/>
    <row r="517" ht="67.5" customHeight="1"/>
    <row r="518" ht="67.5" customHeight="1"/>
    <row r="519" ht="67.5" customHeight="1"/>
    <row r="520" ht="67.5" customHeight="1"/>
    <row r="521" ht="67.5" customHeight="1"/>
    <row r="522" ht="67.5" customHeight="1"/>
    <row r="523" ht="67.5" customHeight="1"/>
    <row r="524" ht="67.5" customHeight="1"/>
    <row r="525" ht="67.5" customHeight="1"/>
    <row r="526" ht="67.5" customHeight="1"/>
    <row r="527" ht="67.5" customHeight="1"/>
    <row r="528" ht="67.5" customHeight="1"/>
    <row r="529" ht="67.5" customHeight="1"/>
    <row r="530" ht="67.5" customHeight="1"/>
    <row r="531" ht="67.5" customHeight="1"/>
    <row r="532" ht="67.5" customHeight="1"/>
    <row r="533" ht="67.5" customHeight="1"/>
    <row r="534" ht="67.5" customHeight="1"/>
    <row r="535" ht="67.5" customHeight="1"/>
    <row r="536" ht="67.5" customHeight="1"/>
    <row r="537" ht="67.5" customHeight="1"/>
    <row r="538" ht="67.5" customHeight="1"/>
    <row r="539" ht="67.5" customHeight="1"/>
    <row r="540" ht="67.5" customHeight="1"/>
    <row r="541" ht="67.5" customHeight="1"/>
    <row r="542" ht="67.5" customHeight="1"/>
    <row r="543" ht="67.5" customHeight="1"/>
    <row r="544" ht="67.5" customHeight="1"/>
    <row r="545" ht="67.5" customHeight="1"/>
    <row r="546" ht="67.5" customHeight="1"/>
    <row r="547" ht="67.5" customHeight="1"/>
    <row r="548" ht="67.5" customHeight="1"/>
    <row r="549" ht="67.5" customHeight="1"/>
    <row r="550" ht="67.5" customHeight="1"/>
    <row r="551" ht="67.5" customHeight="1"/>
    <row r="552" ht="67.5" customHeight="1"/>
    <row r="553" ht="67.5" customHeight="1"/>
    <row r="554" ht="67.5" customHeight="1"/>
    <row r="555" ht="67.5" customHeight="1"/>
    <row r="556" ht="67.5" customHeight="1"/>
    <row r="557" ht="67.5" customHeight="1"/>
    <row r="558" ht="67.5" customHeight="1"/>
    <row r="559" ht="67.5" customHeight="1"/>
    <row r="560" ht="67.5" customHeight="1"/>
    <row r="561" ht="67.5" customHeight="1"/>
    <row r="562" ht="67.5" customHeight="1"/>
    <row r="563" ht="67.5" customHeight="1"/>
    <row r="564" ht="67.5" customHeight="1"/>
    <row r="565" ht="67.5" customHeight="1"/>
    <row r="566" ht="67.5" customHeight="1"/>
    <row r="567" ht="67.5" customHeight="1"/>
    <row r="568" ht="67.5" customHeight="1"/>
    <row r="569" ht="67.5" customHeight="1"/>
    <row r="570" ht="67.5" customHeight="1"/>
    <row r="571" ht="67.5" customHeight="1"/>
    <row r="572" ht="67.5" customHeight="1"/>
    <row r="573" ht="67.5" customHeight="1"/>
    <row r="574" ht="67.5" customHeight="1"/>
    <row r="575" ht="67.5" customHeight="1"/>
    <row r="576" ht="67.5" customHeight="1"/>
    <row r="577" ht="67.5" customHeight="1"/>
    <row r="578" ht="67.5" customHeight="1"/>
    <row r="579" ht="67.5" customHeight="1"/>
    <row r="580" ht="67.5" customHeight="1"/>
    <row r="581" ht="67.5" customHeight="1"/>
    <row r="582" ht="67.5" customHeight="1"/>
    <row r="583" ht="67.5" customHeight="1"/>
    <row r="584" ht="67.5" customHeight="1"/>
    <row r="585" ht="67.5" customHeight="1"/>
    <row r="586" ht="67.5" customHeight="1"/>
    <row r="587" ht="67.5" customHeight="1"/>
    <row r="588" ht="67.5" customHeight="1"/>
    <row r="589" ht="67.5" customHeight="1"/>
    <row r="590" ht="67.5" customHeight="1"/>
    <row r="591" ht="67.5" customHeight="1"/>
    <row r="592" ht="67.5" customHeight="1"/>
    <row r="593" ht="67.5" customHeight="1"/>
    <row r="594" ht="67.5" customHeight="1"/>
    <row r="595" ht="67.5" customHeight="1"/>
    <row r="596" ht="67.5" customHeight="1"/>
    <row r="597" ht="67.5" customHeight="1"/>
    <row r="598" ht="67.5" customHeight="1"/>
    <row r="599" ht="67.5" customHeight="1"/>
    <row r="600" ht="67.5" customHeight="1"/>
    <row r="601" ht="67.5" customHeight="1"/>
    <row r="602" ht="67.5" customHeight="1"/>
    <row r="603" ht="67.5" customHeight="1"/>
    <row r="604" ht="67.5" customHeight="1"/>
    <row r="605" ht="67.5" customHeight="1"/>
    <row r="606" ht="67.5" customHeight="1"/>
    <row r="607" ht="67.5" customHeight="1"/>
    <row r="608" ht="67.5" customHeight="1"/>
    <row r="609" ht="67.5" customHeight="1"/>
    <row r="610" ht="67.5" customHeight="1"/>
    <row r="611" ht="67.5" customHeight="1"/>
    <row r="612" ht="67.5" customHeight="1"/>
    <row r="613" ht="67.5" customHeight="1"/>
    <row r="614" ht="67.5" customHeight="1"/>
    <row r="615" ht="67.5" customHeight="1"/>
    <row r="616" ht="67.5" customHeight="1"/>
    <row r="617" ht="67.5" customHeight="1"/>
    <row r="618" ht="67.5" customHeight="1"/>
    <row r="619" ht="67.5" customHeight="1"/>
    <row r="620" ht="67.5" customHeight="1"/>
    <row r="621" ht="67.5" customHeight="1"/>
    <row r="622" ht="67.5" customHeight="1"/>
    <row r="623" ht="67.5" customHeight="1"/>
    <row r="624" ht="67.5" customHeight="1"/>
    <row r="625" ht="67.5" customHeight="1"/>
    <row r="626" ht="67.5" customHeight="1"/>
    <row r="627" ht="67.5" customHeight="1"/>
    <row r="628" ht="67.5" customHeight="1"/>
    <row r="629" ht="67.5" customHeight="1"/>
    <row r="630" ht="67.5" customHeight="1"/>
    <row r="631" ht="67.5" customHeight="1"/>
    <row r="632" ht="67.5" customHeight="1"/>
    <row r="633" ht="67.5" customHeight="1"/>
    <row r="634" ht="67.5" customHeight="1"/>
    <row r="635" ht="67.5" customHeight="1"/>
    <row r="636" ht="67.5" customHeight="1"/>
    <row r="637" ht="67.5" customHeight="1"/>
    <row r="638" ht="67.5" customHeight="1"/>
    <row r="639" ht="67.5" customHeight="1"/>
    <row r="640" ht="67.5" customHeight="1"/>
    <row r="641" ht="67.5" customHeight="1"/>
    <row r="642" ht="67.5" customHeight="1"/>
    <row r="643" ht="67.5" customHeight="1"/>
    <row r="644" ht="67.5" customHeight="1"/>
    <row r="645" ht="67.5" customHeight="1"/>
    <row r="646" ht="67.5" customHeight="1"/>
    <row r="647" ht="67.5" customHeight="1"/>
    <row r="648" ht="67.5" customHeight="1"/>
    <row r="649" ht="67.5" customHeight="1"/>
    <row r="650" ht="67.5" customHeight="1"/>
    <row r="651" ht="67.5" customHeight="1"/>
    <row r="652" ht="67.5" customHeight="1"/>
    <row r="653" ht="67.5" customHeight="1"/>
    <row r="654" ht="67.5" customHeight="1"/>
    <row r="655" ht="67.5" customHeight="1"/>
    <row r="656" ht="67.5" customHeight="1"/>
    <row r="657" ht="67.5" customHeight="1"/>
    <row r="658" ht="67.5" customHeight="1"/>
    <row r="659" ht="67.5" customHeight="1"/>
    <row r="660" ht="67.5" customHeight="1"/>
    <row r="661" ht="67.5" customHeight="1"/>
    <row r="662" ht="67.5" customHeight="1"/>
    <row r="663" ht="67.5" customHeight="1"/>
    <row r="664" ht="67.5" customHeight="1"/>
    <row r="665" ht="67.5" customHeight="1"/>
    <row r="666" ht="67.5" customHeight="1"/>
    <row r="667" ht="67.5" customHeight="1"/>
    <row r="668" ht="67.5" customHeight="1"/>
    <row r="669" ht="67.5" customHeight="1"/>
    <row r="670" ht="67.5" customHeight="1"/>
    <row r="671" ht="67.5" customHeight="1"/>
    <row r="672" ht="67.5" customHeight="1"/>
    <row r="673" ht="67.5" customHeight="1"/>
    <row r="674" ht="67.5" customHeight="1"/>
    <row r="675" ht="67.5" customHeight="1"/>
    <row r="676" ht="67.5" customHeight="1"/>
    <row r="677" ht="67.5" customHeight="1"/>
    <row r="678" ht="67.5" customHeight="1"/>
    <row r="679" ht="67.5" customHeight="1"/>
    <row r="680" ht="67.5" customHeight="1"/>
    <row r="681" ht="67.5" customHeight="1"/>
    <row r="682" ht="67.5" customHeight="1"/>
    <row r="683" ht="67.5" customHeight="1"/>
    <row r="684" ht="67.5" customHeight="1"/>
    <row r="685" ht="67.5" customHeight="1"/>
    <row r="686" ht="67.5" customHeight="1"/>
    <row r="687" ht="67.5" customHeight="1"/>
    <row r="688" ht="67.5" customHeight="1"/>
    <row r="689" ht="67.5" customHeight="1"/>
    <row r="690" ht="67.5" customHeight="1"/>
    <row r="691" ht="67.5" customHeight="1"/>
    <row r="692" ht="67.5" customHeight="1"/>
    <row r="693" ht="67.5" customHeight="1"/>
    <row r="694" ht="67.5" customHeight="1"/>
    <row r="695" ht="67.5" customHeight="1"/>
    <row r="696" ht="67.5" customHeight="1"/>
    <row r="697" ht="67.5" customHeight="1"/>
    <row r="698" ht="67.5" customHeight="1"/>
    <row r="699" ht="67.5" customHeight="1"/>
    <row r="700" ht="67.5" customHeight="1"/>
    <row r="701" ht="67.5" customHeight="1"/>
    <row r="702" ht="67.5" customHeight="1"/>
    <row r="703" ht="67.5" customHeight="1"/>
    <row r="704" ht="67.5" customHeight="1"/>
    <row r="705" ht="67.5" customHeight="1"/>
    <row r="706" ht="67.5" customHeight="1"/>
    <row r="707" ht="67.5" customHeight="1"/>
    <row r="708" ht="67.5" customHeight="1"/>
    <row r="709" ht="67.5" customHeight="1"/>
    <row r="710" ht="67.5" customHeight="1"/>
    <row r="711" ht="67.5" customHeight="1"/>
    <row r="712" ht="67.5" customHeight="1"/>
    <row r="713" ht="67.5" customHeight="1"/>
    <row r="714" ht="67.5" customHeight="1"/>
    <row r="715" ht="67.5" customHeight="1"/>
    <row r="716" ht="67.5" customHeight="1"/>
    <row r="717" ht="67.5" customHeight="1"/>
    <row r="718" ht="67.5" customHeight="1"/>
    <row r="719" ht="67.5" customHeight="1"/>
    <row r="720" ht="67.5" customHeight="1"/>
    <row r="721" ht="67.5" customHeight="1"/>
    <row r="722" ht="67.5" customHeight="1"/>
    <row r="723" ht="67.5" customHeight="1"/>
    <row r="724" ht="67.5" customHeight="1"/>
    <row r="725" ht="67.5" customHeight="1"/>
    <row r="726" ht="67.5" customHeight="1"/>
    <row r="727" ht="67.5" customHeight="1"/>
    <row r="728" ht="67.5" customHeight="1"/>
    <row r="729" ht="67.5" customHeight="1"/>
    <row r="730" ht="67.5" customHeight="1"/>
    <row r="731" ht="67.5" customHeight="1"/>
    <row r="732" ht="67.5" customHeight="1"/>
    <row r="733" ht="67.5" customHeight="1"/>
    <row r="734" ht="67.5" customHeight="1"/>
    <row r="735" ht="67.5" customHeight="1"/>
    <row r="736" ht="67.5" customHeight="1"/>
    <row r="737" ht="67.5" customHeight="1"/>
    <row r="738" ht="67.5" customHeight="1"/>
    <row r="739" ht="67.5" customHeight="1"/>
    <row r="740" ht="67.5" customHeight="1"/>
    <row r="741" ht="67.5" customHeight="1"/>
    <row r="742" ht="67.5" customHeight="1"/>
    <row r="743" ht="67.5" customHeight="1"/>
    <row r="744" ht="67.5" customHeight="1"/>
    <row r="745" ht="67.5" customHeight="1"/>
    <row r="746" ht="67.5" customHeight="1"/>
    <row r="747" ht="67.5" customHeight="1"/>
    <row r="748" ht="67.5" customHeight="1"/>
    <row r="749" ht="67.5" customHeight="1"/>
    <row r="750" ht="67.5" customHeight="1"/>
    <row r="751" ht="67.5" customHeight="1"/>
    <row r="752" ht="67.5" customHeight="1"/>
    <row r="753" ht="67.5" customHeight="1"/>
    <row r="754" ht="67.5" customHeight="1"/>
    <row r="755" ht="67.5" customHeight="1"/>
    <row r="756" ht="67.5" customHeight="1"/>
    <row r="757" ht="67.5" customHeight="1"/>
    <row r="758" ht="67.5" customHeight="1"/>
    <row r="759" ht="67.5" customHeight="1"/>
    <row r="760" ht="67.5" customHeight="1"/>
    <row r="761" ht="67.5" customHeight="1"/>
    <row r="762" ht="67.5" customHeight="1"/>
    <row r="763" ht="67.5" customHeight="1"/>
    <row r="764" ht="67.5" customHeight="1"/>
    <row r="765" ht="67.5" customHeight="1"/>
    <row r="766" ht="67.5" customHeight="1"/>
    <row r="767" ht="67.5" customHeight="1"/>
    <row r="768" ht="67.5" customHeight="1"/>
    <row r="769" ht="67.5" customHeight="1"/>
    <row r="770" ht="67.5" customHeight="1"/>
    <row r="771" ht="67.5" customHeight="1"/>
    <row r="772" ht="67.5" customHeight="1"/>
    <row r="773" ht="67.5" customHeight="1"/>
    <row r="774" ht="67.5" customHeight="1"/>
    <row r="775" ht="67.5" customHeight="1"/>
    <row r="776" ht="67.5" customHeight="1"/>
    <row r="777" ht="67.5" customHeight="1"/>
    <row r="778" ht="67.5" customHeight="1"/>
    <row r="779" ht="67.5" customHeight="1"/>
    <row r="780" ht="67.5" customHeight="1"/>
    <row r="781" ht="67.5" customHeight="1"/>
    <row r="782" ht="67.5" customHeight="1"/>
    <row r="783" ht="67.5" customHeight="1"/>
    <row r="784" ht="67.5" customHeight="1"/>
    <row r="785" ht="67.5" customHeight="1"/>
    <row r="786" ht="67.5" customHeight="1"/>
    <row r="787" ht="67.5" customHeight="1"/>
    <row r="788" ht="67.5" customHeight="1"/>
    <row r="789" ht="67.5" customHeight="1"/>
    <row r="790" ht="67.5" customHeight="1"/>
    <row r="791" ht="67.5" customHeight="1"/>
    <row r="792" ht="67.5" customHeight="1"/>
    <row r="793" ht="67.5" customHeight="1"/>
    <row r="794" ht="67.5" customHeight="1"/>
    <row r="795" ht="67.5" customHeight="1"/>
    <row r="796" ht="67.5" customHeight="1"/>
    <row r="797" ht="67.5" customHeight="1"/>
    <row r="798" ht="67.5" customHeight="1"/>
    <row r="799" ht="67.5" customHeight="1"/>
    <row r="800" ht="67.5" customHeight="1"/>
    <row r="801" ht="67.5" customHeight="1"/>
    <row r="802" ht="67.5" customHeight="1"/>
    <row r="803" ht="67.5" customHeight="1"/>
    <row r="804" ht="67.5" customHeight="1"/>
    <row r="805" ht="67.5" customHeight="1"/>
    <row r="806" ht="67.5" customHeight="1"/>
    <row r="807" ht="67.5" customHeight="1"/>
    <row r="808" ht="67.5" customHeight="1"/>
    <row r="809" ht="67.5" customHeight="1"/>
    <row r="810" ht="67.5" customHeight="1"/>
    <row r="811" ht="67.5" customHeight="1"/>
    <row r="812" ht="67.5" customHeight="1"/>
    <row r="813" ht="67.5" customHeight="1"/>
    <row r="814" ht="67.5" customHeight="1"/>
    <row r="815" ht="67.5" customHeight="1"/>
    <row r="816" ht="67.5" customHeight="1"/>
    <row r="817" ht="67.5" customHeight="1"/>
    <row r="818" ht="67.5" customHeight="1"/>
    <row r="819" ht="67.5" customHeight="1"/>
    <row r="820" ht="67.5" customHeight="1"/>
    <row r="821" ht="67.5" customHeight="1"/>
    <row r="822" ht="67.5" customHeight="1"/>
    <row r="823" ht="67.5" customHeight="1"/>
    <row r="824" ht="67.5" customHeight="1"/>
    <row r="825" ht="67.5" customHeight="1"/>
    <row r="826" ht="67.5" customHeight="1"/>
    <row r="827" ht="67.5" customHeight="1"/>
    <row r="828" ht="67.5" customHeight="1"/>
    <row r="829" ht="67.5" customHeight="1"/>
    <row r="830" ht="67.5" customHeight="1"/>
    <row r="831" ht="67.5" customHeight="1"/>
    <row r="832" ht="67.5" customHeight="1"/>
    <row r="833" ht="67.5" customHeight="1"/>
    <row r="834" ht="67.5" customHeight="1"/>
    <row r="835" ht="67.5" customHeight="1"/>
    <row r="836" ht="67.5" customHeight="1"/>
    <row r="837" ht="67.5" customHeight="1"/>
    <row r="838" ht="67.5" customHeight="1"/>
    <row r="839" ht="67.5" customHeight="1"/>
    <row r="840" ht="67.5" customHeight="1"/>
    <row r="841" ht="67.5" customHeight="1"/>
    <row r="842" ht="67.5" customHeight="1"/>
    <row r="843" ht="67.5" customHeight="1"/>
    <row r="844" ht="67.5" customHeight="1"/>
    <row r="845" ht="67.5" customHeight="1"/>
    <row r="846" ht="67.5" customHeight="1"/>
    <row r="847" ht="67.5" customHeight="1"/>
    <row r="848" ht="67.5" customHeight="1"/>
    <row r="849" ht="67.5" customHeight="1"/>
    <row r="850" ht="67.5" customHeight="1"/>
    <row r="851" ht="67.5" customHeight="1"/>
    <row r="852" ht="67.5" customHeight="1"/>
    <row r="853" ht="67.5" customHeight="1"/>
    <row r="854" ht="67.5" customHeight="1"/>
    <row r="855" ht="67.5" customHeight="1"/>
    <row r="856" ht="67.5" customHeight="1"/>
    <row r="857" ht="67.5" customHeight="1"/>
    <row r="858" ht="67.5" customHeight="1"/>
    <row r="859" ht="67.5" customHeight="1"/>
    <row r="860" ht="67.5" customHeight="1"/>
    <row r="861" ht="67.5" customHeight="1"/>
    <row r="862" ht="67.5" customHeight="1"/>
    <row r="863" ht="67.5" customHeight="1"/>
    <row r="864" ht="67.5" customHeight="1"/>
    <row r="865" ht="67.5" customHeight="1"/>
    <row r="866" ht="67.5" customHeight="1"/>
    <row r="867" ht="67.5" customHeight="1"/>
    <row r="868" ht="67.5" customHeight="1"/>
    <row r="869" ht="67.5" customHeight="1"/>
    <row r="870" ht="67.5" customHeight="1"/>
    <row r="871" ht="67.5" customHeight="1"/>
    <row r="872" ht="67.5" customHeight="1"/>
    <row r="873" ht="67.5" customHeight="1"/>
    <row r="874" ht="67.5" customHeight="1"/>
    <row r="875" ht="67.5" customHeight="1"/>
    <row r="876" ht="67.5" customHeight="1"/>
    <row r="877" ht="67.5" customHeight="1"/>
    <row r="878" ht="67.5" customHeight="1"/>
    <row r="879" ht="67.5" customHeight="1"/>
    <row r="880" ht="67.5" customHeight="1"/>
    <row r="881" ht="67.5" customHeight="1"/>
    <row r="882" ht="67.5" customHeight="1"/>
    <row r="883" ht="67.5" customHeight="1"/>
    <row r="884" ht="67.5" customHeight="1"/>
    <row r="885" ht="67.5" customHeight="1"/>
    <row r="886" ht="67.5" customHeight="1"/>
    <row r="887" ht="67.5" customHeight="1"/>
    <row r="888" ht="67.5" customHeight="1"/>
    <row r="889" ht="67.5" customHeight="1"/>
    <row r="890" ht="67.5" customHeight="1"/>
    <row r="891" ht="67.5" customHeight="1"/>
    <row r="892" ht="67.5" customHeight="1"/>
    <row r="893" ht="67.5" customHeight="1"/>
    <row r="894" ht="67.5" customHeight="1"/>
    <row r="895" ht="67.5" customHeight="1"/>
    <row r="896" ht="67.5" customHeight="1"/>
    <row r="897" ht="67.5" customHeight="1"/>
    <row r="898" ht="67.5" customHeight="1"/>
    <row r="899" ht="67.5" customHeight="1"/>
    <row r="900" ht="67.5" customHeight="1"/>
    <row r="901" ht="67.5" customHeight="1"/>
    <row r="902" ht="67.5" customHeight="1"/>
    <row r="903" ht="67.5" customHeight="1"/>
    <row r="904" ht="67.5" customHeight="1"/>
    <row r="905" ht="67.5" customHeight="1"/>
    <row r="906" ht="67.5" customHeight="1"/>
    <row r="907" ht="67.5" customHeight="1"/>
    <row r="908" ht="67.5" customHeight="1"/>
    <row r="909" ht="67.5" customHeight="1"/>
    <row r="910" ht="67.5" customHeight="1"/>
    <row r="911" ht="67.5" customHeight="1"/>
    <row r="912" ht="67.5" customHeight="1"/>
    <row r="913" ht="67.5" customHeight="1"/>
    <row r="914" ht="67.5" customHeight="1"/>
    <row r="915" ht="67.5" customHeight="1"/>
    <row r="916" ht="67.5" customHeight="1"/>
    <row r="917" ht="67.5" customHeight="1"/>
    <row r="918" ht="67.5" customHeight="1"/>
    <row r="919" ht="67.5" customHeight="1"/>
    <row r="920" ht="67.5" customHeight="1"/>
    <row r="921" ht="67.5" customHeight="1"/>
    <row r="922" ht="67.5" customHeight="1"/>
    <row r="923" ht="67.5" customHeight="1"/>
    <row r="924" ht="67.5" customHeight="1"/>
    <row r="925" ht="67.5" customHeight="1"/>
    <row r="926" ht="67.5" customHeight="1"/>
    <row r="927" ht="67.5" customHeight="1"/>
    <row r="928" ht="67.5" customHeight="1"/>
    <row r="929" ht="67.5" customHeight="1"/>
    <row r="930" ht="67.5" customHeight="1"/>
    <row r="931" ht="67.5" customHeight="1"/>
    <row r="932" ht="67.5" customHeight="1"/>
    <row r="933" ht="67.5" customHeight="1"/>
    <row r="934" ht="67.5" customHeight="1"/>
    <row r="935" ht="67.5" customHeight="1"/>
    <row r="936" ht="67.5" customHeight="1"/>
    <row r="937" ht="67.5" customHeight="1"/>
    <row r="938" ht="67.5" customHeight="1"/>
    <row r="939" ht="67.5" customHeight="1"/>
    <row r="940" ht="67.5" customHeight="1"/>
    <row r="941" ht="67.5" customHeight="1"/>
    <row r="942" ht="67.5" customHeight="1"/>
    <row r="943" ht="67.5" customHeight="1"/>
    <row r="944" ht="67.5" customHeight="1"/>
    <row r="945" ht="67.5" customHeight="1"/>
    <row r="946" ht="67.5" customHeight="1"/>
    <row r="947" ht="67.5" customHeight="1"/>
    <row r="948" ht="67.5" customHeight="1"/>
    <row r="949" ht="67.5" customHeight="1"/>
    <row r="950" ht="67.5" customHeight="1"/>
    <row r="951" ht="67.5" customHeight="1"/>
    <row r="952" ht="67.5" customHeight="1"/>
    <row r="953" ht="67.5" customHeight="1"/>
    <row r="954" ht="67.5" customHeight="1"/>
    <row r="955" ht="67.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>
        <v>44.2049744</v>
      </c>
      <c r="C1" s="1"/>
      <c r="D1" s="1">
        <v>7.5750549</v>
      </c>
    </row>
    <row r="2">
      <c r="A2" s="1">
        <f>B2-B1</f>
        <v>1.5934186</v>
      </c>
      <c r="B2" s="1">
        <v>45.798393</v>
      </c>
      <c r="C2" s="1">
        <f>D2-D1</f>
        <v>-0.6065049</v>
      </c>
      <c r="D2" s="1">
        <v>6.96855</v>
      </c>
    </row>
    <row r="3">
      <c r="A3" s="4">
        <f>A2*A2</f>
        <v>2.538982835</v>
      </c>
      <c r="B3" s="4">
        <f>A3+C3</f>
        <v>2.906831029</v>
      </c>
      <c r="C3" s="4">
        <f>C2*C2</f>
        <v>0.3678481937</v>
      </c>
    </row>
    <row r="4">
      <c r="B4" s="4">
        <f>SQRT(B3)</f>
        <v>1.704943116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0"/>
    <col customWidth="1" min="7" max="7" width="7.71"/>
  </cols>
  <sheetData>
    <row r="1">
      <c r="A1" s="2" t="s">
        <v>0</v>
      </c>
      <c r="B1" s="2" t="s">
        <v>1</v>
      </c>
      <c r="C1" s="2" t="s">
        <v>2</v>
      </c>
      <c r="F1" s="2" t="s">
        <v>1</v>
      </c>
      <c r="G1" s="2" t="s">
        <v>3</v>
      </c>
      <c r="I1" s="3" t="s">
        <v>4</v>
      </c>
    </row>
    <row r="2">
      <c r="A2" s="3" t="s">
        <v>5</v>
      </c>
      <c r="B2" s="3" t="s">
        <v>6</v>
      </c>
      <c r="C2" s="4">
        <v>4.0</v>
      </c>
      <c r="F2" s="3" t="s">
        <v>6</v>
      </c>
      <c r="G2" s="4">
        <v>15.0</v>
      </c>
      <c r="I2" s="5">
        <v>1.0</v>
      </c>
      <c r="J2" s="5" t="s">
        <v>17</v>
      </c>
    </row>
    <row r="3">
      <c r="A3" s="3" t="s">
        <v>18</v>
      </c>
      <c r="B3" s="3" t="s">
        <v>19</v>
      </c>
      <c r="C3" s="4">
        <v>7.0</v>
      </c>
      <c r="F3" s="3" t="s">
        <v>19</v>
      </c>
      <c r="G3" s="4">
        <v>43.0</v>
      </c>
      <c r="I3" s="5">
        <v>2.0</v>
      </c>
      <c r="J3" s="5" t="s">
        <v>20</v>
      </c>
    </row>
    <row r="4">
      <c r="A4" s="3" t="s">
        <v>21</v>
      </c>
      <c r="B4" s="3" t="s">
        <v>6</v>
      </c>
      <c r="C4" s="4">
        <v>1.0</v>
      </c>
      <c r="F4" s="3" t="s">
        <v>22</v>
      </c>
      <c r="G4" s="4">
        <v>34.0</v>
      </c>
      <c r="I4" s="5">
        <v>3.0</v>
      </c>
      <c r="J4" s="5" t="s">
        <v>23</v>
      </c>
    </row>
    <row r="5">
      <c r="A5" s="3" t="s">
        <v>24</v>
      </c>
      <c r="B5" s="3" t="s">
        <v>6</v>
      </c>
      <c r="C5" s="4">
        <v>5.0</v>
      </c>
      <c r="F5" s="3" t="s">
        <v>25</v>
      </c>
      <c r="G5" s="4">
        <v>80.0</v>
      </c>
      <c r="I5" s="5">
        <v>4.0</v>
      </c>
      <c r="J5" s="5" t="s">
        <v>26</v>
      </c>
    </row>
    <row r="6">
      <c r="A6" s="3" t="s">
        <v>27</v>
      </c>
      <c r="B6" s="3" t="s">
        <v>6</v>
      </c>
      <c r="C6" s="4">
        <v>4.0</v>
      </c>
      <c r="F6" s="3" t="s">
        <v>28</v>
      </c>
      <c r="G6" s="4">
        <v>26.0</v>
      </c>
      <c r="I6" s="5">
        <v>5.0</v>
      </c>
      <c r="J6" s="5" t="s">
        <v>29</v>
      </c>
    </row>
    <row r="7">
      <c r="A7" s="3" t="s">
        <v>30</v>
      </c>
      <c r="B7" s="3" t="s">
        <v>22</v>
      </c>
      <c r="C7" s="4">
        <v>18.0</v>
      </c>
      <c r="F7" s="3" t="s">
        <v>31</v>
      </c>
      <c r="G7" s="4">
        <v>26.0</v>
      </c>
      <c r="I7" s="5">
        <v>6.0</v>
      </c>
      <c r="J7" s="5" t="s">
        <v>32</v>
      </c>
    </row>
    <row r="8">
      <c r="A8" s="3" t="s">
        <v>33</v>
      </c>
      <c r="B8" s="3" t="s">
        <v>25</v>
      </c>
      <c r="C8" s="4">
        <v>9.0</v>
      </c>
      <c r="F8" s="3" t="s">
        <v>36</v>
      </c>
      <c r="G8" s="4">
        <v>10.0</v>
      </c>
      <c r="I8" s="5">
        <v>7.0</v>
      </c>
      <c r="J8" s="5" t="s">
        <v>39</v>
      </c>
    </row>
    <row r="9">
      <c r="A9" s="3" t="s">
        <v>41</v>
      </c>
      <c r="B9" s="3" t="s">
        <v>25</v>
      </c>
      <c r="C9" s="4">
        <v>7.0</v>
      </c>
      <c r="F9" s="3" t="s">
        <v>42</v>
      </c>
      <c r="G9" s="4">
        <v>29.0</v>
      </c>
      <c r="I9" s="5">
        <v>8.0</v>
      </c>
      <c r="J9" s="5" t="s">
        <v>43</v>
      </c>
    </row>
    <row r="10">
      <c r="A10" s="3" t="s">
        <v>44</v>
      </c>
      <c r="B10" s="3" t="s">
        <v>25</v>
      </c>
      <c r="C10" s="4">
        <v>12.0</v>
      </c>
      <c r="F10" s="3" t="s">
        <v>45</v>
      </c>
      <c r="G10" s="4">
        <v>5.0</v>
      </c>
      <c r="I10" s="5">
        <v>9.0</v>
      </c>
      <c r="J10" s="5" t="s">
        <v>46</v>
      </c>
    </row>
    <row r="11">
      <c r="A11" s="3" t="s">
        <v>47</v>
      </c>
      <c r="B11" s="3" t="s">
        <v>28</v>
      </c>
      <c r="C11" s="4">
        <v>6.0</v>
      </c>
      <c r="F11" s="3" t="s">
        <v>48</v>
      </c>
      <c r="G11" s="4">
        <v>9.0</v>
      </c>
    </row>
    <row r="12">
      <c r="A12" s="3" t="s">
        <v>49</v>
      </c>
      <c r="B12" s="3" t="s">
        <v>25</v>
      </c>
      <c r="C12" s="4">
        <v>3.0</v>
      </c>
      <c r="F12" s="3" t="s">
        <v>50</v>
      </c>
      <c r="G12" s="4">
        <v>54.0</v>
      </c>
    </row>
    <row r="13">
      <c r="A13" s="3" t="s">
        <v>51</v>
      </c>
      <c r="B13" s="3" t="s">
        <v>28</v>
      </c>
      <c r="C13" s="4">
        <v>7.0</v>
      </c>
      <c r="F13" s="3" t="s">
        <v>52</v>
      </c>
      <c r="G13" s="4">
        <v>60.0</v>
      </c>
    </row>
    <row r="14">
      <c r="A14" s="3" t="s">
        <v>53</v>
      </c>
      <c r="B14" s="3" t="s">
        <v>31</v>
      </c>
      <c r="C14" s="4">
        <v>8.0</v>
      </c>
      <c r="F14" s="3" t="s">
        <v>54</v>
      </c>
      <c r="G14" s="4">
        <v>44.0</v>
      </c>
    </row>
    <row r="15">
      <c r="A15" s="3" t="s">
        <v>55</v>
      </c>
      <c r="B15" s="3" t="s">
        <v>25</v>
      </c>
      <c r="C15" s="4">
        <v>12.0</v>
      </c>
      <c r="F15" s="3" t="s">
        <v>56</v>
      </c>
      <c r="G15" s="4">
        <v>16.0</v>
      </c>
    </row>
    <row r="16">
      <c r="A16" s="3" t="s">
        <v>57</v>
      </c>
      <c r="B16" s="3" t="s">
        <v>36</v>
      </c>
      <c r="C16" s="4">
        <v>3.0</v>
      </c>
      <c r="F16" s="3" t="s">
        <v>58</v>
      </c>
      <c r="G16" s="4">
        <v>8.0</v>
      </c>
    </row>
    <row r="17">
      <c r="A17" s="3" t="s">
        <v>59</v>
      </c>
      <c r="B17" s="3" t="s">
        <v>19</v>
      </c>
      <c r="C17" s="4">
        <v>11.0</v>
      </c>
      <c r="F17" s="3" t="s">
        <v>60</v>
      </c>
      <c r="G17" s="4">
        <v>6.0</v>
      </c>
    </row>
    <row r="18">
      <c r="A18" s="3" t="s">
        <v>61</v>
      </c>
      <c r="B18" s="3" t="s">
        <v>42</v>
      </c>
      <c r="C18" s="4">
        <v>20.0</v>
      </c>
      <c r="F18" s="3" t="s">
        <v>62</v>
      </c>
      <c r="G18" s="4">
        <v>8.0</v>
      </c>
    </row>
    <row r="19">
      <c r="A19" s="3" t="s">
        <v>63</v>
      </c>
      <c r="B19" s="3" t="s">
        <v>45</v>
      </c>
      <c r="C19" s="4">
        <v>1.0</v>
      </c>
      <c r="F19" s="3" t="s">
        <v>64</v>
      </c>
      <c r="G19" s="4">
        <v>13.0</v>
      </c>
    </row>
    <row r="20">
      <c r="A20" s="3" t="s">
        <v>65</v>
      </c>
      <c r="B20" s="3" t="s">
        <v>25</v>
      </c>
      <c r="C20" s="4">
        <v>23.0</v>
      </c>
    </row>
    <row r="21">
      <c r="A21" s="3" t="s">
        <v>66</v>
      </c>
      <c r="B21" s="3" t="s">
        <v>25</v>
      </c>
      <c r="C21" s="4">
        <v>1.0</v>
      </c>
    </row>
    <row r="22">
      <c r="A22" s="3" t="s">
        <v>67</v>
      </c>
      <c r="B22" s="3" t="s">
        <v>25</v>
      </c>
      <c r="C22" s="4">
        <v>5.0</v>
      </c>
    </row>
    <row r="23">
      <c r="A23" s="3" t="s">
        <v>68</v>
      </c>
      <c r="B23" s="3" t="s">
        <v>31</v>
      </c>
      <c r="C23" s="4">
        <v>6.0</v>
      </c>
    </row>
    <row r="24">
      <c r="A24" s="3" t="s">
        <v>69</v>
      </c>
      <c r="B24" s="3" t="s">
        <v>48</v>
      </c>
      <c r="C24" s="4">
        <v>9.0</v>
      </c>
    </row>
    <row r="25">
      <c r="A25" s="3" t="s">
        <v>70</v>
      </c>
      <c r="B25" s="3" t="s">
        <v>50</v>
      </c>
      <c r="C25" s="4">
        <v>19.0</v>
      </c>
    </row>
    <row r="26">
      <c r="A26" s="3" t="s">
        <v>72</v>
      </c>
      <c r="B26" s="3" t="s">
        <v>52</v>
      </c>
      <c r="C26" s="4">
        <v>19.0</v>
      </c>
    </row>
    <row r="27">
      <c r="A27" s="3" t="s">
        <v>75</v>
      </c>
      <c r="B27" s="3" t="s">
        <v>28</v>
      </c>
      <c r="C27" s="4">
        <v>5.0</v>
      </c>
    </row>
    <row r="28">
      <c r="A28" s="3" t="s">
        <v>77</v>
      </c>
      <c r="B28" s="3" t="s">
        <v>31</v>
      </c>
      <c r="C28" s="4">
        <v>5.0</v>
      </c>
    </row>
    <row r="29">
      <c r="A29" s="3" t="s">
        <v>78</v>
      </c>
      <c r="B29" s="3" t="s">
        <v>25</v>
      </c>
      <c r="C29" s="4">
        <v>3.0</v>
      </c>
    </row>
    <row r="30">
      <c r="A30" s="3" t="s">
        <v>79</v>
      </c>
      <c r="B30" s="3" t="s">
        <v>28</v>
      </c>
      <c r="C30" s="4">
        <v>8.0</v>
      </c>
    </row>
    <row r="31">
      <c r="A31" s="3" t="s">
        <v>80</v>
      </c>
      <c r="B31" s="3" t="s">
        <v>22</v>
      </c>
      <c r="C31" s="4">
        <v>14.0</v>
      </c>
    </row>
    <row r="32">
      <c r="A32" s="3" t="s">
        <v>81</v>
      </c>
      <c r="B32" s="3" t="s">
        <v>19</v>
      </c>
      <c r="C32" s="4">
        <v>3.0</v>
      </c>
    </row>
    <row r="33">
      <c r="A33" s="3" t="s">
        <v>82</v>
      </c>
      <c r="B33" s="3" t="s">
        <v>54</v>
      </c>
      <c r="C33" s="4">
        <v>2.0</v>
      </c>
    </row>
    <row r="34">
      <c r="A34" s="3" t="s">
        <v>85</v>
      </c>
      <c r="B34" s="3" t="s">
        <v>31</v>
      </c>
      <c r="C34" s="4">
        <v>1.0</v>
      </c>
    </row>
    <row r="35">
      <c r="A35" s="3" t="s">
        <v>89</v>
      </c>
      <c r="B35" s="3" t="s">
        <v>31</v>
      </c>
      <c r="C35" s="4">
        <v>5.0</v>
      </c>
    </row>
    <row r="36">
      <c r="A36" s="3" t="s">
        <v>90</v>
      </c>
      <c r="B36" s="3" t="s">
        <v>31</v>
      </c>
      <c r="C36" s="4">
        <v>1.0</v>
      </c>
    </row>
    <row r="37">
      <c r="A37" s="3" t="s">
        <v>94</v>
      </c>
      <c r="B37" s="3" t="s">
        <v>54</v>
      </c>
      <c r="C37" s="4">
        <v>7.0</v>
      </c>
    </row>
    <row r="38">
      <c r="A38" s="3" t="s">
        <v>96</v>
      </c>
      <c r="B38" s="3" t="s">
        <v>54</v>
      </c>
      <c r="C38" s="4">
        <v>1.0</v>
      </c>
    </row>
    <row r="39">
      <c r="A39" s="3" t="s">
        <v>97</v>
      </c>
      <c r="B39" s="3" t="s">
        <v>54</v>
      </c>
      <c r="C39" s="4">
        <v>5.0</v>
      </c>
    </row>
    <row r="40">
      <c r="A40" s="3" t="s">
        <v>98</v>
      </c>
      <c r="B40" s="3" t="s">
        <v>54</v>
      </c>
      <c r="C40" s="4">
        <v>1.0</v>
      </c>
    </row>
    <row r="41">
      <c r="A41" s="3" t="s">
        <v>99</v>
      </c>
      <c r="B41" s="3" t="s">
        <v>54</v>
      </c>
      <c r="C41" s="4">
        <v>5.0</v>
      </c>
    </row>
    <row r="42">
      <c r="A42" s="3" t="s">
        <v>100</v>
      </c>
      <c r="B42" s="3" t="s">
        <v>54</v>
      </c>
      <c r="C42" s="4">
        <v>3.0</v>
      </c>
    </row>
    <row r="43">
      <c r="A43" s="3" t="s">
        <v>102</v>
      </c>
      <c r="B43" s="3" t="s">
        <v>54</v>
      </c>
      <c r="C43" s="4">
        <v>12.0</v>
      </c>
    </row>
    <row r="44">
      <c r="A44" s="3" t="s">
        <v>105</v>
      </c>
      <c r="B44" s="3" t="s">
        <v>52</v>
      </c>
      <c r="C44" s="4">
        <v>10.0</v>
      </c>
    </row>
    <row r="45">
      <c r="A45" s="3" t="s">
        <v>106</v>
      </c>
      <c r="B45" s="3" t="s">
        <v>54</v>
      </c>
      <c r="C45" s="4">
        <v>1.0</v>
      </c>
    </row>
    <row r="46">
      <c r="A46" s="3" t="s">
        <v>107</v>
      </c>
      <c r="B46" s="3" t="s">
        <v>52</v>
      </c>
      <c r="C46" s="4">
        <v>3.0</v>
      </c>
    </row>
    <row r="47">
      <c r="A47" s="3" t="s">
        <v>108</v>
      </c>
      <c r="B47" s="3" t="s">
        <v>50</v>
      </c>
      <c r="C47" s="4">
        <v>35.0</v>
      </c>
    </row>
    <row r="48">
      <c r="A48" s="3" t="s">
        <v>109</v>
      </c>
      <c r="B48" s="3" t="s">
        <v>52</v>
      </c>
      <c r="C48" s="4">
        <v>12.0</v>
      </c>
    </row>
    <row r="49">
      <c r="A49" s="3" t="s">
        <v>113</v>
      </c>
      <c r="B49" s="3" t="s">
        <v>42</v>
      </c>
      <c r="C49" s="4">
        <v>6.0</v>
      </c>
    </row>
    <row r="50">
      <c r="A50" s="3" t="s">
        <v>114</v>
      </c>
      <c r="B50" s="3" t="s">
        <v>54</v>
      </c>
      <c r="C50" s="4">
        <v>7.0</v>
      </c>
    </row>
    <row r="51">
      <c r="A51" s="3" t="s">
        <v>115</v>
      </c>
      <c r="B51" s="3" t="s">
        <v>6</v>
      </c>
      <c r="C51" s="4">
        <v>1.0</v>
      </c>
    </row>
    <row r="52">
      <c r="A52" s="3" t="s">
        <v>116</v>
      </c>
      <c r="B52" s="3" t="s">
        <v>56</v>
      </c>
      <c r="C52" s="4">
        <v>3.0</v>
      </c>
    </row>
    <row r="53">
      <c r="A53" s="3" t="s">
        <v>117</v>
      </c>
      <c r="B53" s="3" t="s">
        <v>56</v>
      </c>
      <c r="C53" s="4">
        <v>4.0</v>
      </c>
    </row>
    <row r="54">
      <c r="A54" s="3" t="s">
        <v>118</v>
      </c>
      <c r="B54" s="3" t="s">
        <v>42</v>
      </c>
      <c r="C54" s="4">
        <v>2.0</v>
      </c>
    </row>
    <row r="55">
      <c r="A55" s="3" t="s">
        <v>119</v>
      </c>
      <c r="B55" s="3" t="s">
        <v>58</v>
      </c>
      <c r="C55" s="4">
        <v>7.0</v>
      </c>
    </row>
    <row r="56">
      <c r="A56" s="3" t="s">
        <v>120</v>
      </c>
      <c r="B56" s="3" t="s">
        <v>58</v>
      </c>
      <c r="C56" s="4">
        <v>1.0</v>
      </c>
    </row>
    <row r="57">
      <c r="A57" s="3" t="s">
        <v>121</v>
      </c>
      <c r="B57" s="3" t="s">
        <v>60</v>
      </c>
      <c r="C57" s="4">
        <v>3.0</v>
      </c>
    </row>
    <row r="58">
      <c r="A58" s="3" t="s">
        <v>122</v>
      </c>
      <c r="B58" s="3" t="s">
        <v>62</v>
      </c>
      <c r="C58" s="4">
        <v>1.0</v>
      </c>
    </row>
    <row r="59">
      <c r="A59" s="3" t="s">
        <v>125</v>
      </c>
      <c r="B59" s="3" t="s">
        <v>25</v>
      </c>
      <c r="C59" s="4">
        <v>5.0</v>
      </c>
    </row>
    <row r="60">
      <c r="A60" s="3" t="s">
        <v>128</v>
      </c>
      <c r="B60" s="3" t="s">
        <v>62</v>
      </c>
      <c r="C60" s="4">
        <v>3.0</v>
      </c>
    </row>
    <row r="61">
      <c r="A61" s="3" t="s">
        <v>129</v>
      </c>
      <c r="B61" s="3" t="s">
        <v>19</v>
      </c>
      <c r="C61" s="4">
        <v>11.0</v>
      </c>
    </row>
    <row r="62">
      <c r="A62" s="3" t="s">
        <v>130</v>
      </c>
      <c r="B62" s="3" t="s">
        <v>62</v>
      </c>
      <c r="C62" s="4">
        <v>4.0</v>
      </c>
    </row>
    <row r="63">
      <c r="A63" s="3" t="s">
        <v>131</v>
      </c>
      <c r="B63" s="3" t="s">
        <v>56</v>
      </c>
      <c r="C63" s="4">
        <v>2.0</v>
      </c>
    </row>
    <row r="64">
      <c r="A64" s="3" t="s">
        <v>132</v>
      </c>
      <c r="B64" s="3" t="s">
        <v>56</v>
      </c>
      <c r="C64" s="4">
        <v>1.0</v>
      </c>
    </row>
    <row r="65">
      <c r="A65" s="3" t="s">
        <v>134</v>
      </c>
      <c r="B65" s="3" t="s">
        <v>56</v>
      </c>
      <c r="C65" s="4">
        <v>1.0</v>
      </c>
    </row>
    <row r="66">
      <c r="A66" s="3" t="s">
        <v>136</v>
      </c>
      <c r="B66" s="3" t="s">
        <v>56</v>
      </c>
      <c r="C66" s="4">
        <v>2.0</v>
      </c>
    </row>
    <row r="67">
      <c r="A67" s="3" t="s">
        <v>138</v>
      </c>
      <c r="B67" s="3" t="s">
        <v>36</v>
      </c>
      <c r="C67" s="4">
        <v>5.0</v>
      </c>
    </row>
    <row r="68">
      <c r="A68" s="3" t="s">
        <v>139</v>
      </c>
      <c r="B68" s="3" t="s">
        <v>56</v>
      </c>
      <c r="C68" s="4">
        <v>3.0</v>
      </c>
    </row>
    <row r="69">
      <c r="A69" s="3" t="s">
        <v>140</v>
      </c>
      <c r="B69" s="3" t="s">
        <v>45</v>
      </c>
      <c r="C69" s="4">
        <v>1.0</v>
      </c>
    </row>
    <row r="70">
      <c r="A70" s="3" t="s">
        <v>141</v>
      </c>
      <c r="B70" s="3" t="s">
        <v>45</v>
      </c>
      <c r="C70" s="4">
        <v>3.0</v>
      </c>
    </row>
    <row r="71">
      <c r="A71" s="3" t="s">
        <v>142</v>
      </c>
      <c r="B71" s="3" t="s">
        <v>36</v>
      </c>
      <c r="C71" s="4">
        <v>1.0</v>
      </c>
    </row>
    <row r="72">
      <c r="A72" s="3" t="s">
        <v>146</v>
      </c>
      <c r="B72" s="3" t="s">
        <v>22</v>
      </c>
      <c r="C72" s="4">
        <v>2.0</v>
      </c>
    </row>
    <row r="73">
      <c r="A73" s="3" t="s">
        <v>147</v>
      </c>
      <c r="B73" s="3" t="s">
        <v>42</v>
      </c>
      <c r="C73" s="4">
        <v>1.0</v>
      </c>
    </row>
    <row r="74">
      <c r="A74" s="3" t="s">
        <v>148</v>
      </c>
      <c r="B74" s="3" t="s">
        <v>52</v>
      </c>
      <c r="C74" s="4">
        <v>7.0</v>
      </c>
    </row>
    <row r="75">
      <c r="A75" s="3" t="s">
        <v>149</v>
      </c>
      <c r="B75" s="3" t="s">
        <v>60</v>
      </c>
      <c r="C75" s="4">
        <v>1.0</v>
      </c>
    </row>
    <row r="76">
      <c r="A76" s="3" t="s">
        <v>150</v>
      </c>
      <c r="B76" s="3" t="s">
        <v>60</v>
      </c>
      <c r="C76" s="4">
        <v>2.0</v>
      </c>
    </row>
    <row r="77">
      <c r="A77" s="3" t="s">
        <v>151</v>
      </c>
      <c r="B77" s="3" t="s">
        <v>36</v>
      </c>
      <c r="C77" s="4">
        <v>1.0</v>
      </c>
    </row>
    <row r="78">
      <c r="A78" s="3" t="s">
        <v>153</v>
      </c>
      <c r="B78" s="3" t="s">
        <v>19</v>
      </c>
      <c r="C78" s="4">
        <v>3.0</v>
      </c>
    </row>
    <row r="79">
      <c r="A79" s="3" t="s">
        <v>157</v>
      </c>
      <c r="B79" s="3" t="s">
        <v>19</v>
      </c>
      <c r="C79" s="4">
        <v>4.0</v>
      </c>
    </row>
    <row r="80">
      <c r="A80" s="3" t="s">
        <v>158</v>
      </c>
      <c r="B80" s="3" t="s">
        <v>52</v>
      </c>
      <c r="C80" s="4">
        <v>9.0</v>
      </c>
    </row>
    <row r="81">
      <c r="A81" s="3" t="s">
        <v>159</v>
      </c>
      <c r="B81" s="3" t="s">
        <v>19</v>
      </c>
      <c r="C81" s="4">
        <v>4.0</v>
      </c>
    </row>
    <row r="82">
      <c r="A82" s="3" t="s">
        <v>160</v>
      </c>
      <c r="B82" s="3" t="s">
        <v>64</v>
      </c>
      <c r="C82" s="4">
        <v>4.0</v>
      </c>
    </row>
    <row r="83">
      <c r="A83" s="3" t="s">
        <v>161</v>
      </c>
      <c r="B83" s="3" t="s">
        <v>64</v>
      </c>
      <c r="C83" s="4">
        <v>5.0</v>
      </c>
    </row>
    <row r="84">
      <c r="A84" s="3" t="s">
        <v>162</v>
      </c>
      <c r="B84" s="3" t="s">
        <v>64</v>
      </c>
      <c r="C84" s="4">
        <v>2.0</v>
      </c>
    </row>
    <row r="85">
      <c r="A85" s="3" t="s">
        <v>163</v>
      </c>
      <c r="B85" s="3" t="s">
        <v>64</v>
      </c>
      <c r="C85" s="4">
        <v>2.0</v>
      </c>
    </row>
    <row r="86">
      <c r="C86" s="4">
        <v>489.0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15.86"/>
    <col customWidth="1" min="3" max="3" width="5.57"/>
    <col customWidth="1" min="4" max="4" width="19.86"/>
    <col customWidth="1" min="5" max="5" width="15.86"/>
    <col customWidth="1" min="6" max="6" width="5.57"/>
    <col customWidth="1" min="7" max="7" width="16.43"/>
    <col customWidth="1" min="8" max="8" width="16.57"/>
    <col customWidth="1" min="9" max="9" width="5.57"/>
    <col customWidth="1" min="12" max="12" width="7.71"/>
    <col customWidth="1" min="13" max="13" width="16.57"/>
    <col customWidth="1" min="14" max="14" width="5.43"/>
    <col customWidth="1" min="15" max="15" width="6.29"/>
  </cols>
  <sheetData>
    <row r="1">
      <c r="A1" s="7" t="s">
        <v>0</v>
      </c>
      <c r="B1" s="8" t="s">
        <v>1</v>
      </c>
      <c r="C1" s="9" t="s">
        <v>2</v>
      </c>
      <c r="D1" s="7" t="s">
        <v>0</v>
      </c>
      <c r="E1" s="8" t="s">
        <v>1</v>
      </c>
      <c r="F1" s="9" t="s">
        <v>2</v>
      </c>
      <c r="G1" s="7" t="s">
        <v>0</v>
      </c>
      <c r="H1" s="8" t="s">
        <v>1</v>
      </c>
      <c r="I1" s="9" t="s">
        <v>2</v>
      </c>
      <c r="J1" s="10"/>
      <c r="K1" s="11" t="s">
        <v>137</v>
      </c>
      <c r="L1" s="12"/>
      <c r="M1" s="12"/>
      <c r="N1" s="13"/>
      <c r="O1" s="14"/>
      <c r="P1" s="15" t="s">
        <v>156</v>
      </c>
      <c r="Q1" s="16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>
      <c r="A2" s="17" t="s">
        <v>5</v>
      </c>
      <c r="B2" s="18" t="s">
        <v>6</v>
      </c>
      <c r="C2" s="19">
        <v>4.0</v>
      </c>
      <c r="D2" s="20" t="s">
        <v>79</v>
      </c>
      <c r="E2" s="21" t="s">
        <v>28</v>
      </c>
      <c r="F2" s="22">
        <v>8.0</v>
      </c>
      <c r="G2" s="17" t="s">
        <v>122</v>
      </c>
      <c r="H2" s="18" t="s">
        <v>62</v>
      </c>
      <c r="I2" s="19">
        <v>1.0</v>
      </c>
      <c r="K2" s="23" t="s">
        <v>6</v>
      </c>
      <c r="L2" s="24">
        <v>15.0</v>
      </c>
      <c r="M2" s="23" t="s">
        <v>48</v>
      </c>
      <c r="N2" s="24">
        <v>9.0</v>
      </c>
      <c r="P2" s="25">
        <v>1.0</v>
      </c>
      <c r="Q2" s="25" t="s">
        <v>17</v>
      </c>
    </row>
    <row r="3">
      <c r="A3" s="20" t="s">
        <v>18</v>
      </c>
      <c r="B3" s="21" t="s">
        <v>19</v>
      </c>
      <c r="C3" s="22">
        <v>7.0</v>
      </c>
      <c r="D3" s="17" t="s">
        <v>80</v>
      </c>
      <c r="E3" s="18" t="s">
        <v>22</v>
      </c>
      <c r="F3" s="19">
        <v>14.0</v>
      </c>
      <c r="G3" s="20" t="s">
        <v>125</v>
      </c>
      <c r="H3" s="21" t="s">
        <v>25</v>
      </c>
      <c r="I3" s="22">
        <v>5.0</v>
      </c>
      <c r="K3" s="26" t="s">
        <v>19</v>
      </c>
      <c r="L3" s="27">
        <v>43.0</v>
      </c>
      <c r="M3" s="26" t="s">
        <v>50</v>
      </c>
      <c r="N3" s="27">
        <v>54.0</v>
      </c>
      <c r="P3" s="25">
        <v>2.0</v>
      </c>
      <c r="Q3" s="25" t="s">
        <v>20</v>
      </c>
    </row>
    <row r="4">
      <c r="A4" s="17" t="s">
        <v>21</v>
      </c>
      <c r="B4" s="18" t="s">
        <v>6</v>
      </c>
      <c r="C4" s="19">
        <v>1.0</v>
      </c>
      <c r="D4" s="20" t="s">
        <v>81</v>
      </c>
      <c r="E4" s="21" t="s">
        <v>19</v>
      </c>
      <c r="F4" s="22">
        <v>3.0</v>
      </c>
      <c r="G4" s="17" t="s">
        <v>128</v>
      </c>
      <c r="H4" s="18" t="s">
        <v>62</v>
      </c>
      <c r="I4" s="19">
        <v>3.0</v>
      </c>
      <c r="K4" s="26" t="s">
        <v>22</v>
      </c>
      <c r="L4" s="27">
        <v>34.0</v>
      </c>
      <c r="M4" s="26" t="s">
        <v>52</v>
      </c>
      <c r="N4" s="27">
        <v>60.0</v>
      </c>
      <c r="P4" s="25">
        <v>3.0</v>
      </c>
      <c r="Q4" s="25" t="s">
        <v>23</v>
      </c>
    </row>
    <row r="5">
      <c r="A5" s="20" t="s">
        <v>24</v>
      </c>
      <c r="B5" s="21" t="s">
        <v>6</v>
      </c>
      <c r="C5" s="22">
        <v>5.0</v>
      </c>
      <c r="D5" s="17" t="s">
        <v>82</v>
      </c>
      <c r="E5" s="18" t="s">
        <v>54</v>
      </c>
      <c r="F5" s="19">
        <v>2.0</v>
      </c>
      <c r="G5" s="20" t="s">
        <v>129</v>
      </c>
      <c r="H5" s="21" t="s">
        <v>19</v>
      </c>
      <c r="I5" s="22">
        <v>11.0</v>
      </c>
      <c r="K5" s="26" t="s">
        <v>25</v>
      </c>
      <c r="L5" s="27">
        <v>80.0</v>
      </c>
      <c r="M5" s="26" t="s">
        <v>54</v>
      </c>
      <c r="N5" s="27">
        <v>44.0</v>
      </c>
      <c r="P5" s="25">
        <v>4.0</v>
      </c>
      <c r="Q5" s="25" t="s">
        <v>26</v>
      </c>
    </row>
    <row r="6">
      <c r="A6" s="17" t="s">
        <v>27</v>
      </c>
      <c r="B6" s="18" t="s">
        <v>6</v>
      </c>
      <c r="C6" s="19">
        <v>4.0</v>
      </c>
      <c r="D6" s="20" t="s">
        <v>85</v>
      </c>
      <c r="E6" s="21" t="s">
        <v>31</v>
      </c>
      <c r="F6" s="22">
        <v>1.0</v>
      </c>
      <c r="G6" s="17" t="s">
        <v>130</v>
      </c>
      <c r="H6" s="18" t="s">
        <v>62</v>
      </c>
      <c r="I6" s="19">
        <v>4.0</v>
      </c>
      <c r="K6" s="26" t="s">
        <v>28</v>
      </c>
      <c r="L6" s="27">
        <v>26.0</v>
      </c>
      <c r="M6" s="26" t="s">
        <v>56</v>
      </c>
      <c r="N6" s="27">
        <v>16.0</v>
      </c>
      <c r="P6" s="25">
        <v>5.0</v>
      </c>
      <c r="Q6" s="25" t="s">
        <v>29</v>
      </c>
    </row>
    <row r="7">
      <c r="A7" s="20" t="s">
        <v>30</v>
      </c>
      <c r="B7" s="21" t="s">
        <v>22</v>
      </c>
      <c r="C7" s="22">
        <v>18.0</v>
      </c>
      <c r="D7" s="17" t="s">
        <v>89</v>
      </c>
      <c r="E7" s="18" t="s">
        <v>31</v>
      </c>
      <c r="F7" s="19">
        <v>5.0</v>
      </c>
      <c r="G7" s="20" t="s">
        <v>131</v>
      </c>
      <c r="H7" s="21" t="s">
        <v>56</v>
      </c>
      <c r="I7" s="22">
        <v>2.0</v>
      </c>
      <c r="K7" s="26" t="s">
        <v>31</v>
      </c>
      <c r="L7" s="27">
        <v>26.0</v>
      </c>
      <c r="M7" s="26" t="s">
        <v>58</v>
      </c>
      <c r="N7" s="27">
        <v>8.0</v>
      </c>
      <c r="P7" s="25">
        <v>6.0</v>
      </c>
      <c r="Q7" s="25" t="s">
        <v>32</v>
      </c>
    </row>
    <row r="8">
      <c r="A8" s="17" t="s">
        <v>33</v>
      </c>
      <c r="B8" s="18" t="s">
        <v>25</v>
      </c>
      <c r="C8" s="19">
        <v>9.0</v>
      </c>
      <c r="D8" s="20" t="s">
        <v>90</v>
      </c>
      <c r="E8" s="21" t="s">
        <v>31</v>
      </c>
      <c r="F8" s="22">
        <v>1.0</v>
      </c>
      <c r="G8" s="17" t="s">
        <v>132</v>
      </c>
      <c r="H8" s="18" t="s">
        <v>56</v>
      </c>
      <c r="I8" s="19">
        <v>1.0</v>
      </c>
      <c r="K8" s="26" t="s">
        <v>36</v>
      </c>
      <c r="L8" s="27">
        <v>10.0</v>
      </c>
      <c r="M8" s="26" t="s">
        <v>60</v>
      </c>
      <c r="N8" s="27">
        <v>6.0</v>
      </c>
      <c r="P8" s="25">
        <v>7.0</v>
      </c>
      <c r="Q8" s="25" t="s">
        <v>39</v>
      </c>
    </row>
    <row r="9">
      <c r="A9" s="20" t="s">
        <v>41</v>
      </c>
      <c r="B9" s="21" t="s">
        <v>25</v>
      </c>
      <c r="C9" s="22">
        <v>7.0</v>
      </c>
      <c r="D9" s="17" t="s">
        <v>94</v>
      </c>
      <c r="E9" s="18" t="s">
        <v>54</v>
      </c>
      <c r="F9" s="19">
        <v>7.0</v>
      </c>
      <c r="G9" s="20" t="s">
        <v>134</v>
      </c>
      <c r="H9" s="21" t="s">
        <v>56</v>
      </c>
      <c r="I9" s="22">
        <v>1.0</v>
      </c>
      <c r="K9" s="26" t="s">
        <v>42</v>
      </c>
      <c r="L9" s="27">
        <v>29.0</v>
      </c>
      <c r="M9" s="26" t="s">
        <v>62</v>
      </c>
      <c r="N9" s="27">
        <v>8.0</v>
      </c>
      <c r="P9" s="25">
        <v>8.0</v>
      </c>
      <c r="Q9" s="25" t="s">
        <v>43</v>
      </c>
    </row>
    <row r="10">
      <c r="A10" s="17" t="s">
        <v>44</v>
      </c>
      <c r="B10" s="18" t="s">
        <v>25</v>
      </c>
      <c r="C10" s="19">
        <v>12.0</v>
      </c>
      <c r="D10" s="20" t="s">
        <v>96</v>
      </c>
      <c r="E10" s="21" t="s">
        <v>54</v>
      </c>
      <c r="F10" s="22">
        <v>1.0</v>
      </c>
      <c r="G10" s="17" t="s">
        <v>136</v>
      </c>
      <c r="H10" s="18" t="s">
        <v>56</v>
      </c>
      <c r="I10" s="19">
        <v>2.0</v>
      </c>
      <c r="K10" s="28" t="s">
        <v>45</v>
      </c>
      <c r="L10" s="29">
        <v>5.0</v>
      </c>
      <c r="M10" s="28" t="s">
        <v>64</v>
      </c>
      <c r="N10" s="29">
        <v>13.0</v>
      </c>
      <c r="P10" s="25">
        <v>9.0</v>
      </c>
      <c r="Q10" s="25" t="s">
        <v>46</v>
      </c>
    </row>
    <row r="11">
      <c r="A11" s="30" t="s">
        <v>47</v>
      </c>
      <c r="B11" s="31" t="s">
        <v>28</v>
      </c>
      <c r="C11" s="32">
        <v>6.0</v>
      </c>
      <c r="D11" s="33" t="s">
        <v>97</v>
      </c>
      <c r="E11" s="34" t="s">
        <v>54</v>
      </c>
      <c r="F11" s="35">
        <v>5.0</v>
      </c>
      <c r="G11" s="30" t="s">
        <v>138</v>
      </c>
      <c r="H11" s="31" t="s">
        <v>36</v>
      </c>
      <c r="I11" s="32">
        <v>5.0</v>
      </c>
    </row>
    <row r="12">
      <c r="A12" s="17" t="s">
        <v>49</v>
      </c>
      <c r="B12" s="18" t="s">
        <v>25</v>
      </c>
      <c r="C12" s="19">
        <v>3.0</v>
      </c>
      <c r="D12" s="20" t="s">
        <v>98</v>
      </c>
      <c r="E12" s="21" t="s">
        <v>54</v>
      </c>
      <c r="F12" s="22">
        <v>1.0</v>
      </c>
      <c r="G12" s="17" t="s">
        <v>139</v>
      </c>
      <c r="H12" s="18" t="s">
        <v>56</v>
      </c>
      <c r="I12" s="19">
        <v>3.0</v>
      </c>
    </row>
    <row r="13">
      <c r="A13" s="20" t="s">
        <v>51</v>
      </c>
      <c r="B13" s="21" t="s">
        <v>28</v>
      </c>
      <c r="C13" s="22">
        <v>7.0</v>
      </c>
      <c r="D13" s="17" t="s">
        <v>99</v>
      </c>
      <c r="E13" s="18" t="s">
        <v>54</v>
      </c>
      <c r="F13" s="19">
        <v>5.0</v>
      </c>
      <c r="G13" s="20" t="s">
        <v>140</v>
      </c>
      <c r="H13" s="21" t="s">
        <v>45</v>
      </c>
      <c r="I13" s="22">
        <v>1.0</v>
      </c>
    </row>
    <row r="14">
      <c r="A14" s="17" t="s">
        <v>53</v>
      </c>
      <c r="B14" s="18" t="s">
        <v>31</v>
      </c>
      <c r="C14" s="19">
        <v>8.0</v>
      </c>
      <c r="D14" s="20" t="s">
        <v>100</v>
      </c>
      <c r="E14" s="21" t="s">
        <v>54</v>
      </c>
      <c r="F14" s="22">
        <v>3.0</v>
      </c>
      <c r="G14" s="17" t="s">
        <v>141</v>
      </c>
      <c r="H14" s="18" t="s">
        <v>45</v>
      </c>
      <c r="I14" s="19">
        <v>3.0</v>
      </c>
    </row>
    <row r="15">
      <c r="A15" s="20" t="s">
        <v>55</v>
      </c>
      <c r="B15" s="21" t="s">
        <v>25</v>
      </c>
      <c r="C15" s="22">
        <v>12.0</v>
      </c>
      <c r="D15" s="17" t="s">
        <v>102</v>
      </c>
      <c r="E15" s="18" t="s">
        <v>54</v>
      </c>
      <c r="F15" s="19">
        <v>12.0</v>
      </c>
      <c r="G15" s="20" t="s">
        <v>142</v>
      </c>
      <c r="H15" s="21" t="s">
        <v>36</v>
      </c>
      <c r="I15" s="22">
        <v>1.0</v>
      </c>
    </row>
    <row r="16">
      <c r="A16" s="17" t="s">
        <v>57</v>
      </c>
      <c r="B16" s="18" t="s">
        <v>36</v>
      </c>
      <c r="C16" s="19">
        <v>3.0</v>
      </c>
      <c r="D16" s="20" t="s">
        <v>105</v>
      </c>
      <c r="E16" s="21" t="s">
        <v>52</v>
      </c>
      <c r="F16" s="22">
        <v>10.0</v>
      </c>
      <c r="G16" s="17" t="s">
        <v>146</v>
      </c>
      <c r="H16" s="18" t="s">
        <v>22</v>
      </c>
      <c r="I16" s="19">
        <v>2.0</v>
      </c>
    </row>
    <row r="17">
      <c r="A17" s="20" t="s">
        <v>59</v>
      </c>
      <c r="B17" s="21" t="s">
        <v>19</v>
      </c>
      <c r="C17" s="22">
        <v>11.0</v>
      </c>
      <c r="D17" s="17" t="s">
        <v>106</v>
      </c>
      <c r="E17" s="18" t="s">
        <v>54</v>
      </c>
      <c r="F17" s="19">
        <v>1.0</v>
      </c>
      <c r="G17" s="20" t="s">
        <v>147</v>
      </c>
      <c r="H17" s="21" t="s">
        <v>42</v>
      </c>
      <c r="I17" s="22">
        <v>1.0</v>
      </c>
    </row>
    <row r="18">
      <c r="A18" s="17" t="s">
        <v>61</v>
      </c>
      <c r="B18" s="18" t="s">
        <v>42</v>
      </c>
      <c r="C18" s="19">
        <v>20.0</v>
      </c>
      <c r="D18" s="20" t="s">
        <v>107</v>
      </c>
      <c r="E18" s="21" t="s">
        <v>52</v>
      </c>
      <c r="F18" s="22">
        <v>3.0</v>
      </c>
      <c r="G18" s="17" t="s">
        <v>148</v>
      </c>
      <c r="H18" s="18" t="s">
        <v>52</v>
      </c>
      <c r="I18" s="19">
        <v>7.0</v>
      </c>
    </row>
    <row r="19">
      <c r="A19" s="20" t="s">
        <v>63</v>
      </c>
      <c r="B19" s="21" t="s">
        <v>45</v>
      </c>
      <c r="C19" s="22">
        <v>1.0</v>
      </c>
      <c r="D19" s="17" t="s">
        <v>108</v>
      </c>
      <c r="E19" s="18" t="s">
        <v>50</v>
      </c>
      <c r="F19" s="19">
        <v>35.0</v>
      </c>
      <c r="G19" s="20" t="s">
        <v>149</v>
      </c>
      <c r="H19" s="21" t="s">
        <v>60</v>
      </c>
      <c r="I19" s="22">
        <v>1.0</v>
      </c>
    </row>
    <row r="20">
      <c r="A20" s="17" t="s">
        <v>65</v>
      </c>
      <c r="B20" s="18" t="s">
        <v>25</v>
      </c>
      <c r="C20" s="19">
        <v>23.0</v>
      </c>
      <c r="D20" s="20" t="s">
        <v>109</v>
      </c>
      <c r="E20" s="21" t="s">
        <v>52</v>
      </c>
      <c r="F20" s="22">
        <v>12.0</v>
      </c>
      <c r="G20" s="17" t="s">
        <v>150</v>
      </c>
      <c r="H20" s="18" t="s">
        <v>60</v>
      </c>
      <c r="I20" s="19">
        <v>2.0</v>
      </c>
    </row>
    <row r="21">
      <c r="A21" s="20" t="s">
        <v>66</v>
      </c>
      <c r="B21" s="21" t="s">
        <v>25</v>
      </c>
      <c r="C21" s="22">
        <v>1.0</v>
      </c>
      <c r="D21" s="17" t="s">
        <v>113</v>
      </c>
      <c r="E21" s="18" t="s">
        <v>42</v>
      </c>
      <c r="F21" s="19">
        <v>6.0</v>
      </c>
      <c r="G21" s="20" t="s">
        <v>151</v>
      </c>
      <c r="H21" s="21" t="s">
        <v>36</v>
      </c>
      <c r="I21" s="22">
        <v>1.0</v>
      </c>
    </row>
    <row r="22">
      <c r="A22" s="17" t="s">
        <v>67</v>
      </c>
      <c r="B22" s="18" t="s">
        <v>25</v>
      </c>
      <c r="C22" s="19">
        <v>5.0</v>
      </c>
      <c r="D22" s="20" t="s">
        <v>114</v>
      </c>
      <c r="E22" s="21" t="s">
        <v>54</v>
      </c>
      <c r="F22" s="22">
        <v>7.0</v>
      </c>
      <c r="G22" s="17" t="s">
        <v>153</v>
      </c>
      <c r="H22" s="18" t="s">
        <v>19</v>
      </c>
      <c r="I22" s="19">
        <v>3.0</v>
      </c>
    </row>
    <row r="23">
      <c r="A23" s="20" t="s">
        <v>68</v>
      </c>
      <c r="B23" s="21" t="s">
        <v>31</v>
      </c>
      <c r="C23" s="22">
        <v>6.0</v>
      </c>
      <c r="D23" s="17" t="s">
        <v>115</v>
      </c>
      <c r="E23" s="18" t="s">
        <v>6</v>
      </c>
      <c r="F23" s="19">
        <v>1.0</v>
      </c>
      <c r="G23" s="20" t="s">
        <v>157</v>
      </c>
      <c r="H23" s="21" t="s">
        <v>19</v>
      </c>
      <c r="I23" s="22">
        <v>4.0</v>
      </c>
    </row>
    <row r="24">
      <c r="A24" s="17" t="s">
        <v>69</v>
      </c>
      <c r="B24" s="18" t="s">
        <v>48</v>
      </c>
      <c r="C24" s="19">
        <v>9.0</v>
      </c>
      <c r="D24" s="20" t="s">
        <v>116</v>
      </c>
      <c r="E24" s="21" t="s">
        <v>56</v>
      </c>
      <c r="F24" s="22">
        <v>3.0</v>
      </c>
      <c r="G24" s="17" t="s">
        <v>158</v>
      </c>
      <c r="H24" s="18" t="s">
        <v>52</v>
      </c>
      <c r="I24" s="19">
        <v>9.0</v>
      </c>
    </row>
    <row r="25">
      <c r="A25" s="20" t="s">
        <v>70</v>
      </c>
      <c r="B25" s="21" t="s">
        <v>50</v>
      </c>
      <c r="C25" s="22">
        <v>19.0</v>
      </c>
      <c r="D25" s="17" t="s">
        <v>117</v>
      </c>
      <c r="E25" s="18" t="s">
        <v>56</v>
      </c>
      <c r="F25" s="19">
        <v>4.0</v>
      </c>
      <c r="G25" s="20" t="s">
        <v>159</v>
      </c>
      <c r="H25" s="21" t="s">
        <v>19</v>
      </c>
      <c r="I25" s="22">
        <v>4.0</v>
      </c>
    </row>
    <row r="26">
      <c r="A26" s="17" t="s">
        <v>72</v>
      </c>
      <c r="B26" s="18" t="s">
        <v>52</v>
      </c>
      <c r="C26" s="19">
        <v>19.0</v>
      </c>
      <c r="D26" s="20" t="s">
        <v>118</v>
      </c>
      <c r="E26" s="21" t="s">
        <v>42</v>
      </c>
      <c r="F26" s="22">
        <v>2.0</v>
      </c>
      <c r="G26" s="17" t="s">
        <v>160</v>
      </c>
      <c r="H26" s="18" t="s">
        <v>64</v>
      </c>
      <c r="I26" s="19">
        <v>4.0</v>
      </c>
    </row>
    <row r="27">
      <c r="A27" s="20" t="s">
        <v>75</v>
      </c>
      <c r="B27" s="21" t="s">
        <v>28</v>
      </c>
      <c r="C27" s="22">
        <v>5.0</v>
      </c>
      <c r="D27" s="17" t="s">
        <v>119</v>
      </c>
      <c r="E27" s="18" t="s">
        <v>58</v>
      </c>
      <c r="F27" s="19">
        <v>7.0</v>
      </c>
      <c r="G27" s="20" t="s">
        <v>161</v>
      </c>
      <c r="H27" s="21" t="s">
        <v>64</v>
      </c>
      <c r="I27" s="22">
        <v>5.0</v>
      </c>
    </row>
    <row r="28">
      <c r="A28" s="17" t="s">
        <v>77</v>
      </c>
      <c r="B28" s="18" t="s">
        <v>31</v>
      </c>
      <c r="C28" s="19">
        <v>5.0</v>
      </c>
      <c r="D28" s="20" t="s">
        <v>120</v>
      </c>
      <c r="E28" s="21" t="s">
        <v>58</v>
      </c>
      <c r="F28" s="22">
        <v>1.0</v>
      </c>
      <c r="G28" s="17" t="s">
        <v>162</v>
      </c>
      <c r="H28" s="18" t="s">
        <v>64</v>
      </c>
      <c r="I28" s="19">
        <v>2.0</v>
      </c>
    </row>
    <row r="29">
      <c r="A29" s="36" t="s">
        <v>78</v>
      </c>
      <c r="B29" s="37" t="s">
        <v>25</v>
      </c>
      <c r="C29" s="38">
        <v>3.0</v>
      </c>
      <c r="D29" s="39" t="s">
        <v>121</v>
      </c>
      <c r="E29" s="40" t="s">
        <v>60</v>
      </c>
      <c r="F29" s="41">
        <v>3.0</v>
      </c>
      <c r="G29" s="36" t="s">
        <v>163</v>
      </c>
      <c r="H29" s="37" t="s">
        <v>64</v>
      </c>
      <c r="I29" s="38">
        <v>2.0</v>
      </c>
    </row>
    <row r="80">
      <c r="C80" s="4">
        <v>489.0</v>
      </c>
    </row>
  </sheetData>
  <mergeCells count="2">
    <mergeCell ref="K1:N1"/>
    <mergeCell ref="P1:Q1"/>
  </mergeCells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14"/>
    <col customWidth="1" min="10" max="10" width="15.43"/>
  </cols>
  <sheetData>
    <row r="1">
      <c r="B1" s="5" t="s">
        <v>17</v>
      </c>
      <c r="C1" s="5" t="s">
        <v>20</v>
      </c>
      <c r="D1" s="5" t="s">
        <v>23</v>
      </c>
      <c r="E1" s="5" t="s">
        <v>26</v>
      </c>
      <c r="F1" s="5" t="s">
        <v>29</v>
      </c>
      <c r="G1" s="5" t="s">
        <v>32</v>
      </c>
      <c r="H1" s="5" t="s">
        <v>39</v>
      </c>
      <c r="I1" s="5" t="s">
        <v>43</v>
      </c>
      <c r="J1" s="5" t="s">
        <v>46</v>
      </c>
      <c r="K1" s="2" t="s">
        <v>0</v>
      </c>
      <c r="L1" s="2" t="s">
        <v>1</v>
      </c>
      <c r="M1" s="3" t="s">
        <v>199</v>
      </c>
      <c r="N1" s="3" t="s">
        <v>200</v>
      </c>
      <c r="O1" s="3" t="s">
        <v>201</v>
      </c>
      <c r="P1" s="3" t="s">
        <v>202</v>
      </c>
      <c r="Q1" s="3" t="s">
        <v>203</v>
      </c>
      <c r="R1" s="3" t="s">
        <v>204</v>
      </c>
      <c r="S1" s="3" t="s">
        <v>205</v>
      </c>
      <c r="T1" s="3" t="s">
        <v>206</v>
      </c>
      <c r="Y1" s="6" t="s">
        <v>207</v>
      </c>
    </row>
    <row r="2">
      <c r="B2" s="3">
        <f t="shared" ref="B2:J2" si="1">IF($M2=B$1,$Q2,IF($N2=B$1,$R2,IF($O2=B$1,$S2,IF($P2=B$1,$T2,0))))</f>
        <v>2</v>
      </c>
      <c r="C2" s="3">
        <f t="shared" si="1"/>
        <v>0</v>
      </c>
      <c r="D2" s="3">
        <f t="shared" si="1"/>
        <v>0</v>
      </c>
      <c r="E2" s="3">
        <f t="shared" si="1"/>
        <v>0</v>
      </c>
      <c r="F2" s="3">
        <f t="shared" si="1"/>
        <v>1</v>
      </c>
      <c r="G2" s="3">
        <f t="shared" si="1"/>
        <v>0</v>
      </c>
      <c r="H2" s="3">
        <f t="shared" si="1"/>
        <v>0</v>
      </c>
      <c r="I2" s="3">
        <f t="shared" si="1"/>
        <v>0</v>
      </c>
      <c r="J2" s="3">
        <f t="shared" si="1"/>
        <v>0</v>
      </c>
      <c r="K2" s="3" t="s">
        <v>40</v>
      </c>
      <c r="L2" s="3" t="s">
        <v>6</v>
      </c>
      <c r="M2" s="3" t="s">
        <v>17</v>
      </c>
      <c r="N2" s="4" t="s">
        <v>29</v>
      </c>
      <c r="O2" s="4" t="s">
        <v>217</v>
      </c>
      <c r="Q2" s="4">
        <v>2.0</v>
      </c>
      <c r="R2" s="4">
        <v>1.0</v>
      </c>
      <c r="S2" s="4" t="s">
        <v>217</v>
      </c>
      <c r="T2" s="4" t="s">
        <v>217</v>
      </c>
      <c r="U2" s="4" t="str">
        <f>"     (name "&amp;K2&amp;")
"</f>
        <v>     (name OlbiaTempio)
</v>
      </c>
      <c r="V2" s="4" t="str">
        <f t="shared" ref="V2:V85" si="3">"      (region "&amp;L2&amp;")
"</f>
        <v>      (region Sardegna)
</v>
      </c>
      <c r="W2" s="4" t="s">
        <v>222</v>
      </c>
      <c r="X2" s="4" t="str">
        <f t="shared" ref="X2:X85" si="4">"      (score "&amp;B2&amp;" "&amp;C2&amp;" "&amp;D2&amp;" "&amp;E2&amp;" "&amp;F2&amp;" "&amp;G2&amp;" "&amp;H2&amp;" "&amp;I2&amp;" "&amp;J2&amp;"))
"</f>
        <v>      (score 2 0 0 0 1 0 0 0 0))
</v>
      </c>
      <c r="Y2" s="4" t="str">
        <f t="shared" ref="Y2:Y85" si="5">"   (tourism-resort
"&amp;U2&amp;V2&amp;W2&amp;X2</f>
        <v>   (tourism-resort
     (name OlbiaTempio)
      (region Sardegna)
      (type balneare montano lacustre naturalistico culturale termale religioso sportivo enogastronomico)
      (score 2 0 0 0 1 0 0 0 0))
</v>
      </c>
      <c r="AC2" s="4" t="str">
        <f>IF(S2&lt;&gt;"", " "&amp;S2,"")</f>
        <v/>
      </c>
    </row>
    <row r="3">
      <c r="B3" s="3">
        <f t="shared" ref="B3:J3" si="2">IF($M3=B$1,$Q3,IF($N3=B$1,$R3,IF($O3=B$1,$S3,IF($P3=B$1,$T3,0))))</f>
        <v>0</v>
      </c>
      <c r="C3" s="3">
        <f t="shared" si="2"/>
        <v>0</v>
      </c>
      <c r="D3" s="3">
        <f t="shared" si="2"/>
        <v>0</v>
      </c>
      <c r="E3" s="3">
        <f t="shared" si="2"/>
        <v>0</v>
      </c>
      <c r="F3" s="3">
        <f t="shared" si="2"/>
        <v>3</v>
      </c>
      <c r="G3" s="3">
        <f t="shared" si="2"/>
        <v>0</v>
      </c>
      <c r="H3" s="3">
        <f t="shared" si="2"/>
        <v>1</v>
      </c>
      <c r="I3" s="3">
        <f t="shared" si="2"/>
        <v>0</v>
      </c>
      <c r="J3" s="3">
        <f t="shared" si="2"/>
        <v>0</v>
      </c>
      <c r="K3" s="3" t="s">
        <v>18</v>
      </c>
      <c r="L3" s="3" t="s">
        <v>19</v>
      </c>
      <c r="M3" s="4" t="s">
        <v>29</v>
      </c>
      <c r="N3" s="3" t="s">
        <v>39</v>
      </c>
      <c r="O3" s="4" t="s">
        <v>217</v>
      </c>
      <c r="Q3" s="4">
        <v>3.0</v>
      </c>
      <c r="R3" s="4">
        <v>1.0</v>
      </c>
      <c r="S3" s="4" t="s">
        <v>217</v>
      </c>
      <c r="T3" s="4" t="s">
        <v>217</v>
      </c>
      <c r="U3" s="4" t="str">
        <f t="shared" ref="U3:U85" si="7">"      (name "&amp;K3&amp;")
"</f>
        <v>      (name Modena)
</v>
      </c>
      <c r="V3" s="4" t="str">
        <f t="shared" si="3"/>
        <v>      (region EmiliaRomagna)
</v>
      </c>
      <c r="W3" s="4" t="s">
        <v>222</v>
      </c>
      <c r="X3" s="4" t="str">
        <f t="shared" si="4"/>
        <v>      (score 0 0 0 0 3 0 1 0 0))
</v>
      </c>
      <c r="Y3" s="4" t="str">
        <f t="shared" si="5"/>
        <v>   (tourism-resort
      (name Modena)
      (region EmiliaRomagna)
      (type balneare montano lacustre naturalistico culturale termale religioso sportivo enogastronomico)
      (score 0 0 0 0 3 0 1 0 0))
</v>
      </c>
    </row>
    <row r="4">
      <c r="B4" s="3">
        <f t="shared" ref="B4:J4" si="6">IF($M4=B$1,$Q4,IF($N4=B$1,$R4,IF($O4=B$1,$S4,IF($P4=B$1,$T4,0))))</f>
        <v>3</v>
      </c>
      <c r="C4" s="3">
        <f t="shared" si="6"/>
        <v>2</v>
      </c>
      <c r="D4" s="3">
        <f t="shared" si="6"/>
        <v>0</v>
      </c>
      <c r="E4" s="3">
        <f t="shared" si="6"/>
        <v>3</v>
      </c>
      <c r="F4" s="3">
        <f t="shared" si="6"/>
        <v>0</v>
      </c>
      <c r="G4" s="3">
        <f t="shared" si="6"/>
        <v>0</v>
      </c>
      <c r="H4" s="3">
        <f t="shared" si="6"/>
        <v>0</v>
      </c>
      <c r="I4" s="3">
        <f t="shared" si="6"/>
        <v>0</v>
      </c>
      <c r="J4" s="3">
        <f t="shared" si="6"/>
        <v>0</v>
      </c>
      <c r="K4" s="3" t="s">
        <v>88</v>
      </c>
      <c r="L4" s="3" t="s">
        <v>6</v>
      </c>
      <c r="M4" s="4" t="s">
        <v>20</v>
      </c>
      <c r="N4" s="3" t="s">
        <v>17</v>
      </c>
      <c r="O4" s="3" t="s">
        <v>26</v>
      </c>
      <c r="Q4" s="4">
        <v>2.0</v>
      </c>
      <c r="R4" s="4">
        <v>3.0</v>
      </c>
      <c r="S4" s="4">
        <v>3.0</v>
      </c>
      <c r="T4" s="4" t="s">
        <v>217</v>
      </c>
      <c r="U4" s="4" t="str">
        <f t="shared" si="7"/>
        <v>      (name MedioCampidano)
</v>
      </c>
      <c r="V4" s="4" t="str">
        <f t="shared" si="3"/>
        <v>      (region Sardegna)
</v>
      </c>
      <c r="W4" s="4" t="s">
        <v>222</v>
      </c>
      <c r="X4" s="4" t="str">
        <f t="shared" si="4"/>
        <v>      (score 3 2 0 3 0 0 0 0 0))
</v>
      </c>
      <c r="Y4" s="4" t="str">
        <f t="shared" si="5"/>
        <v>   (tourism-resort
      (name MedioCampidano)
      (region Sardegna)
      (type balneare montano lacustre naturalistico culturale termale religioso sportivo enogastronomico)
      (score 3 2 0 3 0 0 0 0 0))
</v>
      </c>
    </row>
    <row r="5">
      <c r="B5" s="3">
        <f t="shared" ref="B5:J5" si="8">IF($M5=B$1,$Q5,IF($N5=B$1,$R5,IF($O5=B$1,$S5,IF($P5=B$1,$T5,0))))</f>
        <v>1</v>
      </c>
      <c r="C5" s="3">
        <f t="shared" si="8"/>
        <v>0</v>
      </c>
      <c r="D5" s="3">
        <f t="shared" si="8"/>
        <v>0</v>
      </c>
      <c r="E5" s="3">
        <f t="shared" si="8"/>
        <v>0</v>
      </c>
      <c r="F5" s="3">
        <f t="shared" si="8"/>
        <v>2</v>
      </c>
      <c r="G5" s="3">
        <f t="shared" si="8"/>
        <v>0</v>
      </c>
      <c r="H5" s="3">
        <f t="shared" si="8"/>
        <v>0</v>
      </c>
      <c r="I5" s="3">
        <f t="shared" si="8"/>
        <v>0</v>
      </c>
      <c r="J5" s="3">
        <f t="shared" si="8"/>
        <v>5</v>
      </c>
      <c r="K5" s="3" t="s">
        <v>24</v>
      </c>
      <c r="L5" s="3" t="s">
        <v>6</v>
      </c>
      <c r="M5" s="4" t="s">
        <v>46</v>
      </c>
      <c r="N5" s="3" t="s">
        <v>17</v>
      </c>
      <c r="O5" s="3" t="s">
        <v>29</v>
      </c>
      <c r="Q5" s="4">
        <v>5.0</v>
      </c>
      <c r="R5" s="4">
        <v>1.0</v>
      </c>
      <c r="S5" s="4">
        <v>2.0</v>
      </c>
      <c r="T5" s="4" t="s">
        <v>217</v>
      </c>
      <c r="U5" s="4" t="str">
        <f t="shared" si="7"/>
        <v>      (name Cagliari)
</v>
      </c>
      <c r="V5" s="4" t="str">
        <f t="shared" si="3"/>
        <v>      (region Sardegna)
</v>
      </c>
      <c r="W5" s="4" t="s">
        <v>222</v>
      </c>
      <c r="X5" s="4" t="str">
        <f t="shared" si="4"/>
        <v>      (score 1 0 0 0 2 0 0 0 5))
</v>
      </c>
      <c r="Y5" s="4" t="str">
        <f t="shared" si="5"/>
        <v>   (tourism-resort
      (name Cagliari)
      (region Sardegna)
      (type balneare montano lacustre naturalistico culturale termale religioso sportivo enogastronomico)
      (score 1 0 0 0 2 0 0 0 5))
</v>
      </c>
    </row>
    <row r="6">
      <c r="B6" s="3">
        <f t="shared" ref="B6:J6" si="9">IF($M6=B$1,$Q6,IF($N6=B$1,$R6,IF($O6=B$1,$S6,IF($P6=B$1,$T6,0))))</f>
        <v>0</v>
      </c>
      <c r="C6" s="3">
        <f t="shared" si="9"/>
        <v>0</v>
      </c>
      <c r="D6" s="3">
        <f t="shared" si="9"/>
        <v>0</v>
      </c>
      <c r="E6" s="3">
        <f t="shared" si="9"/>
        <v>0</v>
      </c>
      <c r="F6" s="3">
        <f t="shared" si="9"/>
        <v>0</v>
      </c>
      <c r="G6" s="3">
        <f t="shared" si="9"/>
        <v>0</v>
      </c>
      <c r="H6" s="3">
        <f t="shared" si="9"/>
        <v>0</v>
      </c>
      <c r="I6" s="3">
        <f t="shared" si="9"/>
        <v>1</v>
      </c>
      <c r="J6" s="3">
        <f t="shared" si="9"/>
        <v>1</v>
      </c>
      <c r="K6" s="3" t="s">
        <v>27</v>
      </c>
      <c r="L6" s="3" t="s">
        <v>6</v>
      </c>
      <c r="M6" s="4" t="s">
        <v>43</v>
      </c>
      <c r="N6" s="4" t="s">
        <v>46</v>
      </c>
      <c r="O6" s="4" t="s">
        <v>217</v>
      </c>
      <c r="Q6" s="4">
        <v>1.0</v>
      </c>
      <c r="R6" s="4">
        <v>1.0</v>
      </c>
      <c r="S6" s="4" t="s">
        <v>217</v>
      </c>
      <c r="T6" s="4" t="s">
        <v>217</v>
      </c>
      <c r="U6" s="4" t="str">
        <f t="shared" si="7"/>
        <v>      (name Nuoro)
</v>
      </c>
      <c r="V6" s="4" t="str">
        <f t="shared" si="3"/>
        <v>      (region Sardegna)
</v>
      </c>
      <c r="W6" s="4" t="s">
        <v>222</v>
      </c>
      <c r="X6" s="4" t="str">
        <f t="shared" si="4"/>
        <v>      (score 0 0 0 0 0 0 0 1 1))
</v>
      </c>
      <c r="Y6" s="4" t="str">
        <f t="shared" si="5"/>
        <v>   (tourism-resort
      (name Nuoro)
      (region Sardegna)
      (type balneare montano lacustre naturalistico culturale termale religioso sportivo enogastronomico)
      (score 0 0 0 0 0 0 0 1 1))
</v>
      </c>
    </row>
    <row r="7">
      <c r="B7" s="3">
        <f t="shared" ref="B7:J7" si="10">IF($M7=B$1,$Q7,IF($N7=B$1,$R7,IF($O7=B$1,$S7,IF($P7=B$1,$T7,0))))</f>
        <v>4</v>
      </c>
      <c r="C7" s="3">
        <f t="shared" si="10"/>
        <v>0</v>
      </c>
      <c r="D7" s="3">
        <f t="shared" si="10"/>
        <v>0</v>
      </c>
      <c r="E7" s="3">
        <f t="shared" si="10"/>
        <v>3</v>
      </c>
      <c r="F7" s="3">
        <f t="shared" si="10"/>
        <v>1</v>
      </c>
      <c r="G7" s="3">
        <f t="shared" si="10"/>
        <v>0</v>
      </c>
      <c r="H7" s="3">
        <f t="shared" si="10"/>
        <v>5</v>
      </c>
      <c r="I7" s="3">
        <f t="shared" si="10"/>
        <v>0</v>
      </c>
      <c r="J7" s="3">
        <f t="shared" si="10"/>
        <v>0</v>
      </c>
      <c r="K7" s="3" t="s">
        <v>30</v>
      </c>
      <c r="L7" s="3" t="s">
        <v>22</v>
      </c>
      <c r="M7" s="3" t="s">
        <v>26</v>
      </c>
      <c r="N7" s="3" t="s">
        <v>17</v>
      </c>
      <c r="O7" s="3" t="s">
        <v>29</v>
      </c>
      <c r="P7" s="3" t="s">
        <v>39</v>
      </c>
      <c r="Q7" s="4">
        <v>3.0</v>
      </c>
      <c r="R7" s="4">
        <v>4.0</v>
      </c>
      <c r="S7" s="4">
        <v>1.0</v>
      </c>
      <c r="T7" s="4">
        <v>5.0</v>
      </c>
      <c r="U7" s="4" t="str">
        <f t="shared" si="7"/>
        <v>      (name Salerno)
</v>
      </c>
      <c r="V7" s="4" t="str">
        <f t="shared" si="3"/>
        <v>      (region Campania)
</v>
      </c>
      <c r="W7" s="4" t="s">
        <v>222</v>
      </c>
      <c r="X7" s="4" t="str">
        <f t="shared" si="4"/>
        <v>      (score 4 0 0 3 1 0 5 0 0))
</v>
      </c>
      <c r="Y7" s="4" t="str">
        <f t="shared" si="5"/>
        <v>   (tourism-resort
      (name Salerno)
      (region Campania)
      (type balneare montano lacustre naturalistico culturale termale religioso sportivo enogastronomico)
      (score 4 0 0 3 1 0 5 0 0))
</v>
      </c>
    </row>
    <row r="8">
      <c r="B8" s="3">
        <f t="shared" ref="B8:J8" si="11">IF($M8=B$1,$Q8,IF($N8=B$1,$R8,IF($O8=B$1,$S8,IF($P8=B$1,$T8,0))))</f>
        <v>5</v>
      </c>
      <c r="C8" s="3">
        <f t="shared" si="11"/>
        <v>0</v>
      </c>
      <c r="D8" s="3">
        <f t="shared" si="11"/>
        <v>0</v>
      </c>
      <c r="E8" s="3">
        <f t="shared" si="11"/>
        <v>0</v>
      </c>
      <c r="F8" s="3">
        <f t="shared" si="11"/>
        <v>0</v>
      </c>
      <c r="G8" s="3">
        <f t="shared" si="11"/>
        <v>0</v>
      </c>
      <c r="H8" s="3">
        <f t="shared" si="11"/>
        <v>0</v>
      </c>
      <c r="I8" s="3">
        <f t="shared" si="11"/>
        <v>0</v>
      </c>
      <c r="J8" s="3">
        <f t="shared" si="11"/>
        <v>0</v>
      </c>
      <c r="K8" s="3" t="s">
        <v>33</v>
      </c>
      <c r="L8" s="3" t="s">
        <v>25</v>
      </c>
      <c r="M8" s="3" t="s">
        <v>17</v>
      </c>
      <c r="N8" s="4" t="s">
        <v>217</v>
      </c>
      <c r="O8" s="4" t="s">
        <v>217</v>
      </c>
      <c r="Q8" s="4">
        <v>5.0</v>
      </c>
      <c r="R8" s="4" t="s">
        <v>217</v>
      </c>
      <c r="S8" s="4" t="s">
        <v>217</v>
      </c>
      <c r="T8" s="4" t="s">
        <v>217</v>
      </c>
      <c r="U8" s="4" t="str">
        <f t="shared" si="7"/>
        <v>      (name Livorno)
</v>
      </c>
      <c r="V8" s="4" t="str">
        <f t="shared" si="3"/>
        <v>      (region Toscana)
</v>
      </c>
      <c r="W8" s="4" t="s">
        <v>222</v>
      </c>
      <c r="X8" s="4" t="str">
        <f t="shared" si="4"/>
        <v>      (score 5 0 0 0 0 0 0 0 0))
</v>
      </c>
      <c r="Y8" s="4" t="str">
        <f t="shared" si="5"/>
        <v>   (tourism-resort
      (name Livorno)
      (region Toscana)
      (type balneare montano lacustre naturalistico culturale termale religioso sportivo enogastronomico)
      (score 5 0 0 0 0 0 0 0 0))
</v>
      </c>
    </row>
    <row r="9">
      <c r="B9" s="3">
        <f t="shared" ref="B9:J9" si="12">IF($M9=B$1,$Q9,IF($N9=B$1,$R9,IF($O9=B$1,$S9,IF($P9=B$1,$T9,0))))</f>
        <v>0</v>
      </c>
      <c r="C9" s="3">
        <f t="shared" si="12"/>
        <v>0</v>
      </c>
      <c r="D9" s="3">
        <f t="shared" si="12"/>
        <v>0</v>
      </c>
      <c r="E9" s="3">
        <f t="shared" si="12"/>
        <v>0</v>
      </c>
      <c r="F9" s="3">
        <f t="shared" si="12"/>
        <v>3</v>
      </c>
      <c r="G9" s="3">
        <f t="shared" si="12"/>
        <v>0</v>
      </c>
      <c r="H9" s="3">
        <f t="shared" si="12"/>
        <v>5</v>
      </c>
      <c r="I9" s="3">
        <f t="shared" si="12"/>
        <v>0</v>
      </c>
      <c r="J9" s="3">
        <f t="shared" si="12"/>
        <v>0</v>
      </c>
      <c r="K9" s="3" t="s">
        <v>41</v>
      </c>
      <c r="L9" s="3" t="s">
        <v>25</v>
      </c>
      <c r="M9" s="4" t="s">
        <v>39</v>
      </c>
      <c r="N9" s="3" t="s">
        <v>29</v>
      </c>
      <c r="O9" s="4" t="s">
        <v>217</v>
      </c>
      <c r="Q9" s="4">
        <v>5.0</v>
      </c>
      <c r="R9" s="4">
        <v>3.0</v>
      </c>
      <c r="S9" s="4" t="s">
        <v>217</v>
      </c>
      <c r="T9" s="4" t="s">
        <v>217</v>
      </c>
      <c r="U9" s="4" t="str">
        <f t="shared" si="7"/>
        <v>      (name Pisa)
</v>
      </c>
      <c r="V9" s="4" t="str">
        <f t="shared" si="3"/>
        <v>      (region Toscana)
</v>
      </c>
      <c r="W9" s="4" t="s">
        <v>222</v>
      </c>
      <c r="X9" s="4" t="str">
        <f t="shared" si="4"/>
        <v>      (score 0 0 0 0 3 0 5 0 0))
</v>
      </c>
      <c r="Y9" s="4" t="str">
        <f t="shared" si="5"/>
        <v>   (tourism-resort
      (name Pisa)
      (region Toscana)
      (type balneare montano lacustre naturalistico culturale termale religioso sportivo enogastronomico)
      (score 0 0 0 0 3 0 5 0 0))
</v>
      </c>
    </row>
    <row r="10">
      <c r="B10" s="3">
        <f t="shared" ref="B10:J10" si="13">IF($M10=B$1,$Q10,IF($N10=B$1,$R10,IF($O10=B$1,$S10,IF($P10=B$1,$T10,0))))</f>
        <v>0</v>
      </c>
      <c r="C10" s="3">
        <f t="shared" si="13"/>
        <v>0</v>
      </c>
      <c r="D10" s="3">
        <f t="shared" si="13"/>
        <v>0</v>
      </c>
      <c r="E10" s="3">
        <f t="shared" si="13"/>
        <v>0</v>
      </c>
      <c r="F10" s="3">
        <f t="shared" si="13"/>
        <v>2</v>
      </c>
      <c r="G10" s="3">
        <f t="shared" si="13"/>
        <v>1</v>
      </c>
      <c r="H10" s="3">
        <f t="shared" si="13"/>
        <v>1</v>
      </c>
      <c r="I10" s="3">
        <f t="shared" si="13"/>
        <v>0</v>
      </c>
      <c r="J10" s="3">
        <f t="shared" si="13"/>
        <v>0</v>
      </c>
      <c r="K10" s="3" t="s">
        <v>44</v>
      </c>
      <c r="L10" s="3" t="s">
        <v>25</v>
      </c>
      <c r="M10" s="3" t="s">
        <v>32</v>
      </c>
      <c r="N10" s="3" t="s">
        <v>39</v>
      </c>
      <c r="O10" s="3" t="s">
        <v>29</v>
      </c>
      <c r="Q10" s="4">
        <v>1.0</v>
      </c>
      <c r="R10" s="4">
        <v>1.0</v>
      </c>
      <c r="S10" s="4">
        <v>2.0</v>
      </c>
      <c r="T10" s="4" t="s">
        <v>217</v>
      </c>
      <c r="U10" s="4" t="str">
        <f t="shared" si="7"/>
        <v>      (name Siena)
</v>
      </c>
      <c r="V10" s="4" t="str">
        <f t="shared" si="3"/>
        <v>      (region Toscana)
</v>
      </c>
      <c r="W10" s="4" t="s">
        <v>222</v>
      </c>
      <c r="X10" s="4" t="str">
        <f t="shared" si="4"/>
        <v>      (score 0 0 0 0 2 1 1 0 0))
</v>
      </c>
      <c r="Y10" s="4" t="str">
        <f t="shared" si="5"/>
        <v>   (tourism-resort
      (name Siena)
      (region Toscana)
      (type balneare montano lacustre naturalistico culturale termale religioso sportivo enogastronomico)
      (score 0 0 0 0 2 1 1 0 0))
</v>
      </c>
    </row>
    <row r="11">
      <c r="B11" s="3">
        <f t="shared" ref="B11:J11" si="14">IF($M11=B$1,$Q11,IF($N11=B$1,$R11,IF($O11=B$1,$S11,IF($P11=B$1,$T11,0))))</f>
        <v>3</v>
      </c>
      <c r="C11" s="3">
        <f t="shared" si="14"/>
        <v>0</v>
      </c>
      <c r="D11" s="3">
        <f t="shared" si="14"/>
        <v>0</v>
      </c>
      <c r="E11" s="3">
        <f t="shared" si="14"/>
        <v>4</v>
      </c>
      <c r="F11" s="3">
        <f t="shared" si="14"/>
        <v>0</v>
      </c>
      <c r="G11" s="3">
        <f t="shared" si="14"/>
        <v>0</v>
      </c>
      <c r="H11" s="3">
        <f t="shared" si="14"/>
        <v>0</v>
      </c>
      <c r="I11" s="3">
        <f t="shared" si="14"/>
        <v>3</v>
      </c>
      <c r="J11" s="3">
        <f t="shared" si="14"/>
        <v>0</v>
      </c>
      <c r="K11" s="3" t="s">
        <v>47</v>
      </c>
      <c r="L11" s="3" t="s">
        <v>28</v>
      </c>
      <c r="M11" s="4" t="s">
        <v>26</v>
      </c>
      <c r="N11" s="3" t="s">
        <v>17</v>
      </c>
      <c r="O11" s="3" t="s">
        <v>43</v>
      </c>
      <c r="Q11" s="4">
        <v>4.0</v>
      </c>
      <c r="R11" s="4">
        <v>3.0</v>
      </c>
      <c r="S11" s="4">
        <v>3.0</v>
      </c>
      <c r="T11" s="4" t="s">
        <v>217</v>
      </c>
      <c r="U11" s="4" t="str">
        <f t="shared" si="7"/>
        <v>      (name Savona)
</v>
      </c>
      <c r="V11" s="4" t="str">
        <f t="shared" si="3"/>
        <v>      (region Liguria)
</v>
      </c>
      <c r="W11" s="4" t="s">
        <v>222</v>
      </c>
      <c r="X11" s="4" t="str">
        <f t="shared" si="4"/>
        <v>      (score 3 0 0 4 0 0 0 3 0))
</v>
      </c>
      <c r="Y11" s="4" t="str">
        <f t="shared" si="5"/>
        <v>   (tourism-resort
      (name Savona)
      (region Liguria)
      (type balneare montano lacustre naturalistico culturale termale religioso sportivo enogastronomico)
      (score 3 0 0 4 0 0 0 3 0))
</v>
      </c>
    </row>
    <row r="12">
      <c r="B12" s="3">
        <f t="shared" ref="B12:J12" si="15">IF($M12=B$1,$Q12,IF($N12=B$1,$R12,IF($O12=B$1,$S12,IF($P12=B$1,$T12,0))))</f>
        <v>2</v>
      </c>
      <c r="C12" s="3">
        <f t="shared" si="15"/>
        <v>0</v>
      </c>
      <c r="D12" s="3">
        <f t="shared" si="15"/>
        <v>0</v>
      </c>
      <c r="E12" s="3">
        <f t="shared" si="15"/>
        <v>0</v>
      </c>
      <c r="F12" s="3">
        <f t="shared" si="15"/>
        <v>0</v>
      </c>
      <c r="G12" s="3">
        <f t="shared" si="15"/>
        <v>0</v>
      </c>
      <c r="H12" s="3">
        <f t="shared" si="15"/>
        <v>0</v>
      </c>
      <c r="I12" s="3">
        <f t="shared" si="15"/>
        <v>4</v>
      </c>
      <c r="J12" s="3">
        <f t="shared" si="15"/>
        <v>3</v>
      </c>
      <c r="K12" s="3" t="s">
        <v>49</v>
      </c>
      <c r="L12" s="3" t="s">
        <v>25</v>
      </c>
      <c r="M12" s="3" t="s">
        <v>17</v>
      </c>
      <c r="N12" s="3" t="s">
        <v>43</v>
      </c>
      <c r="O12" s="3" t="s">
        <v>46</v>
      </c>
      <c r="Q12" s="4">
        <v>2.0</v>
      </c>
      <c r="R12" s="4">
        <v>4.0</v>
      </c>
      <c r="S12" s="4">
        <v>3.0</v>
      </c>
      <c r="T12" s="4" t="s">
        <v>217</v>
      </c>
      <c r="U12" s="4" t="str">
        <f t="shared" si="7"/>
        <v>      (name Grosseto)
</v>
      </c>
      <c r="V12" s="4" t="str">
        <f t="shared" si="3"/>
        <v>      (region Toscana)
</v>
      </c>
      <c r="W12" s="4" t="s">
        <v>222</v>
      </c>
      <c r="X12" s="4" t="str">
        <f t="shared" si="4"/>
        <v>      (score 2 0 0 0 0 0 0 4 3))
</v>
      </c>
      <c r="Y12" s="4" t="str">
        <f t="shared" si="5"/>
        <v>   (tourism-resort
      (name Grosseto)
      (region Toscana)
      (type balneare montano lacustre naturalistico culturale termale religioso sportivo enogastronomico)
      (score 2 0 0 0 0 0 0 4 3))
</v>
      </c>
    </row>
    <row r="13">
      <c r="B13" s="3">
        <f t="shared" ref="B13:J13" si="16">IF($M13=B$1,$Q13,IF($N13=B$1,$R13,IF($O13=B$1,$S13,IF($P13=B$1,$T13,0))))</f>
        <v>5</v>
      </c>
      <c r="C13" s="3">
        <f t="shared" si="16"/>
        <v>0</v>
      </c>
      <c r="D13" s="3">
        <f t="shared" si="16"/>
        <v>0</v>
      </c>
      <c r="E13" s="3">
        <f t="shared" si="16"/>
        <v>0</v>
      </c>
      <c r="F13" s="3">
        <f t="shared" si="16"/>
        <v>0</v>
      </c>
      <c r="G13" s="3">
        <f t="shared" si="16"/>
        <v>0</v>
      </c>
      <c r="H13" s="3">
        <f t="shared" si="16"/>
        <v>0</v>
      </c>
      <c r="I13" s="3">
        <f t="shared" si="16"/>
        <v>0</v>
      </c>
      <c r="J13" s="3">
        <f t="shared" si="16"/>
        <v>0</v>
      </c>
      <c r="K13" s="3" t="s">
        <v>51</v>
      </c>
      <c r="L13" s="3" t="s">
        <v>28</v>
      </c>
      <c r="M13" s="3" t="s">
        <v>17</v>
      </c>
      <c r="N13" s="4" t="s">
        <v>217</v>
      </c>
      <c r="O13" s="4" t="s">
        <v>217</v>
      </c>
      <c r="Q13" s="4">
        <v>5.0</v>
      </c>
      <c r="R13" s="4" t="s">
        <v>217</v>
      </c>
      <c r="S13" s="4" t="s">
        <v>217</v>
      </c>
      <c r="T13" s="4" t="s">
        <v>217</v>
      </c>
      <c r="U13" s="4" t="str">
        <f t="shared" si="7"/>
        <v>      (name Imperia)
</v>
      </c>
      <c r="V13" s="4" t="str">
        <f t="shared" si="3"/>
        <v>      (region Liguria)
</v>
      </c>
      <c r="W13" s="4" t="s">
        <v>222</v>
      </c>
      <c r="X13" s="4" t="str">
        <f t="shared" si="4"/>
        <v>      (score 5 0 0 0 0 0 0 0 0))
</v>
      </c>
      <c r="Y13" s="4" t="str">
        <f t="shared" si="5"/>
        <v>   (tourism-resort
      (name Imperia)
      (region Liguria)
      (type balneare montano lacustre naturalistico culturale termale religioso sportivo enogastronomico)
      (score 5 0 0 0 0 0 0 0 0))
</v>
      </c>
    </row>
    <row r="14">
      <c r="B14" s="3">
        <f t="shared" ref="B14:J14" si="17">IF($M14=B$1,$Q14,IF($N14=B$1,$R14,IF($O14=B$1,$S14,IF($P14=B$1,$T14,0))))</f>
        <v>0</v>
      </c>
      <c r="C14" s="3">
        <f t="shared" si="17"/>
        <v>0</v>
      </c>
      <c r="D14" s="3">
        <f t="shared" si="17"/>
        <v>0</v>
      </c>
      <c r="E14" s="3">
        <f t="shared" si="17"/>
        <v>0</v>
      </c>
      <c r="F14" s="3">
        <f t="shared" si="17"/>
        <v>1</v>
      </c>
      <c r="G14" s="3">
        <f t="shared" si="17"/>
        <v>0</v>
      </c>
      <c r="H14" s="3">
        <f t="shared" si="17"/>
        <v>0</v>
      </c>
      <c r="I14" s="3">
        <f t="shared" si="17"/>
        <v>0</v>
      </c>
      <c r="J14" s="3">
        <f t="shared" si="17"/>
        <v>0</v>
      </c>
      <c r="K14" s="3" t="s">
        <v>53</v>
      </c>
      <c r="L14" s="3" t="s">
        <v>31</v>
      </c>
      <c r="M14" s="3" t="s">
        <v>29</v>
      </c>
      <c r="O14" s="4" t="s">
        <v>217</v>
      </c>
      <c r="Q14" s="4">
        <v>1.0</v>
      </c>
      <c r="R14" s="4" t="s">
        <v>217</v>
      </c>
      <c r="S14" s="4" t="s">
        <v>217</v>
      </c>
      <c r="T14" s="4" t="s">
        <v>217</v>
      </c>
      <c r="U14" s="4" t="str">
        <f t="shared" si="7"/>
        <v>      (name Torino)
</v>
      </c>
      <c r="V14" s="4" t="str">
        <f t="shared" si="3"/>
        <v>      (region Piemonte)
</v>
      </c>
      <c r="W14" s="4" t="s">
        <v>222</v>
      </c>
      <c r="X14" s="4" t="str">
        <f t="shared" si="4"/>
        <v>      (score 0 0 0 0 1 0 0 0 0))
</v>
      </c>
      <c r="Y14" s="4" t="str">
        <f t="shared" si="5"/>
        <v>   (tourism-resort
      (name Torino)
      (region Piemonte)
      (type balneare montano lacustre naturalistico culturale termale religioso sportivo enogastronomico)
      (score 0 0 0 0 1 0 0 0 0))
</v>
      </c>
    </row>
    <row r="15">
      <c r="B15" s="3">
        <f t="shared" ref="B15:J15" si="18">IF($M15=B$1,$Q15,IF($N15=B$1,$R15,IF($O15=B$1,$S15,IF($P15=B$1,$T15,0))))</f>
        <v>0</v>
      </c>
      <c r="C15" s="3">
        <f t="shared" si="18"/>
        <v>0</v>
      </c>
      <c r="D15" s="3">
        <f t="shared" si="18"/>
        <v>0</v>
      </c>
      <c r="E15" s="3">
        <f t="shared" si="18"/>
        <v>0</v>
      </c>
      <c r="F15" s="3">
        <f t="shared" si="18"/>
        <v>0</v>
      </c>
      <c r="G15" s="3">
        <f t="shared" si="18"/>
        <v>0</v>
      </c>
      <c r="H15" s="3">
        <f t="shared" si="18"/>
        <v>0</v>
      </c>
      <c r="I15" s="3">
        <f t="shared" si="18"/>
        <v>0</v>
      </c>
      <c r="J15" s="3">
        <f t="shared" si="18"/>
        <v>4</v>
      </c>
      <c r="K15" s="3" t="s">
        <v>55</v>
      </c>
      <c r="L15" s="3" t="s">
        <v>25</v>
      </c>
      <c r="M15" s="4" t="s">
        <v>46</v>
      </c>
      <c r="N15" s="4" t="s">
        <v>217</v>
      </c>
      <c r="O15" s="4" t="s">
        <v>217</v>
      </c>
      <c r="Q15" s="4">
        <v>4.0</v>
      </c>
      <c r="R15" s="4" t="s">
        <v>217</v>
      </c>
      <c r="S15" s="4" t="s">
        <v>217</v>
      </c>
      <c r="T15" s="4" t="s">
        <v>217</v>
      </c>
      <c r="U15" s="4" t="str">
        <f t="shared" si="7"/>
        <v>      (name Lucca)
</v>
      </c>
      <c r="V15" s="4" t="str">
        <f t="shared" si="3"/>
        <v>      (region Toscana)
</v>
      </c>
      <c r="W15" s="4" t="s">
        <v>222</v>
      </c>
      <c r="X15" s="4" t="str">
        <f t="shared" si="4"/>
        <v>      (score 0 0 0 0 0 0 0 0 4))
</v>
      </c>
      <c r="Y15" s="4" t="str">
        <f t="shared" si="5"/>
        <v>   (tourism-resort
      (name Lucca)
      (region Toscana)
      (type balneare montano lacustre naturalistico culturale termale religioso sportivo enogastronomico)
      (score 0 0 0 0 0 0 0 0 4))
</v>
      </c>
    </row>
    <row r="16">
      <c r="B16" s="3">
        <f t="shared" ref="B16:J16" si="19">IF($M16=B$1,$Q16,IF($N16=B$1,$R16,IF($O16=B$1,$S16,IF($P16=B$1,$T16,0))))</f>
        <v>0</v>
      </c>
      <c r="C16" s="3">
        <f t="shared" si="19"/>
        <v>0</v>
      </c>
      <c r="D16" s="3">
        <f t="shared" si="19"/>
        <v>0</v>
      </c>
      <c r="E16" s="3">
        <f t="shared" si="19"/>
        <v>0</v>
      </c>
      <c r="F16" s="3">
        <f t="shared" si="19"/>
        <v>4</v>
      </c>
      <c r="G16" s="3">
        <f t="shared" si="19"/>
        <v>0</v>
      </c>
      <c r="H16" s="3">
        <f t="shared" si="19"/>
        <v>0</v>
      </c>
      <c r="I16" s="3">
        <f t="shared" si="19"/>
        <v>0</v>
      </c>
      <c r="J16" s="3">
        <f t="shared" si="19"/>
        <v>0</v>
      </c>
      <c r="K16" s="3" t="s">
        <v>57</v>
      </c>
      <c r="L16" s="3" t="s">
        <v>36</v>
      </c>
      <c r="M16" s="3" t="s">
        <v>29</v>
      </c>
      <c r="N16" s="4" t="s">
        <v>217</v>
      </c>
      <c r="O16" s="4" t="s">
        <v>217</v>
      </c>
      <c r="Q16" s="4">
        <v>4.0</v>
      </c>
      <c r="R16" s="4" t="s">
        <v>217</v>
      </c>
      <c r="S16" s="4" t="s">
        <v>217</v>
      </c>
      <c r="T16" s="4" t="s">
        <v>217</v>
      </c>
      <c r="U16" s="4" t="str">
        <f t="shared" si="7"/>
        <v>      (name Foggia)
</v>
      </c>
      <c r="V16" s="4" t="str">
        <f t="shared" si="3"/>
        <v>      (region Puglia)
</v>
      </c>
      <c r="W16" s="4" t="s">
        <v>222</v>
      </c>
      <c r="X16" s="4" t="str">
        <f t="shared" si="4"/>
        <v>      (score 0 0 0 0 4 0 0 0 0))
</v>
      </c>
      <c r="Y16" s="4" t="str">
        <f t="shared" si="5"/>
        <v>   (tourism-resort
      (name Foggia)
      (region Puglia)
      (type balneare montano lacustre naturalistico culturale termale religioso sportivo enogastronomico)
      (score 0 0 0 0 4 0 0 0 0))
</v>
      </c>
    </row>
    <row r="17">
      <c r="B17" s="3">
        <f t="shared" ref="B17:J17" si="20">IF($M17=B$1,$Q17,IF($N17=B$1,$R17,IF($O17=B$1,$S17,IF($P17=B$1,$T17,0))))</f>
        <v>0</v>
      </c>
      <c r="C17" s="3">
        <f t="shared" si="20"/>
        <v>0</v>
      </c>
      <c r="D17" s="3">
        <f t="shared" si="20"/>
        <v>0</v>
      </c>
      <c r="E17" s="3">
        <f t="shared" si="20"/>
        <v>0</v>
      </c>
      <c r="F17" s="3">
        <f t="shared" si="20"/>
        <v>5</v>
      </c>
      <c r="G17" s="3">
        <f t="shared" si="20"/>
        <v>0</v>
      </c>
      <c r="H17" s="3">
        <f t="shared" si="20"/>
        <v>0</v>
      </c>
      <c r="I17" s="3">
        <f t="shared" si="20"/>
        <v>0</v>
      </c>
      <c r="J17" s="3">
        <f t="shared" si="20"/>
        <v>0</v>
      </c>
      <c r="K17" s="3" t="s">
        <v>59</v>
      </c>
      <c r="L17" s="3" t="s">
        <v>19</v>
      </c>
      <c r="M17" s="4" t="s">
        <v>29</v>
      </c>
      <c r="N17" s="4" t="s">
        <v>217</v>
      </c>
      <c r="O17" s="4" t="s">
        <v>217</v>
      </c>
      <c r="Q17" s="4">
        <v>5.0</v>
      </c>
      <c r="R17" s="4" t="s">
        <v>217</v>
      </c>
      <c r="S17" s="4" t="s">
        <v>217</v>
      </c>
      <c r="T17" s="4" t="s">
        <v>217</v>
      </c>
      <c r="U17" s="4" t="str">
        <f t="shared" si="7"/>
        <v>      (name Bologna)
</v>
      </c>
      <c r="V17" s="4" t="str">
        <f t="shared" si="3"/>
        <v>      (region EmiliaRomagna)
</v>
      </c>
      <c r="W17" s="4" t="s">
        <v>222</v>
      </c>
      <c r="X17" s="4" t="str">
        <f t="shared" si="4"/>
        <v>      (score 0 0 0 0 5 0 0 0 0))
</v>
      </c>
      <c r="Y17" s="4" t="str">
        <f t="shared" si="5"/>
        <v>   (tourism-resort
      (name Bologna)
      (region EmiliaRomagna)
      (type balneare montano lacustre naturalistico culturale termale religioso sportivo enogastronomico)
      (score 0 0 0 0 5 0 0 0 0))
</v>
      </c>
    </row>
    <row r="18">
      <c r="B18" s="3">
        <f t="shared" ref="B18:J18" si="21">IF($M18=B$1,$Q18,IF($N18=B$1,$R18,IF($O18=B$1,$S18,IF($P18=B$1,$T18,0))))</f>
        <v>0</v>
      </c>
      <c r="C18" s="3">
        <f t="shared" si="21"/>
        <v>0</v>
      </c>
      <c r="D18" s="3">
        <f t="shared" si="21"/>
        <v>0</v>
      </c>
      <c r="E18" s="3">
        <f t="shared" si="21"/>
        <v>0</v>
      </c>
      <c r="F18" s="3">
        <f t="shared" si="21"/>
        <v>0</v>
      </c>
      <c r="G18" s="3">
        <f t="shared" si="21"/>
        <v>5</v>
      </c>
      <c r="H18" s="3">
        <f t="shared" si="21"/>
        <v>0</v>
      </c>
      <c r="I18" s="3">
        <f t="shared" si="21"/>
        <v>4</v>
      </c>
      <c r="J18" s="3">
        <f t="shared" si="21"/>
        <v>2</v>
      </c>
      <c r="K18" s="3" t="s">
        <v>61</v>
      </c>
      <c r="L18" s="3" t="s">
        <v>42</v>
      </c>
      <c r="M18" s="4" t="s">
        <v>46</v>
      </c>
      <c r="N18" s="4" t="s">
        <v>32</v>
      </c>
      <c r="O18" s="3" t="s">
        <v>43</v>
      </c>
      <c r="Q18" s="4">
        <v>2.0</v>
      </c>
      <c r="R18" s="4">
        <v>5.0</v>
      </c>
      <c r="S18" s="4">
        <v>4.0</v>
      </c>
      <c r="T18" s="4" t="s">
        <v>217</v>
      </c>
      <c r="U18" s="4" t="str">
        <f t="shared" si="7"/>
        <v>      (name Roma)
</v>
      </c>
      <c r="V18" s="4" t="str">
        <f t="shared" si="3"/>
        <v>      (region Lazio)
</v>
      </c>
      <c r="W18" s="4" t="s">
        <v>222</v>
      </c>
      <c r="X18" s="4" t="str">
        <f t="shared" si="4"/>
        <v>      (score 0 0 0 0 0 5 0 4 2))
</v>
      </c>
      <c r="Y18" s="4" t="str">
        <f t="shared" si="5"/>
        <v>   (tourism-resort
      (name Roma)
      (region Lazio)
      (type balneare montano lacustre naturalistico culturale termale religioso sportivo enogastronomico)
      (score 0 0 0 0 0 5 0 4 2))
</v>
      </c>
    </row>
    <row r="19">
      <c r="B19" s="3">
        <f t="shared" ref="B19:J19" si="22">IF($M19=B$1,$Q19,IF($N19=B$1,$R19,IF($O19=B$1,$S19,IF($P19=B$1,$T19,0))))</f>
        <v>0</v>
      </c>
      <c r="C19" s="3">
        <f t="shared" si="22"/>
        <v>0</v>
      </c>
      <c r="D19" s="3">
        <f t="shared" si="22"/>
        <v>0</v>
      </c>
      <c r="E19" s="3">
        <f t="shared" si="22"/>
        <v>0</v>
      </c>
      <c r="F19" s="3">
        <f t="shared" si="22"/>
        <v>0</v>
      </c>
      <c r="G19" s="3">
        <f t="shared" si="22"/>
        <v>0</v>
      </c>
      <c r="H19" s="3">
        <f t="shared" si="22"/>
        <v>0</v>
      </c>
      <c r="I19" s="3">
        <f t="shared" si="22"/>
        <v>2</v>
      </c>
      <c r="J19" s="3">
        <f t="shared" si="22"/>
        <v>0</v>
      </c>
      <c r="K19" s="3" t="s">
        <v>63</v>
      </c>
      <c r="L19" s="3" t="s">
        <v>45</v>
      </c>
      <c r="M19" s="4" t="s">
        <v>43</v>
      </c>
      <c r="N19" s="4" t="s">
        <v>217</v>
      </c>
      <c r="O19" s="4" t="s">
        <v>217</v>
      </c>
      <c r="Q19" s="4">
        <v>2.0</v>
      </c>
      <c r="R19" s="4" t="s">
        <v>217</v>
      </c>
      <c r="S19" s="4" t="s">
        <v>217</v>
      </c>
      <c r="T19" s="4" t="s">
        <v>217</v>
      </c>
      <c r="U19" s="4" t="str">
        <f t="shared" si="7"/>
        <v>      (name Crotone)
</v>
      </c>
      <c r="V19" s="4" t="str">
        <f t="shared" si="3"/>
        <v>      (region Calabria)
</v>
      </c>
      <c r="W19" s="4" t="s">
        <v>222</v>
      </c>
      <c r="X19" s="4" t="str">
        <f t="shared" si="4"/>
        <v>      (score 0 0 0 0 0 0 0 2 0))
</v>
      </c>
      <c r="Y19" s="4" t="str">
        <f t="shared" si="5"/>
        <v>   (tourism-resort
      (name Crotone)
      (region Calabria)
      (type balneare montano lacustre naturalistico culturale termale religioso sportivo enogastronomico)
      (score 0 0 0 0 0 0 0 2 0))
</v>
      </c>
    </row>
    <row r="20">
      <c r="B20" s="3">
        <f t="shared" ref="B20:J20" si="23">IF($M20=B$1,$Q20,IF($N20=B$1,$R20,IF($O20=B$1,$S20,IF($P20=B$1,$T20,0))))</f>
        <v>0</v>
      </c>
      <c r="C20" s="3">
        <f t="shared" si="23"/>
        <v>0</v>
      </c>
      <c r="D20" s="3">
        <f t="shared" si="23"/>
        <v>0</v>
      </c>
      <c r="E20" s="3">
        <f t="shared" si="23"/>
        <v>0</v>
      </c>
      <c r="F20" s="3">
        <f t="shared" si="23"/>
        <v>4</v>
      </c>
      <c r="G20" s="3">
        <f t="shared" si="23"/>
        <v>0</v>
      </c>
      <c r="H20" s="3">
        <f t="shared" si="23"/>
        <v>0</v>
      </c>
      <c r="I20" s="3">
        <f t="shared" si="23"/>
        <v>0</v>
      </c>
      <c r="J20" s="3">
        <f t="shared" si="23"/>
        <v>5</v>
      </c>
      <c r="K20" s="3" t="s">
        <v>65</v>
      </c>
      <c r="L20" s="3" t="s">
        <v>25</v>
      </c>
      <c r="M20" s="4" t="s">
        <v>46</v>
      </c>
      <c r="N20" s="3" t="s">
        <v>29</v>
      </c>
      <c r="O20" s="4" t="s">
        <v>217</v>
      </c>
      <c r="Q20" s="4">
        <v>5.0</v>
      </c>
      <c r="R20" s="4">
        <v>4.0</v>
      </c>
      <c r="S20" s="4" t="s">
        <v>217</v>
      </c>
      <c r="T20" s="4" t="s">
        <v>217</v>
      </c>
      <c r="U20" s="4" t="str">
        <f t="shared" si="7"/>
        <v>      (name Firenze)
</v>
      </c>
      <c r="V20" s="4" t="str">
        <f t="shared" si="3"/>
        <v>      (region Toscana)
</v>
      </c>
      <c r="W20" s="4" t="s">
        <v>222</v>
      </c>
      <c r="X20" s="4" t="str">
        <f t="shared" si="4"/>
        <v>      (score 0 0 0 0 4 0 0 0 5))
</v>
      </c>
      <c r="Y20" s="4" t="str">
        <f t="shared" si="5"/>
        <v>   (tourism-resort
      (name Firenze)
      (region Toscana)
      (type balneare montano lacustre naturalistico culturale termale religioso sportivo enogastronomico)
      (score 0 0 0 0 4 0 0 0 5))
</v>
      </c>
    </row>
    <row r="21">
      <c r="B21" s="3">
        <f t="shared" ref="B21:J21" si="24">IF($M21=B$1,$Q21,IF($N21=B$1,$R21,IF($O21=B$1,$S21,IF($P21=B$1,$T21,0))))</f>
        <v>0</v>
      </c>
      <c r="C21" s="3">
        <f t="shared" si="24"/>
        <v>5</v>
      </c>
      <c r="D21" s="3">
        <f t="shared" si="24"/>
        <v>0</v>
      </c>
      <c r="E21" s="3">
        <f t="shared" si="24"/>
        <v>0</v>
      </c>
      <c r="F21" s="3">
        <f t="shared" si="24"/>
        <v>0</v>
      </c>
      <c r="G21" s="3">
        <f t="shared" si="24"/>
        <v>0</v>
      </c>
      <c r="H21" s="3">
        <f t="shared" si="24"/>
        <v>2</v>
      </c>
      <c r="I21" s="3">
        <f t="shared" si="24"/>
        <v>0</v>
      </c>
      <c r="J21" s="3">
        <f t="shared" si="24"/>
        <v>2</v>
      </c>
      <c r="K21" s="3" t="s">
        <v>66</v>
      </c>
      <c r="L21" s="3" t="s">
        <v>25</v>
      </c>
      <c r="M21" s="4" t="s">
        <v>39</v>
      </c>
      <c r="N21" s="3" t="s">
        <v>20</v>
      </c>
      <c r="O21" s="3" t="s">
        <v>46</v>
      </c>
      <c r="Q21" s="4">
        <v>2.0</v>
      </c>
      <c r="R21" s="4">
        <v>5.0</v>
      </c>
      <c r="S21" s="4">
        <v>2.0</v>
      </c>
      <c r="T21" s="4" t="s">
        <v>217</v>
      </c>
      <c r="U21" s="4" t="str">
        <f t="shared" si="7"/>
        <v>      (name Prato)
</v>
      </c>
      <c r="V21" s="4" t="str">
        <f t="shared" si="3"/>
        <v>      (region Toscana)
</v>
      </c>
      <c r="W21" s="4" t="s">
        <v>222</v>
      </c>
      <c r="X21" s="4" t="str">
        <f t="shared" si="4"/>
        <v>      (score 0 5 0 0 0 0 2 0 2))
</v>
      </c>
      <c r="Y21" s="4" t="str">
        <f t="shared" si="5"/>
        <v>   (tourism-resort
      (name Prato)
      (region Toscana)
      (type balneare montano lacustre naturalistico culturale termale religioso sportivo enogastronomico)
      (score 0 5 0 0 0 0 2 0 2))
</v>
      </c>
    </row>
    <row r="22">
      <c r="B22" s="3">
        <f t="shared" ref="B22:J22" si="25">IF($M22=B$1,$Q22,IF($N22=B$1,$R22,IF($O22=B$1,$S22,IF($P22=B$1,$T22,0))))</f>
        <v>0</v>
      </c>
      <c r="C22" s="3">
        <f t="shared" si="25"/>
        <v>0</v>
      </c>
      <c r="D22" s="3">
        <f t="shared" si="25"/>
        <v>1</v>
      </c>
      <c r="E22" s="3">
        <f t="shared" si="25"/>
        <v>4</v>
      </c>
      <c r="F22" s="3">
        <f t="shared" si="25"/>
        <v>0</v>
      </c>
      <c r="G22" s="3">
        <f t="shared" si="25"/>
        <v>0</v>
      </c>
      <c r="H22" s="3">
        <f t="shared" si="25"/>
        <v>4</v>
      </c>
      <c r="I22" s="3">
        <f t="shared" si="25"/>
        <v>0</v>
      </c>
      <c r="J22" s="3">
        <f t="shared" si="25"/>
        <v>0</v>
      </c>
      <c r="K22" s="3" t="s">
        <v>67</v>
      </c>
      <c r="L22" s="3" t="s">
        <v>25</v>
      </c>
      <c r="M22" s="4" t="s">
        <v>26</v>
      </c>
      <c r="N22" s="4" t="s">
        <v>39</v>
      </c>
      <c r="O22" s="4" t="s">
        <v>23</v>
      </c>
      <c r="Q22" s="4">
        <v>4.0</v>
      </c>
      <c r="R22" s="4">
        <v>4.0</v>
      </c>
      <c r="S22" s="4">
        <v>1.0</v>
      </c>
      <c r="T22" s="4" t="s">
        <v>217</v>
      </c>
      <c r="U22" s="4" t="str">
        <f t="shared" si="7"/>
        <v>      (name Pistoia)
</v>
      </c>
      <c r="V22" s="4" t="str">
        <f t="shared" si="3"/>
        <v>      (region Toscana)
</v>
      </c>
      <c r="W22" s="4" t="s">
        <v>222</v>
      </c>
      <c r="X22" s="4" t="str">
        <f t="shared" si="4"/>
        <v>      (score 0 0 1 4 0 0 4 0 0))
</v>
      </c>
      <c r="Y22" s="4" t="str">
        <f t="shared" si="5"/>
        <v>   (tourism-resort
      (name Pistoia)
      (region Toscana)
      (type balneare montano lacustre naturalistico culturale termale religioso sportivo enogastronomico)
      (score 0 0 1 4 0 0 4 0 0))
</v>
      </c>
    </row>
    <row r="23">
      <c r="B23" s="3">
        <f t="shared" ref="B23:J23" si="26">IF($M23=B$1,$Q23,IF($N23=B$1,$R23,IF($O23=B$1,$S23,IF($P23=B$1,$T23,0))))</f>
        <v>0</v>
      </c>
      <c r="C23" s="3">
        <f t="shared" si="26"/>
        <v>1</v>
      </c>
      <c r="D23" s="3">
        <f t="shared" si="26"/>
        <v>0</v>
      </c>
      <c r="E23" s="3">
        <f t="shared" si="26"/>
        <v>4</v>
      </c>
      <c r="F23" s="3">
        <f t="shared" si="26"/>
        <v>0</v>
      </c>
      <c r="G23" s="3">
        <f t="shared" si="26"/>
        <v>0</v>
      </c>
      <c r="H23" s="3">
        <f t="shared" si="26"/>
        <v>0</v>
      </c>
      <c r="I23" s="3">
        <f t="shared" si="26"/>
        <v>0</v>
      </c>
      <c r="J23" s="3">
        <f t="shared" si="26"/>
        <v>0</v>
      </c>
      <c r="K23" s="3" t="s">
        <v>68</v>
      </c>
      <c r="L23" s="3" t="s">
        <v>31</v>
      </c>
      <c r="M23" s="4" t="s">
        <v>26</v>
      </c>
      <c r="N23" s="3" t="s">
        <v>20</v>
      </c>
      <c r="O23" s="4" t="s">
        <v>217</v>
      </c>
      <c r="Q23" s="4">
        <v>4.0</v>
      </c>
      <c r="R23" s="4">
        <v>1.0</v>
      </c>
      <c r="S23" s="4" t="s">
        <v>217</v>
      </c>
      <c r="T23" s="4" t="s">
        <v>217</v>
      </c>
      <c r="U23" s="4" t="str">
        <f t="shared" si="7"/>
        <v>      (name Cuneo)
</v>
      </c>
      <c r="V23" s="4" t="str">
        <f t="shared" si="3"/>
        <v>      (region Piemonte)
</v>
      </c>
      <c r="W23" s="4" t="s">
        <v>222</v>
      </c>
      <c r="X23" s="4" t="str">
        <f t="shared" si="4"/>
        <v>      (score 0 1 0 4 0 0 0 0 0))
</v>
      </c>
      <c r="Y23" s="4" t="str">
        <f t="shared" si="5"/>
        <v>   (tourism-resort
      (name Cuneo)
      (region Piemonte)
      (type balneare montano lacustre naturalistico culturale termale religioso sportivo enogastronomico)
      (score 0 1 0 4 0 0 0 0 0))
</v>
      </c>
    </row>
    <row r="24">
      <c r="B24" s="3">
        <f t="shared" ref="B24:J24" si="27">IF($M24=B$1,$Q24,IF($N24=B$1,$R24,IF($O24=B$1,$S24,IF($P24=B$1,$T24,0))))</f>
        <v>0</v>
      </c>
      <c r="C24" s="3">
        <f t="shared" si="27"/>
        <v>1</v>
      </c>
      <c r="D24" s="3">
        <f t="shared" si="27"/>
        <v>0</v>
      </c>
      <c r="E24" s="3">
        <f t="shared" si="27"/>
        <v>2</v>
      </c>
      <c r="F24" s="3">
        <f t="shared" si="27"/>
        <v>0</v>
      </c>
      <c r="G24" s="3">
        <f t="shared" si="27"/>
        <v>0</v>
      </c>
      <c r="H24" s="3">
        <f t="shared" si="27"/>
        <v>0</v>
      </c>
      <c r="I24" s="3">
        <f t="shared" si="27"/>
        <v>3</v>
      </c>
      <c r="J24" s="3">
        <f t="shared" si="27"/>
        <v>4</v>
      </c>
      <c r="K24" s="3" t="s">
        <v>69</v>
      </c>
      <c r="L24" s="3" t="s">
        <v>48</v>
      </c>
      <c r="M24" s="4" t="s">
        <v>43</v>
      </c>
      <c r="N24" s="3" t="s">
        <v>20</v>
      </c>
      <c r="O24" s="3" t="s">
        <v>46</v>
      </c>
      <c r="P24" s="3" t="s">
        <v>26</v>
      </c>
      <c r="Q24" s="4">
        <v>3.0</v>
      </c>
      <c r="R24" s="4">
        <v>1.0</v>
      </c>
      <c r="S24" s="4">
        <v>4.0</v>
      </c>
      <c r="T24" s="4">
        <v>2.0</v>
      </c>
      <c r="U24" s="4" t="str">
        <f t="shared" si="7"/>
        <v>      (name Aosta)
</v>
      </c>
      <c r="V24" s="4" t="str">
        <f t="shared" si="3"/>
        <v>      (region ValledAosta)
</v>
      </c>
      <c r="W24" s="4" t="s">
        <v>222</v>
      </c>
      <c r="X24" s="4" t="str">
        <f t="shared" si="4"/>
        <v>      (score 0 1 0 2 0 0 0 3 4))
</v>
      </c>
      <c r="Y24" s="4" t="str">
        <f t="shared" si="5"/>
        <v>   (tourism-resort
      (name Aosta)
      (region ValledAosta)
      (type balneare montano lacustre naturalistico culturale termale religioso sportivo enogastronomico)
      (score 0 1 0 2 0 0 0 3 4))
</v>
      </c>
    </row>
    <row r="25">
      <c r="B25" s="3">
        <f t="shared" ref="B25:J25" si="28">IF($M25=B$1,$Q25,IF($N25=B$1,$R25,IF($O25=B$1,$S25,IF($P25=B$1,$T25,0))))</f>
        <v>0</v>
      </c>
      <c r="C25" s="3">
        <f t="shared" si="28"/>
        <v>3</v>
      </c>
      <c r="D25" s="3">
        <f t="shared" si="28"/>
        <v>0</v>
      </c>
      <c r="E25" s="3">
        <f t="shared" si="28"/>
        <v>4</v>
      </c>
      <c r="F25" s="3">
        <f t="shared" si="28"/>
        <v>0</v>
      </c>
      <c r="G25" s="3">
        <f t="shared" si="28"/>
        <v>0</v>
      </c>
      <c r="H25" s="3">
        <f t="shared" si="28"/>
        <v>0</v>
      </c>
      <c r="I25" s="3">
        <f t="shared" si="28"/>
        <v>2</v>
      </c>
      <c r="J25" s="3">
        <f t="shared" si="28"/>
        <v>2</v>
      </c>
      <c r="K25" s="3" t="s">
        <v>70</v>
      </c>
      <c r="L25" s="3" t="s">
        <v>50</v>
      </c>
      <c r="M25" s="4" t="s">
        <v>26</v>
      </c>
      <c r="N25" s="4" t="s">
        <v>43</v>
      </c>
      <c r="O25" s="3" t="s">
        <v>20</v>
      </c>
      <c r="P25" s="3" t="s">
        <v>46</v>
      </c>
      <c r="Q25" s="4">
        <v>4.0</v>
      </c>
      <c r="R25" s="4">
        <v>2.0</v>
      </c>
      <c r="S25" s="4">
        <v>3.0</v>
      </c>
      <c r="T25" s="4">
        <v>2.0</v>
      </c>
      <c r="U25" s="4" t="str">
        <f t="shared" si="7"/>
        <v>      (name Bolzano)
</v>
      </c>
      <c r="V25" s="4" t="str">
        <f t="shared" si="3"/>
        <v>      (region TrentinoAltoAdige)
</v>
      </c>
      <c r="W25" s="4" t="s">
        <v>222</v>
      </c>
      <c r="X25" s="4" t="str">
        <f t="shared" si="4"/>
        <v>      (score 0 3 0 4 0 0 0 2 2))
</v>
      </c>
      <c r="Y25" s="4" t="str">
        <f t="shared" si="5"/>
        <v>   (tourism-resort
      (name Bolzano)
      (region TrentinoAltoAdige)
      (type balneare montano lacustre naturalistico culturale termale religioso sportivo enogastronomico)
      (score 0 3 0 4 0 0 0 2 2))
</v>
      </c>
    </row>
    <row r="26">
      <c r="B26" s="3">
        <f t="shared" ref="B26:J26" si="29">IF($M26=B$1,$Q26,IF($N26=B$1,$R26,IF($O26=B$1,$S26,IF($P26=B$1,$T26,0))))</f>
        <v>0</v>
      </c>
      <c r="C26" s="3">
        <f t="shared" si="29"/>
        <v>1</v>
      </c>
      <c r="D26" s="3">
        <f t="shared" si="29"/>
        <v>3</v>
      </c>
      <c r="E26" s="3">
        <f t="shared" si="29"/>
        <v>5</v>
      </c>
      <c r="F26" s="3">
        <f t="shared" si="29"/>
        <v>0</v>
      </c>
      <c r="G26" s="3">
        <f t="shared" si="29"/>
        <v>0</v>
      </c>
      <c r="H26" s="3">
        <f t="shared" si="29"/>
        <v>0</v>
      </c>
      <c r="I26" s="3">
        <f t="shared" si="29"/>
        <v>0</v>
      </c>
      <c r="J26" s="3">
        <f t="shared" si="29"/>
        <v>0</v>
      </c>
      <c r="K26" s="3" t="s">
        <v>72</v>
      </c>
      <c r="L26" s="3" t="s">
        <v>52</v>
      </c>
      <c r="M26" s="4" t="s">
        <v>23</v>
      </c>
      <c r="N26" s="3" t="s">
        <v>20</v>
      </c>
      <c r="O26" s="3" t="s">
        <v>26</v>
      </c>
      <c r="Q26" s="4">
        <v>3.0</v>
      </c>
      <c r="R26" s="4">
        <v>1.0</v>
      </c>
      <c r="S26" s="4">
        <v>5.0</v>
      </c>
      <c r="T26" s="4" t="s">
        <v>217</v>
      </c>
      <c r="U26" s="4" t="str">
        <f t="shared" si="7"/>
        <v>      (name Belluno)
</v>
      </c>
      <c r="V26" s="4" t="str">
        <f t="shared" si="3"/>
        <v>      (region Veneto)
</v>
      </c>
      <c r="W26" s="4" t="s">
        <v>222</v>
      </c>
      <c r="X26" s="4" t="str">
        <f t="shared" si="4"/>
        <v>      (score 0 1 3 5 0 0 0 0 0))
</v>
      </c>
      <c r="Y26" s="4" t="str">
        <f t="shared" si="5"/>
        <v>   (tourism-resort
      (name Belluno)
      (region Veneto)
      (type balneare montano lacustre naturalistico culturale termale religioso sportivo enogastronomico)
      (score 0 1 3 5 0 0 0 0 0))
</v>
      </c>
    </row>
    <row r="27">
      <c r="B27" s="3">
        <f t="shared" ref="B27:J27" si="30">IF($M27=B$1,$Q27,IF($N27=B$1,$R27,IF($O27=B$1,$S27,IF($P27=B$1,$T27,0))))</f>
        <v>2</v>
      </c>
      <c r="C27" s="3">
        <f t="shared" si="30"/>
        <v>5</v>
      </c>
      <c r="D27" s="3">
        <f t="shared" si="30"/>
        <v>0</v>
      </c>
      <c r="E27" s="3">
        <f t="shared" si="30"/>
        <v>0</v>
      </c>
      <c r="F27" s="3">
        <f t="shared" si="30"/>
        <v>1</v>
      </c>
      <c r="G27" s="3">
        <f t="shared" si="30"/>
        <v>0</v>
      </c>
      <c r="H27" s="3">
        <f t="shared" si="30"/>
        <v>0</v>
      </c>
      <c r="I27" s="3">
        <f t="shared" si="30"/>
        <v>0</v>
      </c>
      <c r="J27" s="3">
        <f t="shared" si="30"/>
        <v>0</v>
      </c>
      <c r="K27" s="3" t="s">
        <v>75</v>
      </c>
      <c r="L27" s="3" t="s">
        <v>28</v>
      </c>
      <c r="M27" s="4" t="s">
        <v>20</v>
      </c>
      <c r="N27" s="4" t="s">
        <v>29</v>
      </c>
      <c r="O27" s="3" t="s">
        <v>17</v>
      </c>
      <c r="Q27" s="4">
        <v>5.0</v>
      </c>
      <c r="R27" s="4">
        <v>1.0</v>
      </c>
      <c r="S27" s="4">
        <v>2.0</v>
      </c>
      <c r="T27" s="4" t="s">
        <v>217</v>
      </c>
      <c r="U27" s="4" t="str">
        <f t="shared" si="7"/>
        <v>      (name Genova)
</v>
      </c>
      <c r="V27" s="4" t="str">
        <f t="shared" si="3"/>
        <v>      (region Liguria)
</v>
      </c>
      <c r="W27" s="4" t="s">
        <v>222</v>
      </c>
      <c r="X27" s="4" t="str">
        <f t="shared" si="4"/>
        <v>      (score 2 5 0 0 1 0 0 0 0))
</v>
      </c>
      <c r="Y27" s="4" t="str">
        <f t="shared" si="5"/>
        <v>   (tourism-resort
      (name Genova)
      (region Liguria)
      (type balneare montano lacustre naturalistico culturale termale religioso sportivo enogastronomico)
      (score 2 5 0 0 1 0 0 0 0))
</v>
      </c>
    </row>
    <row r="28">
      <c r="B28" s="3">
        <f t="shared" ref="B28:J28" si="31">IF($M28=B$1,$Q28,IF($N28=B$1,$R28,IF($O28=B$1,$S28,IF($P28=B$1,$T28,0))))</f>
        <v>0</v>
      </c>
      <c r="C28" s="3">
        <f t="shared" si="31"/>
        <v>0</v>
      </c>
      <c r="D28" s="3">
        <f t="shared" si="31"/>
        <v>0</v>
      </c>
      <c r="E28" s="3">
        <f t="shared" si="31"/>
        <v>0</v>
      </c>
      <c r="F28" s="3">
        <f t="shared" si="31"/>
        <v>1</v>
      </c>
      <c r="G28" s="3">
        <f t="shared" si="31"/>
        <v>0</v>
      </c>
      <c r="H28" s="3">
        <f t="shared" si="31"/>
        <v>0</v>
      </c>
      <c r="I28" s="3">
        <f t="shared" si="31"/>
        <v>0</v>
      </c>
      <c r="J28" s="3">
        <f t="shared" si="31"/>
        <v>0</v>
      </c>
      <c r="K28" s="3" t="s">
        <v>77</v>
      </c>
      <c r="L28" s="3" t="s">
        <v>31</v>
      </c>
      <c r="M28" s="4" t="s">
        <v>29</v>
      </c>
      <c r="N28" s="4" t="s">
        <v>217</v>
      </c>
      <c r="O28" s="4" t="s">
        <v>217</v>
      </c>
      <c r="Q28" s="4">
        <v>1.0</v>
      </c>
      <c r="R28" s="4" t="s">
        <v>217</v>
      </c>
      <c r="S28" s="4" t="s">
        <v>217</v>
      </c>
      <c r="T28" s="4" t="s">
        <v>217</v>
      </c>
      <c r="U28" s="4" t="str">
        <f t="shared" si="7"/>
        <v>      (name Novara)
</v>
      </c>
      <c r="V28" s="4" t="str">
        <f t="shared" si="3"/>
        <v>      (region Piemonte)
</v>
      </c>
      <c r="W28" s="4" t="s">
        <v>222</v>
      </c>
      <c r="X28" s="4" t="str">
        <f t="shared" si="4"/>
        <v>      (score 0 0 0 0 1 0 0 0 0))
</v>
      </c>
      <c r="Y28" s="4" t="str">
        <f t="shared" si="5"/>
        <v>   (tourism-resort
      (name Novara)
      (region Piemonte)
      (type balneare montano lacustre naturalistico culturale termale religioso sportivo enogastronomico)
      (score 0 0 0 0 1 0 0 0 0))
</v>
      </c>
    </row>
    <row r="29">
      <c r="B29" s="3">
        <f t="shared" ref="B29:J29" si="32">IF($M29=B$1,$Q29,IF($N29=B$1,$R29,IF($O29=B$1,$S29,IF($P29=B$1,$T29,0))))</f>
        <v>0</v>
      </c>
      <c r="C29" s="3">
        <f t="shared" si="32"/>
        <v>0</v>
      </c>
      <c r="D29" s="3">
        <f t="shared" si="32"/>
        <v>0</v>
      </c>
      <c r="E29" s="3">
        <f t="shared" si="32"/>
        <v>4</v>
      </c>
      <c r="F29" s="3">
        <f t="shared" si="32"/>
        <v>0</v>
      </c>
      <c r="G29" s="3">
        <f t="shared" si="32"/>
        <v>0</v>
      </c>
      <c r="H29" s="3">
        <f t="shared" si="32"/>
        <v>0</v>
      </c>
      <c r="I29" s="3">
        <f t="shared" si="32"/>
        <v>0</v>
      </c>
      <c r="J29" s="3">
        <f t="shared" si="32"/>
        <v>0</v>
      </c>
      <c r="K29" s="3" t="s">
        <v>421</v>
      </c>
      <c r="L29" s="3" t="s">
        <v>25</v>
      </c>
      <c r="M29" s="3" t="s">
        <v>26</v>
      </c>
      <c r="N29" s="4" t="s">
        <v>217</v>
      </c>
      <c r="O29" s="4" t="s">
        <v>217</v>
      </c>
      <c r="Q29" s="4">
        <v>4.0</v>
      </c>
      <c r="R29" s="4" t="s">
        <v>217</v>
      </c>
      <c r="S29" s="4" t="s">
        <v>217</v>
      </c>
      <c r="T29" s="4" t="s">
        <v>217</v>
      </c>
      <c r="U29" s="4" t="str">
        <f t="shared" si="7"/>
        <v>      (name MassaCarrara)
</v>
      </c>
      <c r="V29" s="4" t="str">
        <f t="shared" si="3"/>
        <v>      (region Toscana)
</v>
      </c>
      <c r="W29" s="4" t="s">
        <v>222</v>
      </c>
      <c r="X29" s="4" t="str">
        <f t="shared" si="4"/>
        <v>      (score 0 0 0 4 0 0 0 0 0))
</v>
      </c>
      <c r="Y29" s="4" t="str">
        <f t="shared" si="5"/>
        <v>   (tourism-resort
      (name MassaCarrara)
      (region Toscana)
      (type balneare montano lacustre naturalistico culturale termale religioso sportivo enogastronomico)
      (score 0 0 0 4 0 0 0 0 0))
</v>
      </c>
    </row>
    <row r="30">
      <c r="B30" s="3">
        <f t="shared" ref="B30:J30" si="33">IF($M30=B$1,$Q30,IF($N30=B$1,$R30,IF($O30=B$1,$S30,IF($P30=B$1,$T30,0))))</f>
        <v>5</v>
      </c>
      <c r="C30" s="3">
        <f t="shared" si="33"/>
        <v>0</v>
      </c>
      <c r="D30" s="3">
        <f t="shared" si="33"/>
        <v>0</v>
      </c>
      <c r="E30" s="3">
        <f t="shared" si="33"/>
        <v>4</v>
      </c>
      <c r="F30" s="3">
        <f t="shared" si="33"/>
        <v>0</v>
      </c>
      <c r="G30" s="3">
        <f t="shared" si="33"/>
        <v>0</v>
      </c>
      <c r="H30" s="3">
        <f t="shared" si="33"/>
        <v>0</v>
      </c>
      <c r="I30" s="3">
        <f t="shared" si="33"/>
        <v>3</v>
      </c>
      <c r="J30" s="3">
        <f t="shared" si="33"/>
        <v>0</v>
      </c>
      <c r="K30" s="3" t="s">
        <v>432</v>
      </c>
      <c r="L30" s="3" t="s">
        <v>28</v>
      </c>
      <c r="M30" s="4" t="s">
        <v>43</v>
      </c>
      <c r="N30" s="3" t="s">
        <v>17</v>
      </c>
      <c r="O30" s="3" t="s">
        <v>26</v>
      </c>
      <c r="Q30" s="4">
        <v>3.0</v>
      </c>
      <c r="R30" s="4">
        <v>5.0</v>
      </c>
      <c r="S30" s="4">
        <v>4.0</v>
      </c>
      <c r="T30" s="4" t="s">
        <v>217</v>
      </c>
      <c r="U30" s="4" t="str">
        <f t="shared" si="7"/>
        <v>      (name LaSpezia)
</v>
      </c>
      <c r="V30" s="4" t="str">
        <f t="shared" si="3"/>
        <v>      (region Liguria)
</v>
      </c>
      <c r="W30" s="4" t="s">
        <v>222</v>
      </c>
      <c r="X30" s="4" t="str">
        <f t="shared" si="4"/>
        <v>      (score 5 0 0 4 0 0 0 3 0))
</v>
      </c>
      <c r="Y30" s="4" t="str">
        <f t="shared" si="5"/>
        <v>   (tourism-resort
      (name LaSpezia)
      (region Liguria)
      (type balneare montano lacustre naturalistico culturale termale religioso sportivo enogastronomico)
      (score 5 0 0 4 0 0 0 3 0))
</v>
      </c>
    </row>
    <row r="31">
      <c r="B31" s="3">
        <f t="shared" ref="B31:J31" si="34">IF($M31=B$1,$Q31,IF($N31=B$1,$R31,IF($O31=B$1,$S31,IF($P31=B$1,$T31,0))))</f>
        <v>4</v>
      </c>
      <c r="C31" s="3">
        <f t="shared" si="34"/>
        <v>0</v>
      </c>
      <c r="D31" s="3">
        <f t="shared" si="34"/>
        <v>0</v>
      </c>
      <c r="E31" s="3">
        <f t="shared" si="34"/>
        <v>0</v>
      </c>
      <c r="F31" s="3">
        <f t="shared" si="34"/>
        <v>5</v>
      </c>
      <c r="G31" s="3">
        <f t="shared" si="34"/>
        <v>2</v>
      </c>
      <c r="H31" s="3">
        <f t="shared" si="34"/>
        <v>0</v>
      </c>
      <c r="I31" s="3">
        <f t="shared" si="34"/>
        <v>0</v>
      </c>
      <c r="J31" s="3">
        <f t="shared" si="34"/>
        <v>3</v>
      </c>
      <c r="K31" s="3" t="s">
        <v>80</v>
      </c>
      <c r="L31" s="3" t="s">
        <v>22</v>
      </c>
      <c r="M31" s="4" t="s">
        <v>32</v>
      </c>
      <c r="N31" s="3" t="s">
        <v>17</v>
      </c>
      <c r="O31" s="3" t="s">
        <v>29</v>
      </c>
      <c r="P31" s="3" t="s">
        <v>46</v>
      </c>
      <c r="Q31" s="4">
        <v>2.0</v>
      </c>
      <c r="R31" s="4">
        <v>4.0</v>
      </c>
      <c r="S31" s="4">
        <v>5.0</v>
      </c>
      <c r="T31" s="4">
        <v>3.0</v>
      </c>
      <c r="U31" s="4" t="str">
        <f t="shared" si="7"/>
        <v>      (name Napoli)
</v>
      </c>
      <c r="V31" s="4" t="str">
        <f t="shared" si="3"/>
        <v>      (region Campania)
</v>
      </c>
      <c r="W31" s="4" t="s">
        <v>222</v>
      </c>
      <c r="X31" s="4" t="str">
        <f t="shared" si="4"/>
        <v>      (score 4 0 0 0 5 2 0 0 3))
</v>
      </c>
      <c r="Y31" s="4" t="str">
        <f t="shared" si="5"/>
        <v>   (tourism-resort
      (name Napoli)
      (region Campania)
      (type balneare montano lacustre naturalistico culturale termale religioso sportivo enogastronomico)
      (score 4 0 0 0 5 2 0 0 3))
</v>
      </c>
    </row>
    <row r="32">
      <c r="B32" s="3">
        <f t="shared" ref="B32:J32" si="35">IF($M32=B$1,$Q32,IF($N32=B$1,$R32,IF($O32=B$1,$S32,IF($P32=B$1,$T32,0))))</f>
        <v>0</v>
      </c>
      <c r="C32" s="3">
        <f t="shared" si="35"/>
        <v>0</v>
      </c>
      <c r="D32" s="3">
        <f t="shared" si="35"/>
        <v>0</v>
      </c>
      <c r="E32" s="3">
        <f t="shared" si="35"/>
        <v>0</v>
      </c>
      <c r="F32" s="3">
        <f t="shared" si="35"/>
        <v>0</v>
      </c>
      <c r="G32" s="3">
        <f t="shared" si="35"/>
        <v>0</v>
      </c>
      <c r="H32" s="3">
        <f t="shared" si="35"/>
        <v>0</v>
      </c>
      <c r="I32" s="3">
        <f t="shared" si="35"/>
        <v>0</v>
      </c>
      <c r="J32" s="3">
        <f t="shared" si="35"/>
        <v>1</v>
      </c>
      <c r="K32" s="42" t="s">
        <v>495</v>
      </c>
      <c r="L32" s="3" t="s">
        <v>19</v>
      </c>
      <c r="M32" s="4" t="s">
        <v>46</v>
      </c>
      <c r="N32" s="4" t="s">
        <v>217</v>
      </c>
      <c r="O32" s="4" t="s">
        <v>217</v>
      </c>
      <c r="Q32" s="4">
        <v>1.0</v>
      </c>
      <c r="R32" s="4" t="s">
        <v>217</v>
      </c>
      <c r="S32" s="4" t="s">
        <v>217</v>
      </c>
      <c r="T32" s="4" t="s">
        <v>217</v>
      </c>
      <c r="U32" s="4" t="str">
        <f t="shared" si="7"/>
        <v>      (name ReggionellEmilia)
</v>
      </c>
      <c r="V32" s="4" t="str">
        <f t="shared" si="3"/>
        <v>      (region EmiliaRomagna)
</v>
      </c>
      <c r="W32" s="4" t="s">
        <v>222</v>
      </c>
      <c r="X32" s="4" t="str">
        <f t="shared" si="4"/>
        <v>      (score 0 0 0 0 0 0 0 0 1))
</v>
      </c>
      <c r="Y32" s="4" t="str">
        <f t="shared" si="5"/>
        <v>   (tourism-resort
      (name ReggionellEmilia)
      (region EmiliaRomagna)
      (type balneare montano lacustre naturalistico culturale termale religioso sportivo enogastronomico)
      (score 0 0 0 0 0 0 0 0 1))
</v>
      </c>
    </row>
    <row r="33">
      <c r="B33" s="3">
        <f t="shared" ref="B33:J33" si="36">IF($M33=B$1,$Q33,IF($N33=B$1,$R33,IF($O33=B$1,$S33,IF($P33=B$1,$T33,0))))</f>
        <v>0</v>
      </c>
      <c r="C33" s="3">
        <f t="shared" si="36"/>
        <v>0</v>
      </c>
      <c r="D33" s="3">
        <f t="shared" si="36"/>
        <v>0</v>
      </c>
      <c r="E33" s="3">
        <f t="shared" si="36"/>
        <v>0</v>
      </c>
      <c r="F33" s="3">
        <f t="shared" si="36"/>
        <v>0</v>
      </c>
      <c r="G33" s="3">
        <f t="shared" si="36"/>
        <v>0</v>
      </c>
      <c r="H33" s="3">
        <f t="shared" si="36"/>
        <v>0</v>
      </c>
      <c r="I33" s="3">
        <f t="shared" si="36"/>
        <v>0</v>
      </c>
      <c r="J33" s="3">
        <f t="shared" si="36"/>
        <v>2</v>
      </c>
      <c r="K33" s="3" t="s">
        <v>82</v>
      </c>
      <c r="L33" s="3" t="s">
        <v>54</v>
      </c>
      <c r="M33" s="4" t="s">
        <v>46</v>
      </c>
      <c r="N33" s="4" t="s">
        <v>217</v>
      </c>
      <c r="O33" s="4" t="s">
        <v>217</v>
      </c>
      <c r="Q33" s="4">
        <v>2.0</v>
      </c>
      <c r="R33" s="4" t="s">
        <v>217</v>
      </c>
      <c r="S33" s="4" t="s">
        <v>217</v>
      </c>
      <c r="T33" s="4" t="s">
        <v>217</v>
      </c>
      <c r="U33" s="4" t="str">
        <f t="shared" si="7"/>
        <v>      (name Pavia)
</v>
      </c>
      <c r="V33" s="4" t="str">
        <f t="shared" si="3"/>
        <v>      (region Lombardia)
</v>
      </c>
      <c r="W33" s="4" t="s">
        <v>222</v>
      </c>
      <c r="X33" s="4" t="str">
        <f t="shared" si="4"/>
        <v>      (score 0 0 0 0 0 0 0 0 2))
</v>
      </c>
      <c r="Y33" s="4" t="str">
        <f t="shared" si="5"/>
        <v>   (tourism-resort
      (name Pavia)
      (region Lombardia)
      (type balneare montano lacustre naturalistico culturale termale religioso sportivo enogastronomico)
      (score 0 0 0 0 0 0 0 0 2))
</v>
      </c>
    </row>
    <row r="34">
      <c r="B34" s="3">
        <f t="shared" ref="B34:J34" si="37">IF($M34=B$1,$Q34,IF($N34=B$1,$R34,IF($O34=B$1,$S34,IF($P34=B$1,$T34,0))))</f>
        <v>0</v>
      </c>
      <c r="C34" s="3">
        <f t="shared" si="37"/>
        <v>3</v>
      </c>
      <c r="D34" s="3">
        <f t="shared" si="37"/>
        <v>0</v>
      </c>
      <c r="E34" s="3">
        <f t="shared" si="37"/>
        <v>2</v>
      </c>
      <c r="F34" s="3">
        <f t="shared" si="37"/>
        <v>0</v>
      </c>
      <c r="G34" s="3">
        <f t="shared" si="37"/>
        <v>0</v>
      </c>
      <c r="H34" s="3">
        <f t="shared" si="37"/>
        <v>0</v>
      </c>
      <c r="I34" s="3">
        <f t="shared" si="37"/>
        <v>0</v>
      </c>
      <c r="J34" s="3">
        <f t="shared" si="37"/>
        <v>5</v>
      </c>
      <c r="K34" s="3" t="s">
        <v>85</v>
      </c>
      <c r="L34" s="3" t="s">
        <v>31</v>
      </c>
      <c r="M34" s="4" t="s">
        <v>46</v>
      </c>
      <c r="N34" s="3" t="s">
        <v>20</v>
      </c>
      <c r="O34" s="3" t="s">
        <v>26</v>
      </c>
      <c r="Q34" s="4">
        <v>5.0</v>
      </c>
      <c r="R34" s="4">
        <v>3.0</v>
      </c>
      <c r="S34" s="4">
        <v>2.0</v>
      </c>
      <c r="T34" s="4" t="s">
        <v>217</v>
      </c>
      <c r="U34" s="4" t="str">
        <f t="shared" si="7"/>
        <v>      (name Biella)
</v>
      </c>
      <c r="V34" s="4" t="str">
        <f t="shared" si="3"/>
        <v>      (region Piemonte)
</v>
      </c>
      <c r="W34" s="4" t="s">
        <v>222</v>
      </c>
      <c r="X34" s="4" t="str">
        <f t="shared" si="4"/>
        <v>      (score 0 3 0 2 0 0 0 0 5))
</v>
      </c>
      <c r="Y34" s="4" t="str">
        <f t="shared" si="5"/>
        <v>   (tourism-resort
      (name Biella)
      (region Piemonte)
      (type balneare montano lacustre naturalistico culturale termale religioso sportivo enogastronomico)
      (score 0 3 0 2 0 0 0 0 5))
</v>
      </c>
    </row>
    <row r="35">
      <c r="B35" s="3">
        <f t="shared" ref="B35:J35" si="38">IF($M35=B$1,$Q35,IF($N35=B$1,$R35,IF($O35=B$1,$S35,IF($P35=B$1,$T35,0))))</f>
        <v>0</v>
      </c>
      <c r="C35" s="3">
        <f t="shared" si="38"/>
        <v>0</v>
      </c>
      <c r="D35" s="3">
        <f t="shared" si="38"/>
        <v>0</v>
      </c>
      <c r="E35" s="3">
        <f t="shared" si="38"/>
        <v>5</v>
      </c>
      <c r="F35" s="3">
        <f t="shared" si="38"/>
        <v>0</v>
      </c>
      <c r="G35" s="3">
        <f t="shared" si="38"/>
        <v>0</v>
      </c>
      <c r="H35" s="3">
        <f t="shared" si="38"/>
        <v>0</v>
      </c>
      <c r="I35" s="3">
        <f t="shared" si="38"/>
        <v>0</v>
      </c>
      <c r="J35" s="3">
        <f t="shared" si="38"/>
        <v>0</v>
      </c>
      <c r="K35" s="3" t="s">
        <v>571</v>
      </c>
      <c r="L35" s="3" t="s">
        <v>31</v>
      </c>
      <c r="M35" s="4" t="s">
        <v>26</v>
      </c>
      <c r="N35" s="4" t="s">
        <v>217</v>
      </c>
      <c r="O35" s="4" t="s">
        <v>217</v>
      </c>
      <c r="Q35" s="4">
        <v>5.0</v>
      </c>
      <c r="R35" s="4" t="s">
        <v>217</v>
      </c>
      <c r="S35" s="4" t="s">
        <v>217</v>
      </c>
      <c r="T35" s="4" t="s">
        <v>217</v>
      </c>
      <c r="U35" s="4" t="str">
        <f t="shared" si="7"/>
        <v>      (name VerbanoCusioOssola)
</v>
      </c>
      <c r="V35" s="4" t="str">
        <f t="shared" si="3"/>
        <v>      (region Piemonte)
</v>
      </c>
      <c r="W35" s="4" t="s">
        <v>222</v>
      </c>
      <c r="X35" s="4" t="str">
        <f t="shared" si="4"/>
        <v>      (score 0 0 0 5 0 0 0 0 0))
</v>
      </c>
      <c r="Y35" s="4" t="str">
        <f t="shared" si="5"/>
        <v>   (tourism-resort
      (name VerbanoCusioOssola)
      (region Piemonte)
      (type balneare montano lacustre naturalistico culturale termale religioso sportivo enogastronomico)
      (score 0 0 0 5 0 0 0 0 0))
</v>
      </c>
    </row>
    <row r="36">
      <c r="B36" s="3">
        <f t="shared" ref="B36:J36" si="39">IF($M36=B$1,$Q36,IF($N36=B$1,$R36,IF($O36=B$1,$S36,IF($P36=B$1,$T36,0))))</f>
        <v>0</v>
      </c>
      <c r="C36" s="3">
        <f t="shared" si="39"/>
        <v>2</v>
      </c>
      <c r="D36" s="3">
        <f t="shared" si="39"/>
        <v>0</v>
      </c>
      <c r="E36" s="3">
        <f t="shared" si="39"/>
        <v>0</v>
      </c>
      <c r="F36" s="3">
        <f t="shared" si="39"/>
        <v>0</v>
      </c>
      <c r="G36" s="3">
        <f t="shared" si="39"/>
        <v>0</v>
      </c>
      <c r="H36" s="3">
        <f t="shared" si="39"/>
        <v>0</v>
      </c>
      <c r="I36" s="3">
        <f t="shared" si="39"/>
        <v>0</v>
      </c>
      <c r="J36" s="3">
        <f t="shared" si="39"/>
        <v>0</v>
      </c>
      <c r="K36" s="3" t="s">
        <v>90</v>
      </c>
      <c r="L36" s="3" t="s">
        <v>31</v>
      </c>
      <c r="M36" s="4" t="s">
        <v>20</v>
      </c>
      <c r="N36" s="4" t="s">
        <v>217</v>
      </c>
      <c r="O36" s="4" t="s">
        <v>217</v>
      </c>
      <c r="Q36" s="4">
        <v>2.0</v>
      </c>
      <c r="R36" s="4" t="s">
        <v>217</v>
      </c>
      <c r="S36" s="4" t="s">
        <v>217</v>
      </c>
      <c r="T36" s="4" t="s">
        <v>217</v>
      </c>
      <c r="U36" s="4" t="str">
        <f t="shared" si="7"/>
        <v>      (name Alessandria)
</v>
      </c>
      <c r="V36" s="4" t="str">
        <f t="shared" si="3"/>
        <v>      (region Piemonte)
</v>
      </c>
      <c r="W36" s="4" t="s">
        <v>222</v>
      </c>
      <c r="X36" s="4" t="str">
        <f t="shared" si="4"/>
        <v>      (score 0 2 0 0 0 0 0 0 0))
</v>
      </c>
      <c r="Y36" s="4" t="str">
        <f t="shared" si="5"/>
        <v>   (tourism-resort
      (name Alessandria)
      (region Piemonte)
      (type balneare montano lacustre naturalistico culturale termale religioso sportivo enogastronomico)
      (score 0 2 0 0 0 0 0 0 0))
</v>
      </c>
    </row>
    <row r="37">
      <c r="B37" s="3">
        <f t="shared" ref="B37:J37" si="40">IF($M37=B$1,$Q37,IF($N37=B$1,$R37,IF($O37=B$1,$S37,IF($P37=B$1,$T37,0))))</f>
        <v>0</v>
      </c>
      <c r="C37" s="3">
        <f t="shared" si="40"/>
        <v>0</v>
      </c>
      <c r="D37" s="3">
        <f t="shared" si="40"/>
        <v>0</v>
      </c>
      <c r="E37" s="3">
        <f t="shared" si="40"/>
        <v>0</v>
      </c>
      <c r="F37" s="3">
        <f t="shared" si="40"/>
        <v>4</v>
      </c>
      <c r="G37" s="3">
        <f t="shared" si="40"/>
        <v>0</v>
      </c>
      <c r="H37" s="3">
        <f t="shared" si="40"/>
        <v>0</v>
      </c>
      <c r="I37" s="3">
        <f t="shared" si="40"/>
        <v>0</v>
      </c>
      <c r="J37" s="3">
        <f t="shared" si="40"/>
        <v>0</v>
      </c>
      <c r="K37" s="3" t="s">
        <v>94</v>
      </c>
      <c r="L37" s="3" t="s">
        <v>54</v>
      </c>
      <c r="M37" s="4" t="s">
        <v>29</v>
      </c>
      <c r="N37" s="4" t="s">
        <v>217</v>
      </c>
      <c r="O37" s="4" t="s">
        <v>217</v>
      </c>
      <c r="Q37" s="4">
        <v>4.0</v>
      </c>
      <c r="R37" s="4" t="s">
        <v>217</v>
      </c>
      <c r="S37" s="4" t="s">
        <v>217</v>
      </c>
      <c r="T37" s="4" t="s">
        <v>217</v>
      </c>
      <c r="U37" s="4" t="str">
        <f t="shared" si="7"/>
        <v>      (name Milano)
</v>
      </c>
      <c r="V37" s="4" t="str">
        <f t="shared" si="3"/>
        <v>      (region Lombardia)
</v>
      </c>
      <c r="W37" s="4" t="s">
        <v>222</v>
      </c>
      <c r="X37" s="4" t="str">
        <f t="shared" si="4"/>
        <v>      (score 0 0 0 0 4 0 0 0 0))
</v>
      </c>
      <c r="Y37" s="4" t="str">
        <f t="shared" si="5"/>
        <v>   (tourism-resort
      (name Milano)
      (region Lombardia)
      (type balneare montano lacustre naturalistico culturale termale religioso sportivo enogastronomico)
      (score 0 0 0 0 4 0 0 0 0))
</v>
      </c>
    </row>
    <row r="38">
      <c r="B38" s="3">
        <f t="shared" ref="B38:J38" si="41">IF($M38=B$1,$Q38,IF($N38=B$1,$R38,IF($O38=B$1,$S38,IF($P38=B$1,$T38,0))))</f>
        <v>0</v>
      </c>
      <c r="C38" s="3">
        <f t="shared" si="41"/>
        <v>0</v>
      </c>
      <c r="D38" s="3">
        <f t="shared" si="41"/>
        <v>0</v>
      </c>
      <c r="E38" s="3">
        <f t="shared" si="41"/>
        <v>0</v>
      </c>
      <c r="F38" s="3">
        <f t="shared" si="41"/>
        <v>0</v>
      </c>
      <c r="G38" s="3">
        <f t="shared" si="41"/>
        <v>0</v>
      </c>
      <c r="H38" s="3">
        <f t="shared" si="41"/>
        <v>0</v>
      </c>
      <c r="I38" s="3">
        <f t="shared" si="41"/>
        <v>0</v>
      </c>
      <c r="J38" s="3">
        <f t="shared" si="41"/>
        <v>1</v>
      </c>
      <c r="K38" s="3" t="s">
        <v>96</v>
      </c>
      <c r="L38" s="3" t="s">
        <v>54</v>
      </c>
      <c r="M38" s="4" t="s">
        <v>46</v>
      </c>
      <c r="N38" s="4" t="s">
        <v>217</v>
      </c>
      <c r="O38" s="4" t="s">
        <v>217</v>
      </c>
      <c r="Q38" s="4">
        <v>1.0</v>
      </c>
      <c r="R38" s="4" t="s">
        <v>217</v>
      </c>
      <c r="S38" s="4" t="s">
        <v>217</v>
      </c>
      <c r="T38" s="4" t="s">
        <v>217</v>
      </c>
      <c r="U38" s="4" t="str">
        <f t="shared" si="7"/>
        <v>      (name Lodi)
</v>
      </c>
      <c r="V38" s="4" t="str">
        <f t="shared" si="3"/>
        <v>      (region Lombardia)
</v>
      </c>
      <c r="W38" s="4" t="s">
        <v>222</v>
      </c>
      <c r="X38" s="4" t="str">
        <f t="shared" si="4"/>
        <v>      (score 0 0 0 0 0 0 0 0 1))
</v>
      </c>
      <c r="Y38" s="4" t="str">
        <f t="shared" si="5"/>
        <v>   (tourism-resort
      (name Lodi)
      (region Lombardia)
      (type balneare montano lacustre naturalistico culturale termale religioso sportivo enogastronomico)
      (score 0 0 0 0 0 0 0 0 1))
</v>
      </c>
    </row>
    <row r="39">
      <c r="B39" s="3">
        <f t="shared" ref="B39:J39" si="42">IF($M39=B$1,$Q39,IF($N39=B$1,$R39,IF($O39=B$1,$S39,IF($P39=B$1,$T39,0))))</f>
        <v>0</v>
      </c>
      <c r="C39" s="3">
        <f t="shared" si="42"/>
        <v>0</v>
      </c>
      <c r="D39" s="3">
        <f t="shared" si="42"/>
        <v>0</v>
      </c>
      <c r="E39" s="3">
        <f t="shared" si="42"/>
        <v>0</v>
      </c>
      <c r="F39" s="3">
        <f t="shared" si="42"/>
        <v>5</v>
      </c>
      <c r="G39" s="3">
        <f t="shared" si="42"/>
        <v>1</v>
      </c>
      <c r="H39" s="3">
        <f t="shared" si="42"/>
        <v>0</v>
      </c>
      <c r="I39" s="3">
        <f t="shared" si="42"/>
        <v>4</v>
      </c>
      <c r="J39" s="3">
        <f t="shared" si="42"/>
        <v>0</v>
      </c>
      <c r="K39" s="3" t="s">
        <v>97</v>
      </c>
      <c r="L39" s="3" t="s">
        <v>54</v>
      </c>
      <c r="M39" s="4" t="s">
        <v>43</v>
      </c>
      <c r="N39" s="4" t="s">
        <v>32</v>
      </c>
      <c r="O39" s="3" t="s">
        <v>29</v>
      </c>
      <c r="Q39" s="4">
        <v>4.0</v>
      </c>
      <c r="R39" s="4">
        <v>1.0</v>
      </c>
      <c r="S39" s="4">
        <v>5.0</v>
      </c>
      <c r="T39" s="4" t="s">
        <v>217</v>
      </c>
      <c r="U39" s="4" t="str">
        <f t="shared" si="7"/>
        <v>      (name Bergamo)
</v>
      </c>
      <c r="V39" s="4" t="str">
        <f t="shared" si="3"/>
        <v>      (region Lombardia)
</v>
      </c>
      <c r="W39" s="4" t="s">
        <v>222</v>
      </c>
      <c r="X39" s="4" t="str">
        <f t="shared" si="4"/>
        <v>      (score 0 0 0 0 5 1 0 4 0))
</v>
      </c>
      <c r="Y39" s="4" t="str">
        <f t="shared" si="5"/>
        <v>   (tourism-resort
      (name Bergamo)
      (region Lombardia)
      (type balneare montano lacustre naturalistico culturale termale religioso sportivo enogastronomico)
      (score 0 0 0 0 5 1 0 4 0))
</v>
      </c>
    </row>
    <row r="40">
      <c r="B40" s="3">
        <f t="shared" ref="B40:J40" si="43">IF($M40=B$1,$Q40,IF($N40=B$1,$R40,IF($O40=B$1,$S40,IF($P40=B$1,$T40,0))))</f>
        <v>0</v>
      </c>
      <c r="C40" s="3">
        <f t="shared" si="43"/>
        <v>0</v>
      </c>
      <c r="D40" s="3">
        <f t="shared" si="43"/>
        <v>0</v>
      </c>
      <c r="E40" s="3">
        <f t="shared" si="43"/>
        <v>0</v>
      </c>
      <c r="F40" s="3">
        <f t="shared" si="43"/>
        <v>0</v>
      </c>
      <c r="G40" s="3">
        <f t="shared" si="43"/>
        <v>0</v>
      </c>
      <c r="H40" s="3">
        <f t="shared" si="43"/>
        <v>4</v>
      </c>
      <c r="I40" s="3">
        <f t="shared" si="43"/>
        <v>0</v>
      </c>
      <c r="J40" s="3">
        <f t="shared" si="43"/>
        <v>0</v>
      </c>
      <c r="K40" s="3" t="s">
        <v>98</v>
      </c>
      <c r="L40" s="3" t="s">
        <v>54</v>
      </c>
      <c r="M40" s="4" t="s">
        <v>39</v>
      </c>
      <c r="N40" s="4" t="s">
        <v>217</v>
      </c>
      <c r="O40" s="4" t="s">
        <v>217</v>
      </c>
      <c r="Q40" s="4">
        <v>4.0</v>
      </c>
      <c r="R40" s="4" t="s">
        <v>217</v>
      </c>
      <c r="S40" s="4" t="s">
        <v>217</v>
      </c>
      <c r="T40" s="4" t="s">
        <v>217</v>
      </c>
      <c r="U40" s="4" t="str">
        <f t="shared" si="7"/>
        <v>      (name Varese)
</v>
      </c>
      <c r="V40" s="4" t="str">
        <f t="shared" si="3"/>
        <v>      (region Lombardia)
</v>
      </c>
      <c r="W40" s="4" t="s">
        <v>222</v>
      </c>
      <c r="X40" s="4" t="str">
        <f t="shared" si="4"/>
        <v>      (score 0 0 0 0 0 0 4 0 0))
</v>
      </c>
      <c r="Y40" s="4" t="str">
        <f t="shared" si="5"/>
        <v>   (tourism-resort
      (name Varese)
      (region Lombardia)
      (type balneare montano lacustre naturalistico culturale termale religioso sportivo enogastronomico)
      (score 0 0 0 0 0 0 4 0 0))
</v>
      </c>
    </row>
    <row r="41">
      <c r="B41" s="3">
        <f t="shared" ref="B41:J41" si="44">IF($M41=B$1,$Q41,IF($N41=B$1,$R41,IF($O41=B$1,$S41,IF($P41=B$1,$T41,0))))</f>
        <v>0</v>
      </c>
      <c r="C41" s="3">
        <f t="shared" si="44"/>
        <v>0</v>
      </c>
      <c r="D41" s="3">
        <f t="shared" si="44"/>
        <v>0</v>
      </c>
      <c r="E41" s="3">
        <f t="shared" si="44"/>
        <v>3</v>
      </c>
      <c r="F41" s="3">
        <f t="shared" si="44"/>
        <v>2</v>
      </c>
      <c r="G41" s="3">
        <f t="shared" si="44"/>
        <v>2</v>
      </c>
      <c r="H41" s="3">
        <f t="shared" si="44"/>
        <v>0</v>
      </c>
      <c r="I41" s="3">
        <f t="shared" si="44"/>
        <v>0</v>
      </c>
      <c r="J41" s="3">
        <f t="shared" si="44"/>
        <v>0</v>
      </c>
      <c r="K41" s="3" t="s">
        <v>99</v>
      </c>
      <c r="L41" s="3" t="s">
        <v>54</v>
      </c>
      <c r="M41" s="4" t="s">
        <v>32</v>
      </c>
      <c r="N41" s="3" t="s">
        <v>29</v>
      </c>
      <c r="O41" s="3" t="s">
        <v>26</v>
      </c>
      <c r="Q41" s="4">
        <v>2.0</v>
      </c>
      <c r="R41" s="4">
        <v>2.0</v>
      </c>
      <c r="S41" s="4">
        <v>3.0</v>
      </c>
      <c r="T41" s="4" t="s">
        <v>217</v>
      </c>
      <c r="U41" s="4" t="str">
        <f t="shared" si="7"/>
        <v>      (name Como)
</v>
      </c>
      <c r="V41" s="4" t="str">
        <f t="shared" si="3"/>
        <v>      (region Lombardia)
</v>
      </c>
      <c r="W41" s="4" t="s">
        <v>222</v>
      </c>
      <c r="X41" s="4" t="str">
        <f t="shared" si="4"/>
        <v>      (score 0 0 0 3 2 2 0 0 0))
</v>
      </c>
      <c r="Y41" s="4" t="str">
        <f t="shared" si="5"/>
        <v>   (tourism-resort
      (name Como)
      (region Lombardia)
      (type balneare montano lacustre naturalistico culturale termale religioso sportivo enogastronomico)
      (score 0 0 0 3 2 2 0 0 0))
</v>
      </c>
    </row>
    <row r="42">
      <c r="B42" s="3">
        <f t="shared" ref="B42:J42" si="45">IF($M42=B$1,$Q42,IF($N42=B$1,$R42,IF($O42=B$1,$S42,IF($P42=B$1,$T42,0))))</f>
        <v>0</v>
      </c>
      <c r="C42" s="3">
        <f t="shared" si="45"/>
        <v>4</v>
      </c>
      <c r="D42" s="3">
        <f t="shared" si="45"/>
        <v>0</v>
      </c>
      <c r="E42" s="3">
        <f t="shared" si="45"/>
        <v>0</v>
      </c>
      <c r="F42" s="3">
        <f t="shared" si="45"/>
        <v>0</v>
      </c>
      <c r="G42" s="3">
        <f t="shared" si="45"/>
        <v>0</v>
      </c>
      <c r="H42" s="3">
        <f t="shared" si="45"/>
        <v>0</v>
      </c>
      <c r="I42" s="3">
        <f t="shared" si="45"/>
        <v>0</v>
      </c>
      <c r="J42" s="3">
        <f t="shared" si="45"/>
        <v>0</v>
      </c>
      <c r="K42" s="3" t="s">
        <v>100</v>
      </c>
      <c r="L42" s="3" t="s">
        <v>54</v>
      </c>
      <c r="M42" s="4" t="s">
        <v>20</v>
      </c>
      <c r="N42" s="4" t="s">
        <v>217</v>
      </c>
      <c r="O42" s="4" t="s">
        <v>217</v>
      </c>
      <c r="Q42" s="4">
        <v>4.0</v>
      </c>
      <c r="R42" s="4" t="s">
        <v>217</v>
      </c>
      <c r="S42" s="4" t="s">
        <v>217</v>
      </c>
      <c r="T42" s="4" t="s">
        <v>217</v>
      </c>
      <c r="U42" s="4" t="str">
        <f t="shared" si="7"/>
        <v>      (name Lecco)
</v>
      </c>
      <c r="V42" s="4" t="str">
        <f t="shared" si="3"/>
        <v>      (region Lombardia)
</v>
      </c>
      <c r="W42" s="4" t="s">
        <v>222</v>
      </c>
      <c r="X42" s="4" t="str">
        <f t="shared" si="4"/>
        <v>      (score 0 4 0 0 0 0 0 0 0))
</v>
      </c>
      <c r="Y42" s="4" t="str">
        <f t="shared" si="5"/>
        <v>   (tourism-resort
      (name Lecco)
      (region Lombardia)
      (type balneare montano lacustre naturalistico culturale termale religioso sportivo enogastronomico)
      (score 0 4 0 0 0 0 0 0 0))
</v>
      </c>
    </row>
    <row r="43">
      <c r="B43" s="3">
        <f t="shared" ref="B43:J43" si="46">IF($M43=B$1,$Q43,IF($N43=B$1,$R43,IF($O43=B$1,$S43,IF($P43=B$1,$T43,0))))</f>
        <v>0</v>
      </c>
      <c r="C43" s="3">
        <f t="shared" si="46"/>
        <v>0</v>
      </c>
      <c r="D43" s="3">
        <f t="shared" si="46"/>
        <v>0</v>
      </c>
      <c r="E43" s="3">
        <f t="shared" si="46"/>
        <v>0</v>
      </c>
      <c r="F43" s="3">
        <f t="shared" si="46"/>
        <v>0</v>
      </c>
      <c r="G43" s="3">
        <f t="shared" si="46"/>
        <v>2</v>
      </c>
      <c r="H43" s="3">
        <f t="shared" si="46"/>
        <v>0</v>
      </c>
      <c r="I43" s="3">
        <f t="shared" si="46"/>
        <v>0</v>
      </c>
      <c r="J43" s="3">
        <f t="shared" si="46"/>
        <v>0</v>
      </c>
      <c r="K43" s="3" t="s">
        <v>102</v>
      </c>
      <c r="L43" s="3" t="s">
        <v>54</v>
      </c>
      <c r="M43" s="4" t="s">
        <v>32</v>
      </c>
      <c r="N43" s="4" t="s">
        <v>217</v>
      </c>
      <c r="O43" s="4" t="s">
        <v>217</v>
      </c>
      <c r="Q43" s="4">
        <v>2.0</v>
      </c>
      <c r="R43" s="4" t="s">
        <v>217</v>
      </c>
      <c r="S43" s="4" t="s">
        <v>217</v>
      </c>
      <c r="T43" s="4" t="s">
        <v>217</v>
      </c>
      <c r="U43" s="4" t="str">
        <f t="shared" si="7"/>
        <v>      (name Brescia)
</v>
      </c>
      <c r="V43" s="4" t="str">
        <f t="shared" si="3"/>
        <v>      (region Lombardia)
</v>
      </c>
      <c r="W43" s="4" t="s">
        <v>222</v>
      </c>
      <c r="X43" s="4" t="str">
        <f t="shared" si="4"/>
        <v>      (score 0 0 0 0 0 2 0 0 0))
</v>
      </c>
      <c r="Y43" s="4" t="str">
        <f t="shared" si="5"/>
        <v>   (tourism-resort
      (name Brescia)
      (region Lombardia)
      (type balneare montano lacustre naturalistico culturale termale religioso sportivo enogastronomico)
      (score 0 0 0 0 0 2 0 0 0))
</v>
      </c>
    </row>
    <row r="44">
      <c r="B44" s="3">
        <f t="shared" ref="B44:J44" si="47">IF($M44=B$1,$Q44,IF($N44=B$1,$R44,IF($O44=B$1,$S44,IF($P44=B$1,$T44,0))))</f>
        <v>0</v>
      </c>
      <c r="C44" s="3">
        <f t="shared" si="47"/>
        <v>0</v>
      </c>
      <c r="D44" s="3">
        <f t="shared" si="47"/>
        <v>0</v>
      </c>
      <c r="E44" s="3">
        <f t="shared" si="47"/>
        <v>5</v>
      </c>
      <c r="F44" s="3">
        <f t="shared" si="47"/>
        <v>3</v>
      </c>
      <c r="G44" s="3">
        <f t="shared" si="47"/>
        <v>0</v>
      </c>
      <c r="H44" s="3">
        <f t="shared" si="47"/>
        <v>0</v>
      </c>
      <c r="I44" s="3">
        <f t="shared" si="47"/>
        <v>0</v>
      </c>
      <c r="J44" s="3">
        <f t="shared" si="47"/>
        <v>0</v>
      </c>
      <c r="K44" s="3" t="s">
        <v>105</v>
      </c>
      <c r="L44" s="3" t="s">
        <v>52</v>
      </c>
      <c r="M44" s="4" t="s">
        <v>26</v>
      </c>
      <c r="N44" s="3" t="s">
        <v>29</v>
      </c>
      <c r="O44" s="4" t="s">
        <v>217</v>
      </c>
      <c r="Q44" s="4">
        <v>5.0</v>
      </c>
      <c r="R44" s="4">
        <v>3.0</v>
      </c>
      <c r="S44" s="4" t="s">
        <v>217</v>
      </c>
      <c r="T44" s="4" t="s">
        <v>217</v>
      </c>
      <c r="U44" s="4" t="str">
        <f t="shared" si="7"/>
        <v>      (name Verona)
</v>
      </c>
      <c r="V44" s="4" t="str">
        <f t="shared" si="3"/>
        <v>      (region Veneto)
</v>
      </c>
      <c r="W44" s="4" t="s">
        <v>222</v>
      </c>
      <c r="X44" s="4" t="str">
        <f t="shared" si="4"/>
        <v>      (score 0 0 0 5 3 0 0 0 0))
</v>
      </c>
      <c r="Y44" s="4" t="str">
        <f t="shared" si="5"/>
        <v>   (tourism-resort
      (name Verona)
      (region Veneto)
      (type balneare montano lacustre naturalistico culturale termale religioso sportivo enogastronomico)
      (score 0 0 0 5 3 0 0 0 0))
</v>
      </c>
    </row>
    <row r="45">
      <c r="B45" s="3">
        <f t="shared" ref="B45:J45" si="48">IF($M45=B$1,$Q45,IF($N45=B$1,$R45,IF($O45=B$1,$S45,IF($P45=B$1,$T45,0))))</f>
        <v>0</v>
      </c>
      <c r="C45" s="3">
        <f t="shared" si="48"/>
        <v>0</v>
      </c>
      <c r="D45" s="3">
        <f t="shared" si="48"/>
        <v>2</v>
      </c>
      <c r="E45" s="3">
        <f t="shared" si="48"/>
        <v>0</v>
      </c>
      <c r="F45" s="3">
        <f t="shared" si="48"/>
        <v>0</v>
      </c>
      <c r="G45" s="3">
        <f t="shared" si="48"/>
        <v>0</v>
      </c>
      <c r="H45" s="3">
        <f t="shared" si="48"/>
        <v>0</v>
      </c>
      <c r="I45" s="3">
        <f t="shared" si="48"/>
        <v>0</v>
      </c>
      <c r="J45" s="3">
        <f t="shared" si="48"/>
        <v>0</v>
      </c>
      <c r="K45" s="3" t="s">
        <v>106</v>
      </c>
      <c r="L45" s="3" t="s">
        <v>54</v>
      </c>
      <c r="M45" s="4" t="s">
        <v>23</v>
      </c>
      <c r="N45" s="4" t="s">
        <v>217</v>
      </c>
      <c r="O45" s="4" t="s">
        <v>217</v>
      </c>
      <c r="Q45" s="4">
        <v>2.0</v>
      </c>
      <c r="R45" s="4" t="s">
        <v>217</v>
      </c>
      <c r="S45" s="4" t="s">
        <v>217</v>
      </c>
      <c r="T45" s="4" t="s">
        <v>217</v>
      </c>
      <c r="U45" s="4" t="str">
        <f t="shared" si="7"/>
        <v>      (name Mantova)
</v>
      </c>
      <c r="V45" s="4" t="str">
        <f t="shared" si="3"/>
        <v>      (region Lombardia)
</v>
      </c>
      <c r="W45" s="4" t="s">
        <v>222</v>
      </c>
      <c r="X45" s="4" t="str">
        <f t="shared" si="4"/>
        <v>      (score 0 0 2 0 0 0 0 0 0))
</v>
      </c>
      <c r="Y45" s="4" t="str">
        <f t="shared" si="5"/>
        <v>   (tourism-resort
      (name Mantova)
      (region Lombardia)
      (type balneare montano lacustre naturalistico culturale termale religioso sportivo enogastronomico)
      (score 0 0 2 0 0 0 0 0 0))
</v>
      </c>
    </row>
    <row r="46">
      <c r="B46" s="3">
        <f t="shared" ref="B46:J46" si="49">IF($M46=B$1,$Q46,IF($N46=B$1,$R46,IF($O46=B$1,$S46,IF($P46=B$1,$T46,0))))</f>
        <v>0</v>
      </c>
      <c r="C46" s="3">
        <f t="shared" si="49"/>
        <v>0</v>
      </c>
      <c r="D46" s="3">
        <f t="shared" si="49"/>
        <v>0</v>
      </c>
      <c r="E46" s="3">
        <f t="shared" si="49"/>
        <v>5</v>
      </c>
      <c r="F46" s="3">
        <f t="shared" si="49"/>
        <v>0</v>
      </c>
      <c r="G46" s="3">
        <f t="shared" si="49"/>
        <v>0</v>
      </c>
      <c r="H46" s="3">
        <f t="shared" si="49"/>
        <v>0</v>
      </c>
      <c r="I46" s="3">
        <f t="shared" si="49"/>
        <v>0</v>
      </c>
      <c r="J46" s="3">
        <f t="shared" si="49"/>
        <v>0</v>
      </c>
      <c r="K46" s="3" t="s">
        <v>107</v>
      </c>
      <c r="L46" s="3" t="s">
        <v>52</v>
      </c>
      <c r="M46" s="4" t="s">
        <v>26</v>
      </c>
      <c r="N46" s="4" t="s">
        <v>217</v>
      </c>
      <c r="O46" s="4" t="s">
        <v>217</v>
      </c>
      <c r="Q46" s="4">
        <v>5.0</v>
      </c>
      <c r="R46" s="4" t="s">
        <v>217</v>
      </c>
      <c r="S46" s="4" t="s">
        <v>217</v>
      </c>
      <c r="T46" s="4" t="s">
        <v>217</v>
      </c>
      <c r="U46" s="4" t="str">
        <f t="shared" si="7"/>
        <v>      (name Vicenza)
</v>
      </c>
      <c r="V46" s="4" t="str">
        <f t="shared" si="3"/>
        <v>      (region Veneto)
</v>
      </c>
      <c r="W46" s="4" t="s">
        <v>222</v>
      </c>
      <c r="X46" s="4" t="str">
        <f t="shared" si="4"/>
        <v>      (score 0 0 0 5 0 0 0 0 0))
</v>
      </c>
      <c r="Y46" s="4" t="str">
        <f t="shared" si="5"/>
        <v>   (tourism-resort
      (name Vicenza)
      (region Veneto)
      (type balneare montano lacustre naturalistico culturale termale religioso sportivo enogastronomico)
      (score 0 0 0 5 0 0 0 0 0))
</v>
      </c>
    </row>
    <row r="47">
      <c r="B47" s="3">
        <f t="shared" ref="B47:J47" si="50">IF($M47=B$1,$Q47,IF($N47=B$1,$R47,IF($O47=B$1,$S47,IF($P47=B$1,$T47,0))))</f>
        <v>0</v>
      </c>
      <c r="C47" s="3">
        <f t="shared" si="50"/>
        <v>5</v>
      </c>
      <c r="D47" s="3">
        <f t="shared" si="50"/>
        <v>0</v>
      </c>
      <c r="E47" s="3">
        <f t="shared" si="50"/>
        <v>5</v>
      </c>
      <c r="F47" s="3">
        <f t="shared" si="50"/>
        <v>0</v>
      </c>
      <c r="G47" s="3">
        <f t="shared" si="50"/>
        <v>1</v>
      </c>
      <c r="H47" s="3">
        <f t="shared" si="50"/>
        <v>0</v>
      </c>
      <c r="I47" s="3">
        <f t="shared" si="50"/>
        <v>0</v>
      </c>
      <c r="J47" s="3">
        <f t="shared" si="50"/>
        <v>0</v>
      </c>
      <c r="K47" s="3" t="s">
        <v>108</v>
      </c>
      <c r="L47" s="3" t="s">
        <v>50</v>
      </c>
      <c r="M47" s="4" t="s">
        <v>32</v>
      </c>
      <c r="N47" s="3" t="s">
        <v>26</v>
      </c>
      <c r="O47" s="3" t="s">
        <v>20</v>
      </c>
      <c r="Q47" s="4">
        <v>1.0</v>
      </c>
      <c r="R47" s="4">
        <v>5.0</v>
      </c>
      <c r="S47" s="4">
        <v>5.0</v>
      </c>
      <c r="T47" s="4" t="s">
        <v>217</v>
      </c>
      <c r="U47" s="4" t="str">
        <f t="shared" si="7"/>
        <v>      (name Trento)
</v>
      </c>
      <c r="V47" s="4" t="str">
        <f t="shared" si="3"/>
        <v>      (region TrentinoAltoAdige)
</v>
      </c>
      <c r="W47" s="4" t="s">
        <v>222</v>
      </c>
      <c r="X47" s="4" t="str">
        <f t="shared" si="4"/>
        <v>      (score 0 5 0 5 0 1 0 0 0))
</v>
      </c>
      <c r="Y47" s="4" t="str">
        <f t="shared" si="5"/>
        <v>   (tourism-resort
      (name Trento)
      (region TrentinoAltoAdige)
      (type balneare montano lacustre naturalistico culturale termale religioso sportivo enogastronomico)
      (score 0 5 0 5 0 1 0 0 0))
</v>
      </c>
    </row>
    <row r="48">
      <c r="B48" s="3">
        <f t="shared" ref="B48:J48" si="51">IF($M48=B$1,$Q48,IF($N48=B$1,$R48,IF($O48=B$1,$S48,IF($P48=B$1,$T48,0))))</f>
        <v>2</v>
      </c>
      <c r="C48" s="3">
        <f t="shared" si="51"/>
        <v>0</v>
      </c>
      <c r="D48" s="3">
        <f t="shared" si="51"/>
        <v>0</v>
      </c>
      <c r="E48" s="3">
        <f t="shared" si="51"/>
        <v>0</v>
      </c>
      <c r="F48" s="3">
        <f t="shared" si="51"/>
        <v>2</v>
      </c>
      <c r="G48" s="3">
        <f t="shared" si="51"/>
        <v>0</v>
      </c>
      <c r="H48" s="3">
        <f t="shared" si="51"/>
        <v>2</v>
      </c>
      <c r="I48" s="3">
        <f t="shared" si="51"/>
        <v>0</v>
      </c>
      <c r="J48" s="3">
        <f t="shared" si="51"/>
        <v>0</v>
      </c>
      <c r="K48" s="3" t="s">
        <v>109</v>
      </c>
      <c r="L48" s="3" t="s">
        <v>52</v>
      </c>
      <c r="M48" s="3" t="s">
        <v>17</v>
      </c>
      <c r="N48" s="3" t="s">
        <v>39</v>
      </c>
      <c r="O48" s="3" t="s">
        <v>29</v>
      </c>
      <c r="Q48" s="4">
        <v>2.0</v>
      </c>
      <c r="R48" s="4">
        <v>2.0</v>
      </c>
      <c r="S48" s="4">
        <v>2.0</v>
      </c>
      <c r="T48" s="4" t="s">
        <v>217</v>
      </c>
      <c r="U48" s="4" t="str">
        <f t="shared" si="7"/>
        <v>      (name Venezia)
</v>
      </c>
      <c r="V48" s="4" t="str">
        <f t="shared" si="3"/>
        <v>      (region Veneto)
</v>
      </c>
      <c r="W48" s="4" t="s">
        <v>222</v>
      </c>
      <c r="X48" s="4" t="str">
        <f t="shared" si="4"/>
        <v>      (score 2 0 0 0 2 0 2 0 0))
</v>
      </c>
      <c r="Y48" s="4" t="str">
        <f t="shared" si="5"/>
        <v>   (tourism-resort
      (name Venezia)
      (region Veneto)
      (type balneare montano lacustre naturalistico culturale termale religioso sportivo enogastronomico)
      (score 2 0 0 0 2 0 2 0 0))
</v>
      </c>
    </row>
    <row r="49">
      <c r="B49" s="3">
        <f t="shared" ref="B49:J49" si="52">IF($M49=B$1,$Q49,IF($N49=B$1,$R49,IF($O49=B$1,$S49,IF($P49=B$1,$T49,0))))</f>
        <v>5</v>
      </c>
      <c r="C49" s="3">
        <f t="shared" si="52"/>
        <v>1</v>
      </c>
      <c r="D49" s="3">
        <f t="shared" si="52"/>
        <v>1</v>
      </c>
      <c r="E49" s="3">
        <f t="shared" si="52"/>
        <v>0</v>
      </c>
      <c r="F49" s="3">
        <f t="shared" si="52"/>
        <v>0</v>
      </c>
      <c r="G49" s="3">
        <f t="shared" si="52"/>
        <v>0</v>
      </c>
      <c r="H49" s="3">
        <f t="shared" si="52"/>
        <v>0</v>
      </c>
      <c r="I49" s="3">
        <f t="shared" si="52"/>
        <v>0</v>
      </c>
      <c r="J49" s="3">
        <f t="shared" si="52"/>
        <v>5</v>
      </c>
      <c r="K49" s="3" t="s">
        <v>113</v>
      </c>
      <c r="L49" s="3" t="s">
        <v>42</v>
      </c>
      <c r="M49" s="4" t="s">
        <v>17</v>
      </c>
      <c r="N49" s="3" t="s">
        <v>46</v>
      </c>
      <c r="O49" s="3" t="s">
        <v>20</v>
      </c>
      <c r="P49" s="3" t="s">
        <v>23</v>
      </c>
      <c r="Q49" s="4">
        <v>5.0</v>
      </c>
      <c r="R49" s="4">
        <v>5.0</v>
      </c>
      <c r="S49" s="4">
        <v>1.0</v>
      </c>
      <c r="T49" s="4">
        <v>1.0</v>
      </c>
      <c r="U49" s="4" t="str">
        <f t="shared" si="7"/>
        <v>      (name Viterbo)
</v>
      </c>
      <c r="V49" s="4" t="str">
        <f t="shared" si="3"/>
        <v>      (region Lazio)
</v>
      </c>
      <c r="W49" s="4" t="s">
        <v>222</v>
      </c>
      <c r="X49" s="4" t="str">
        <f t="shared" si="4"/>
        <v>      (score 5 1 1 0 0 0 0 0 5))
</v>
      </c>
      <c r="Y49" s="4" t="str">
        <f t="shared" si="5"/>
        <v>   (tourism-resort
      (name Viterbo)
      (region Lazio)
      (type balneare montano lacustre naturalistico culturale termale religioso sportivo enogastronomico)
      (score 5 1 1 0 0 0 0 0 5))
</v>
      </c>
    </row>
    <row r="50">
      <c r="B50" s="3">
        <f t="shared" ref="B50:J50" si="53">IF($M50=B$1,$Q50,IF($N50=B$1,$R50,IF($O50=B$1,$S50,IF($P50=B$1,$T50,0))))</f>
        <v>0</v>
      </c>
      <c r="C50" s="3">
        <f t="shared" si="53"/>
        <v>5</v>
      </c>
      <c r="D50" s="3">
        <f t="shared" si="53"/>
        <v>1</v>
      </c>
      <c r="E50" s="3">
        <f t="shared" si="53"/>
        <v>0</v>
      </c>
      <c r="F50" s="3">
        <f t="shared" si="53"/>
        <v>0</v>
      </c>
      <c r="G50" s="3">
        <f t="shared" si="53"/>
        <v>3</v>
      </c>
      <c r="H50" s="3">
        <f t="shared" si="53"/>
        <v>0</v>
      </c>
      <c r="I50" s="3">
        <f t="shared" si="53"/>
        <v>0</v>
      </c>
      <c r="J50" s="3">
        <f t="shared" si="53"/>
        <v>0</v>
      </c>
      <c r="K50" s="3" t="s">
        <v>114</v>
      </c>
      <c r="L50" s="3" t="s">
        <v>54</v>
      </c>
      <c r="M50" s="4" t="s">
        <v>32</v>
      </c>
      <c r="N50" s="3" t="s">
        <v>20</v>
      </c>
      <c r="O50" s="3" t="s">
        <v>23</v>
      </c>
      <c r="Q50" s="4">
        <v>3.0</v>
      </c>
      <c r="R50" s="4">
        <v>5.0</v>
      </c>
      <c r="S50" s="4">
        <v>1.0</v>
      </c>
      <c r="T50" s="4" t="s">
        <v>217</v>
      </c>
      <c r="U50" s="4" t="str">
        <f t="shared" si="7"/>
        <v>      (name Sondrio)
</v>
      </c>
      <c r="V50" s="4" t="str">
        <f t="shared" si="3"/>
        <v>      (region Lombardia)
</v>
      </c>
      <c r="W50" s="4" t="s">
        <v>222</v>
      </c>
      <c r="X50" s="4" t="str">
        <f t="shared" si="4"/>
        <v>      (score 0 5 1 0 0 3 0 0 0))
</v>
      </c>
      <c r="Y50" s="4" t="str">
        <f t="shared" si="5"/>
        <v>   (tourism-resort
      (name Sondrio)
      (region Lombardia)
      (type balneare montano lacustre naturalistico culturale termale religioso sportivo enogastronomico)
      (score 0 5 1 0 0 3 0 0 0))
</v>
      </c>
    </row>
    <row r="51">
      <c r="B51" s="3">
        <f t="shared" ref="B51:J51" si="54">IF($M51=B$1,$Q51,IF($N51=B$1,$R51,IF($O51=B$1,$S51,IF($P51=B$1,$T51,0))))</f>
        <v>1</v>
      </c>
      <c r="C51" s="3">
        <f t="shared" si="54"/>
        <v>0</v>
      </c>
      <c r="D51" s="3">
        <f t="shared" si="54"/>
        <v>0</v>
      </c>
      <c r="E51" s="3">
        <f t="shared" si="54"/>
        <v>5</v>
      </c>
      <c r="F51" s="3">
        <f t="shared" si="54"/>
        <v>4</v>
      </c>
      <c r="G51" s="3">
        <f t="shared" si="54"/>
        <v>0</v>
      </c>
      <c r="H51" s="3">
        <f t="shared" si="54"/>
        <v>0</v>
      </c>
      <c r="I51" s="3">
        <f t="shared" si="54"/>
        <v>0</v>
      </c>
      <c r="J51" s="3">
        <f t="shared" si="54"/>
        <v>0</v>
      </c>
      <c r="K51" s="3" t="s">
        <v>115</v>
      </c>
      <c r="L51" s="3" t="s">
        <v>6</v>
      </c>
      <c r="M51" s="4" t="s">
        <v>29</v>
      </c>
      <c r="N51" s="3" t="s">
        <v>17</v>
      </c>
      <c r="O51" s="3" t="s">
        <v>26</v>
      </c>
      <c r="Q51" s="4">
        <v>4.0</v>
      </c>
      <c r="R51" s="4">
        <v>1.0</v>
      </c>
      <c r="S51" s="4">
        <v>5.0</v>
      </c>
      <c r="T51" s="4" t="s">
        <v>217</v>
      </c>
      <c r="U51" s="4" t="str">
        <f t="shared" si="7"/>
        <v>      (name Oristano)
</v>
      </c>
      <c r="V51" s="4" t="str">
        <f t="shared" si="3"/>
        <v>      (region Sardegna)
</v>
      </c>
      <c r="W51" s="4" t="s">
        <v>222</v>
      </c>
      <c r="X51" s="4" t="str">
        <f t="shared" si="4"/>
        <v>      (score 1 0 0 5 4 0 0 0 0))
</v>
      </c>
      <c r="Y51" s="4" t="str">
        <f t="shared" si="5"/>
        <v>   (tourism-resort
      (name Oristano)
      (region Sardegna)
      (type balneare montano lacustre naturalistico culturale termale religioso sportivo enogastronomico)
      (score 1 0 0 5 4 0 0 0 0))
</v>
      </c>
    </row>
    <row r="52">
      <c r="B52" s="3">
        <f t="shared" ref="B52:J52" si="55">IF($M52=B$1,$Q52,IF($N52=B$1,$R52,IF($O52=B$1,$S52,IF($P52=B$1,$T52,0))))</f>
        <v>2</v>
      </c>
      <c r="C52" s="3">
        <f t="shared" si="55"/>
        <v>0</v>
      </c>
      <c r="D52" s="3">
        <f t="shared" si="55"/>
        <v>0</v>
      </c>
      <c r="E52" s="3">
        <f t="shared" si="55"/>
        <v>0</v>
      </c>
      <c r="F52" s="3">
        <f t="shared" si="55"/>
        <v>4</v>
      </c>
      <c r="G52" s="3">
        <f t="shared" si="55"/>
        <v>0</v>
      </c>
      <c r="H52" s="3">
        <f t="shared" si="55"/>
        <v>3</v>
      </c>
      <c r="I52" s="3">
        <f t="shared" si="55"/>
        <v>0</v>
      </c>
      <c r="J52" s="3">
        <f t="shared" si="55"/>
        <v>3</v>
      </c>
      <c r="K52" s="3" t="s">
        <v>116</v>
      </c>
      <c r="L52" s="3" t="s">
        <v>56</v>
      </c>
      <c r="M52" s="3" t="s">
        <v>17</v>
      </c>
      <c r="N52" s="4" t="s">
        <v>39</v>
      </c>
      <c r="O52" s="3" t="s">
        <v>29</v>
      </c>
      <c r="P52" s="3" t="s">
        <v>46</v>
      </c>
      <c r="Q52" s="4">
        <v>2.0</v>
      </c>
      <c r="R52" s="4">
        <v>3.0</v>
      </c>
      <c r="S52" s="4">
        <v>4.0</v>
      </c>
      <c r="T52" s="4">
        <v>3.0</v>
      </c>
      <c r="U52" s="4" t="str">
        <f t="shared" si="7"/>
        <v>      (name Trapani)
</v>
      </c>
      <c r="V52" s="4" t="str">
        <f t="shared" si="3"/>
        <v>      (region Sicilia)
</v>
      </c>
      <c r="W52" s="4" t="s">
        <v>222</v>
      </c>
      <c r="X52" s="4" t="str">
        <f t="shared" si="4"/>
        <v>      (score 2 0 0 0 4 0 3 0 3))
</v>
      </c>
      <c r="Y52" s="4" t="str">
        <f t="shared" si="5"/>
        <v>   (tourism-resort
      (name Trapani)
      (region Sicilia)
      (type balneare montano lacustre naturalistico culturale termale religioso sportivo enogastronomico)
      (score 2 0 0 0 4 0 3 0 3))
</v>
      </c>
    </row>
    <row r="53">
      <c r="B53" s="3">
        <f t="shared" ref="B53:J53" si="56">IF($M53=B$1,$Q53,IF($N53=B$1,$R53,IF($O53=B$1,$S53,IF($P53=B$1,$T53,0))))</f>
        <v>4</v>
      </c>
      <c r="C53" s="3">
        <f t="shared" si="56"/>
        <v>0</v>
      </c>
      <c r="D53" s="3">
        <f t="shared" si="56"/>
        <v>0</v>
      </c>
      <c r="E53" s="3">
        <f t="shared" si="56"/>
        <v>0</v>
      </c>
      <c r="F53" s="3">
        <f t="shared" si="56"/>
        <v>3</v>
      </c>
      <c r="G53" s="3">
        <f t="shared" si="56"/>
        <v>0</v>
      </c>
      <c r="H53" s="3">
        <f t="shared" si="56"/>
        <v>5</v>
      </c>
      <c r="I53" s="3">
        <f t="shared" si="56"/>
        <v>0</v>
      </c>
      <c r="J53" s="3">
        <f t="shared" si="56"/>
        <v>5</v>
      </c>
      <c r="K53" s="3" t="s">
        <v>117</v>
      </c>
      <c r="L53" s="3" t="s">
        <v>56</v>
      </c>
      <c r="M53" s="3" t="s">
        <v>17</v>
      </c>
      <c r="N53" s="4" t="s">
        <v>39</v>
      </c>
      <c r="O53" s="3" t="s">
        <v>29</v>
      </c>
      <c r="P53" s="3" t="s">
        <v>46</v>
      </c>
      <c r="Q53" s="4">
        <v>4.0</v>
      </c>
      <c r="R53" s="4">
        <v>5.0</v>
      </c>
      <c r="S53" s="4">
        <v>3.0</v>
      </c>
      <c r="T53" s="4">
        <v>5.0</v>
      </c>
      <c r="U53" s="4" t="str">
        <f t="shared" si="7"/>
        <v>      (name Palermo)
</v>
      </c>
      <c r="V53" s="4" t="str">
        <f t="shared" si="3"/>
        <v>      (region Sicilia)
</v>
      </c>
      <c r="W53" s="4" t="s">
        <v>222</v>
      </c>
      <c r="X53" s="4" t="str">
        <f t="shared" si="4"/>
        <v>      (score 4 0 0 0 3 0 5 0 5))
</v>
      </c>
      <c r="Y53" s="4" t="str">
        <f t="shared" si="5"/>
        <v>   (tourism-resort
      (name Palermo)
      (region Sicilia)
      (type balneare montano lacustre naturalistico culturale termale religioso sportivo enogastronomico)
      (score 4 0 0 0 3 0 5 0 5))
</v>
      </c>
    </row>
    <row r="54">
      <c r="B54" s="3">
        <f t="shared" ref="B54:J54" si="57">IF($M54=B$1,$Q54,IF($N54=B$1,$R54,IF($O54=B$1,$S54,IF($P54=B$1,$T54,0))))</f>
        <v>5</v>
      </c>
      <c r="C54" s="3">
        <f t="shared" si="57"/>
        <v>0</v>
      </c>
      <c r="D54" s="3">
        <f t="shared" si="57"/>
        <v>0</v>
      </c>
      <c r="E54" s="3">
        <f t="shared" si="57"/>
        <v>0</v>
      </c>
      <c r="F54" s="3">
        <f t="shared" si="57"/>
        <v>0</v>
      </c>
      <c r="G54" s="3">
        <f t="shared" si="57"/>
        <v>0</v>
      </c>
      <c r="H54" s="3">
        <f t="shared" si="57"/>
        <v>0</v>
      </c>
      <c r="I54" s="3">
        <f t="shared" si="57"/>
        <v>2</v>
      </c>
      <c r="J54" s="3">
        <f t="shared" si="57"/>
        <v>0</v>
      </c>
      <c r="K54" s="3" t="s">
        <v>118</v>
      </c>
      <c r="L54" s="3" t="s">
        <v>42</v>
      </c>
      <c r="M54" s="3" t="s">
        <v>17</v>
      </c>
      <c r="N54" s="3" t="s">
        <v>43</v>
      </c>
      <c r="O54" s="4" t="s">
        <v>217</v>
      </c>
      <c r="Q54" s="4">
        <v>5.0</v>
      </c>
      <c r="R54" s="4">
        <v>2.0</v>
      </c>
      <c r="S54" s="4" t="s">
        <v>217</v>
      </c>
      <c r="T54" s="4" t="s">
        <v>217</v>
      </c>
      <c r="U54" s="4" t="str">
        <f t="shared" si="7"/>
        <v>      (name Latina)
</v>
      </c>
      <c r="V54" s="4" t="str">
        <f t="shared" si="3"/>
        <v>      (region Lazio)
</v>
      </c>
      <c r="W54" s="4" t="s">
        <v>222</v>
      </c>
      <c r="X54" s="4" t="str">
        <f t="shared" si="4"/>
        <v>      (score 5 0 0 0 0 0 0 2 0))
</v>
      </c>
      <c r="Y54" s="4" t="str">
        <f t="shared" si="5"/>
        <v>   (tourism-resort
      (name Latina)
      (region Lazio)
      (type balneare montano lacustre naturalistico culturale termale religioso sportivo enogastronomico)
      (score 5 0 0 0 0 0 0 2 0))
</v>
      </c>
    </row>
    <row r="55">
      <c r="B55" s="3">
        <f t="shared" ref="B55:J55" si="58">IF($M55=B$1,$Q55,IF($N55=B$1,$R55,IF($O55=B$1,$S55,IF($P55=B$1,$T55,0))))</f>
        <v>0</v>
      </c>
      <c r="C55" s="3">
        <f t="shared" si="58"/>
        <v>0</v>
      </c>
      <c r="D55" s="3">
        <f t="shared" si="58"/>
        <v>2</v>
      </c>
      <c r="E55" s="3">
        <f t="shared" si="58"/>
        <v>0</v>
      </c>
      <c r="F55" s="3">
        <f t="shared" si="58"/>
        <v>3</v>
      </c>
      <c r="G55" s="3">
        <f t="shared" si="58"/>
        <v>0</v>
      </c>
      <c r="H55" s="3">
        <f t="shared" si="58"/>
        <v>4</v>
      </c>
      <c r="I55" s="3">
        <f t="shared" si="58"/>
        <v>0</v>
      </c>
      <c r="J55" s="3">
        <f t="shared" si="58"/>
        <v>0</v>
      </c>
      <c r="K55" s="3" t="s">
        <v>119</v>
      </c>
      <c r="L55" s="3" t="s">
        <v>58</v>
      </c>
      <c r="M55" s="4" t="s">
        <v>23</v>
      </c>
      <c r="N55" s="3" t="s">
        <v>29</v>
      </c>
      <c r="O55" s="3" t="s">
        <v>39</v>
      </c>
      <c r="Q55" s="4">
        <v>2.0</v>
      </c>
      <c r="R55" s="4">
        <v>3.0</v>
      </c>
      <c r="S55" s="4">
        <v>4.0</v>
      </c>
      <c r="T55" s="4" t="s">
        <v>217</v>
      </c>
      <c r="U55" s="4" t="str">
        <f t="shared" si="7"/>
        <v>      (name Perugia)
</v>
      </c>
      <c r="V55" s="4" t="str">
        <f t="shared" si="3"/>
        <v>      (region Umbria)
</v>
      </c>
      <c r="W55" s="4" t="s">
        <v>222</v>
      </c>
      <c r="X55" s="4" t="str">
        <f t="shared" si="4"/>
        <v>      (score 0 0 2 0 3 0 4 0 0))
</v>
      </c>
      <c r="Y55" s="4" t="str">
        <f t="shared" si="5"/>
        <v>   (tourism-resort
      (name Perugia)
      (region Umbria)
      (type balneare montano lacustre naturalistico culturale termale religioso sportivo enogastronomico)
      (score 0 0 2 0 3 0 4 0 0))
</v>
      </c>
    </row>
    <row r="56">
      <c r="B56" s="3">
        <f t="shared" ref="B56:J56" si="59">IF($M56=B$1,$Q56,IF($N56=B$1,$R56,IF($O56=B$1,$S56,IF($P56=B$1,$T56,0))))</f>
        <v>0</v>
      </c>
      <c r="C56" s="3">
        <f t="shared" si="59"/>
        <v>0</v>
      </c>
      <c r="D56" s="3">
        <f t="shared" si="59"/>
        <v>0</v>
      </c>
      <c r="E56" s="3">
        <f t="shared" si="59"/>
        <v>5</v>
      </c>
      <c r="F56" s="3">
        <f t="shared" si="59"/>
        <v>2</v>
      </c>
      <c r="G56" s="3">
        <f t="shared" si="59"/>
        <v>0</v>
      </c>
      <c r="H56" s="3">
        <f t="shared" si="59"/>
        <v>0</v>
      </c>
      <c r="I56" s="3">
        <f t="shared" si="59"/>
        <v>0</v>
      </c>
      <c r="J56" s="3">
        <f t="shared" si="59"/>
        <v>2</v>
      </c>
      <c r="K56" s="3" t="s">
        <v>120</v>
      </c>
      <c r="L56" s="3" t="s">
        <v>58</v>
      </c>
      <c r="M56" s="3" t="s">
        <v>26</v>
      </c>
      <c r="N56" s="4" t="s">
        <v>29</v>
      </c>
      <c r="O56" s="3" t="s">
        <v>46</v>
      </c>
      <c r="Q56" s="4">
        <v>5.0</v>
      </c>
      <c r="R56" s="4">
        <v>2.0</v>
      </c>
      <c r="S56" s="4">
        <v>2.0</v>
      </c>
      <c r="T56" s="4" t="s">
        <v>217</v>
      </c>
      <c r="U56" s="4" t="str">
        <f t="shared" si="7"/>
        <v>      (name Terni)
</v>
      </c>
      <c r="V56" s="4" t="str">
        <f t="shared" si="3"/>
        <v>      (region Umbria)
</v>
      </c>
      <c r="W56" s="4" t="s">
        <v>222</v>
      </c>
      <c r="X56" s="4" t="str">
        <f t="shared" si="4"/>
        <v>      (score 0 0 0 5 2 0 0 0 2))
</v>
      </c>
      <c r="Y56" s="4" t="str">
        <f t="shared" si="5"/>
        <v>   (tourism-resort
      (name Terni)
      (region Umbria)
      (type balneare montano lacustre naturalistico culturale termale religioso sportivo enogastronomico)
      (score 0 0 0 5 2 0 0 0 2))
</v>
      </c>
    </row>
    <row r="57">
      <c r="B57" s="3">
        <f t="shared" ref="B57:J57" si="60">IF($M57=B$1,$Q57,IF($N57=B$1,$R57,IF($O57=B$1,$S57,IF($P57=B$1,$T57,0))))</f>
        <v>0</v>
      </c>
      <c r="C57" s="3">
        <f t="shared" si="60"/>
        <v>5</v>
      </c>
      <c r="D57" s="3">
        <f t="shared" si="60"/>
        <v>1</v>
      </c>
      <c r="E57" s="3">
        <f t="shared" si="60"/>
        <v>4</v>
      </c>
      <c r="F57" s="3">
        <f t="shared" si="60"/>
        <v>0</v>
      </c>
      <c r="G57" s="3">
        <f t="shared" si="60"/>
        <v>0</v>
      </c>
      <c r="H57" s="3">
        <f t="shared" si="60"/>
        <v>0</v>
      </c>
      <c r="I57" s="3">
        <f t="shared" si="60"/>
        <v>0</v>
      </c>
      <c r="J57" s="3">
        <f t="shared" si="60"/>
        <v>0</v>
      </c>
      <c r="K57" s="3" t="s">
        <v>865</v>
      </c>
      <c r="L57" s="3" t="s">
        <v>60</v>
      </c>
      <c r="M57" s="4" t="s">
        <v>20</v>
      </c>
      <c r="N57" s="3" t="s">
        <v>23</v>
      </c>
      <c r="O57" s="3" t="s">
        <v>26</v>
      </c>
      <c r="Q57" s="4">
        <v>5.0</v>
      </c>
      <c r="R57" s="4">
        <v>1.0</v>
      </c>
      <c r="S57" s="4">
        <v>4.0</v>
      </c>
      <c r="T57" s="4" t="s">
        <v>217</v>
      </c>
      <c r="U57" s="4" t="str">
        <f t="shared" si="7"/>
        <v>      (name LAquila)
</v>
      </c>
      <c r="V57" s="4" t="str">
        <f t="shared" si="3"/>
        <v>      (region Abruzzo)
</v>
      </c>
      <c r="W57" s="4" t="s">
        <v>222</v>
      </c>
      <c r="X57" s="4" t="str">
        <f t="shared" si="4"/>
        <v>      (score 0 5 1 4 0 0 0 0 0))
</v>
      </c>
      <c r="Y57" s="4" t="str">
        <f t="shared" si="5"/>
        <v>   (tourism-resort
      (name LAquila)
      (region Abruzzo)
      (type balneare montano lacustre naturalistico culturale termale religioso sportivo enogastronomico)
      (score 0 5 1 4 0 0 0 0 0))
</v>
      </c>
    </row>
    <row r="58">
      <c r="B58" s="3">
        <f t="shared" ref="B58:J58" si="61">IF($M58=B$1,$Q58,IF($N58=B$1,$R58,IF($O58=B$1,$S58,IF($P58=B$1,$T58,0))))</f>
        <v>0</v>
      </c>
      <c r="C58" s="3">
        <f t="shared" si="61"/>
        <v>0</v>
      </c>
      <c r="D58" s="3">
        <f t="shared" si="61"/>
        <v>0</v>
      </c>
      <c r="E58" s="3">
        <f t="shared" si="61"/>
        <v>0</v>
      </c>
      <c r="F58" s="3">
        <f t="shared" si="61"/>
        <v>4</v>
      </c>
      <c r="G58" s="3">
        <f t="shared" si="61"/>
        <v>0</v>
      </c>
      <c r="H58" s="3">
        <f t="shared" si="61"/>
        <v>0</v>
      </c>
      <c r="I58" s="3">
        <f t="shared" si="61"/>
        <v>0</v>
      </c>
      <c r="J58" s="3">
        <f t="shared" si="61"/>
        <v>0</v>
      </c>
      <c r="K58" s="3" t="s">
        <v>122</v>
      </c>
      <c r="L58" s="3" t="s">
        <v>62</v>
      </c>
      <c r="M58" s="4" t="s">
        <v>29</v>
      </c>
      <c r="N58" s="4" t="s">
        <v>217</v>
      </c>
      <c r="O58" s="4" t="s">
        <v>217</v>
      </c>
      <c r="Q58" s="4">
        <v>4.0</v>
      </c>
      <c r="R58" s="4" t="s">
        <v>217</v>
      </c>
      <c r="S58" s="4" t="s">
        <v>217</v>
      </c>
      <c r="T58" s="4" t="s">
        <v>217</v>
      </c>
      <c r="U58" s="4" t="str">
        <f t="shared" si="7"/>
        <v>      (name Macerata)
</v>
      </c>
      <c r="V58" s="4" t="str">
        <f t="shared" si="3"/>
        <v>      (region Marche)
</v>
      </c>
      <c r="W58" s="4" t="s">
        <v>222</v>
      </c>
      <c r="X58" s="4" t="str">
        <f t="shared" si="4"/>
        <v>      (score 0 0 0 0 4 0 0 0 0))
</v>
      </c>
      <c r="Y58" s="4" t="str">
        <f t="shared" si="5"/>
        <v>   (tourism-resort
      (name Macerata)
      (region Marche)
      (type balneare montano lacustre naturalistico culturale termale religioso sportivo enogastronomico)
      (score 0 0 0 0 4 0 0 0 0))
</v>
      </c>
    </row>
    <row r="59">
      <c r="B59" s="3">
        <f t="shared" ref="B59:J59" si="62">IF($M59=B$1,$Q59,IF($N59=B$1,$R59,IF($O59=B$1,$S59,IF($P59=B$1,$T59,0))))</f>
        <v>0</v>
      </c>
      <c r="C59" s="3">
        <f t="shared" si="62"/>
        <v>5</v>
      </c>
      <c r="D59" s="3">
        <f t="shared" si="62"/>
        <v>0</v>
      </c>
      <c r="E59" s="3">
        <f t="shared" si="62"/>
        <v>0</v>
      </c>
      <c r="F59" s="3">
        <f t="shared" si="62"/>
        <v>3</v>
      </c>
      <c r="G59" s="3">
        <f t="shared" si="62"/>
        <v>3</v>
      </c>
      <c r="H59" s="3">
        <f t="shared" si="62"/>
        <v>3</v>
      </c>
      <c r="I59" s="3">
        <f t="shared" si="62"/>
        <v>0</v>
      </c>
      <c r="J59" s="3">
        <f t="shared" si="62"/>
        <v>0</v>
      </c>
      <c r="K59" s="3" t="s">
        <v>125</v>
      </c>
      <c r="L59" s="3" t="s">
        <v>25</v>
      </c>
      <c r="M59" s="4" t="s">
        <v>32</v>
      </c>
      <c r="N59" s="4" t="s">
        <v>20</v>
      </c>
      <c r="O59" s="3" t="s">
        <v>29</v>
      </c>
      <c r="P59" s="3" t="s">
        <v>39</v>
      </c>
      <c r="Q59" s="4">
        <v>3.0</v>
      </c>
      <c r="R59" s="4">
        <v>5.0</v>
      </c>
      <c r="S59" s="4">
        <v>3.0</v>
      </c>
      <c r="T59" s="4">
        <v>3.0</v>
      </c>
      <c r="U59" s="4" t="str">
        <f t="shared" si="7"/>
        <v>      (name Arezzo)
</v>
      </c>
      <c r="V59" s="4" t="str">
        <f t="shared" si="3"/>
        <v>      (region Toscana)
</v>
      </c>
      <c r="W59" s="4" t="s">
        <v>222</v>
      </c>
      <c r="X59" s="4" t="str">
        <f t="shared" si="4"/>
        <v>      (score 0 5 0 0 3 3 3 0 0))
</v>
      </c>
      <c r="Y59" s="4" t="str">
        <f t="shared" si="5"/>
        <v>   (tourism-resort
      (name Arezzo)
      (region Toscana)
      (type balneare montano lacustre naturalistico culturale termale religioso sportivo enogastronomico)
      (score 0 5 0 0 3 3 3 0 0))
</v>
      </c>
    </row>
    <row r="60">
      <c r="B60" s="3">
        <f t="shared" ref="B60:J60" si="63">IF($M60=B$1,$Q60,IF($N60=B$1,$R60,IF($O60=B$1,$S60,IF($P60=B$1,$T60,0))))</f>
        <v>0</v>
      </c>
      <c r="C60" s="3">
        <f t="shared" si="63"/>
        <v>0</v>
      </c>
      <c r="D60" s="3">
        <f t="shared" si="63"/>
        <v>0</v>
      </c>
      <c r="E60" s="3">
        <f t="shared" si="63"/>
        <v>0</v>
      </c>
      <c r="F60" s="3">
        <f t="shared" si="63"/>
        <v>2</v>
      </c>
      <c r="G60" s="3">
        <f t="shared" si="63"/>
        <v>2</v>
      </c>
      <c r="H60" s="3">
        <f t="shared" si="63"/>
        <v>0</v>
      </c>
      <c r="I60" s="3">
        <f t="shared" si="63"/>
        <v>0</v>
      </c>
      <c r="J60" s="3">
        <f t="shared" si="63"/>
        <v>1</v>
      </c>
      <c r="K60" s="3" t="s">
        <v>903</v>
      </c>
      <c r="L60" s="3" t="s">
        <v>62</v>
      </c>
      <c r="M60" s="4" t="s">
        <v>46</v>
      </c>
      <c r="N60" s="4" t="s">
        <v>32</v>
      </c>
      <c r="O60" s="3" t="s">
        <v>29</v>
      </c>
      <c r="Q60" s="4">
        <v>1.0</v>
      </c>
      <c r="R60" s="4">
        <v>2.0</v>
      </c>
      <c r="S60" s="4">
        <v>2.0</v>
      </c>
      <c r="T60" s="4" t="s">
        <v>217</v>
      </c>
      <c r="U60" s="4" t="str">
        <f t="shared" si="7"/>
        <v>      (name PesaroeUrbino)
</v>
      </c>
      <c r="V60" s="4" t="str">
        <f t="shared" si="3"/>
        <v>      (region Marche)
</v>
      </c>
      <c r="W60" s="4" t="s">
        <v>222</v>
      </c>
      <c r="X60" s="4" t="str">
        <f t="shared" si="4"/>
        <v>      (score 0 0 0 0 2 2 0 0 1))
</v>
      </c>
      <c r="Y60" s="4" t="str">
        <f t="shared" si="5"/>
        <v>   (tourism-resort
      (name PesaroeUrbino)
      (region Marche)
      (type balneare montano lacustre naturalistico culturale termale religioso sportivo enogastronomico)
      (score 0 0 0 0 2 2 0 0 1))
</v>
      </c>
    </row>
    <row r="61">
      <c r="B61" s="3">
        <f t="shared" ref="B61:J61" si="64">IF($M61=B$1,$Q61,IF($N61=B$1,$R61,IF($O61=B$1,$S61,IF($P61=B$1,$T61,0))))</f>
        <v>5</v>
      </c>
      <c r="C61" s="3">
        <f t="shared" si="64"/>
        <v>0</v>
      </c>
      <c r="D61" s="3">
        <f t="shared" si="64"/>
        <v>0</v>
      </c>
      <c r="E61" s="3">
        <f t="shared" si="64"/>
        <v>0</v>
      </c>
      <c r="F61" s="3">
        <f t="shared" si="64"/>
        <v>0</v>
      </c>
      <c r="G61" s="3">
        <f t="shared" si="64"/>
        <v>0</v>
      </c>
      <c r="H61" s="3">
        <f t="shared" si="64"/>
        <v>0</v>
      </c>
      <c r="I61" s="3">
        <f t="shared" si="64"/>
        <v>0</v>
      </c>
      <c r="J61" s="3">
        <f t="shared" si="64"/>
        <v>0</v>
      </c>
      <c r="K61" s="3" t="s">
        <v>129</v>
      </c>
      <c r="L61" s="3" t="s">
        <v>19</v>
      </c>
      <c r="M61" s="3" t="s">
        <v>17</v>
      </c>
      <c r="N61" s="4" t="s">
        <v>217</v>
      </c>
      <c r="O61" s="4" t="s">
        <v>217</v>
      </c>
      <c r="Q61" s="4">
        <v>5.0</v>
      </c>
      <c r="R61" s="4" t="s">
        <v>217</v>
      </c>
      <c r="S61" s="4" t="s">
        <v>217</v>
      </c>
      <c r="T61" s="4" t="s">
        <v>217</v>
      </c>
      <c r="U61" s="4" t="str">
        <f t="shared" si="7"/>
        <v>      (name Rimini)
</v>
      </c>
      <c r="V61" s="4" t="str">
        <f t="shared" si="3"/>
        <v>      (region EmiliaRomagna)
</v>
      </c>
      <c r="W61" s="4" t="s">
        <v>222</v>
      </c>
      <c r="X61" s="4" t="str">
        <f t="shared" si="4"/>
        <v>      (score 5 0 0 0 0 0 0 0 0))
</v>
      </c>
      <c r="Y61" s="4" t="str">
        <f t="shared" si="5"/>
        <v>   (tourism-resort
      (name Rimini)
      (region EmiliaRomagna)
      (type balneare montano lacustre naturalistico culturale termale religioso sportivo enogastronomico)
      (score 5 0 0 0 0 0 0 0 0))
</v>
      </c>
    </row>
    <row r="62">
      <c r="B62" s="3">
        <f t="shared" ref="B62:J62" si="65">IF($M62=B$1,$Q62,IF($N62=B$1,$R62,IF($O62=B$1,$S62,IF($P62=B$1,$T62,0))))</f>
        <v>5</v>
      </c>
      <c r="C62" s="3">
        <f t="shared" si="65"/>
        <v>0</v>
      </c>
      <c r="D62" s="3">
        <f t="shared" si="65"/>
        <v>0</v>
      </c>
      <c r="E62" s="3">
        <f t="shared" si="65"/>
        <v>0</v>
      </c>
      <c r="F62" s="3">
        <f t="shared" si="65"/>
        <v>0</v>
      </c>
      <c r="G62" s="3">
        <f t="shared" si="65"/>
        <v>0</v>
      </c>
      <c r="H62" s="3">
        <f t="shared" si="65"/>
        <v>0</v>
      </c>
      <c r="I62" s="3">
        <f t="shared" si="65"/>
        <v>0</v>
      </c>
      <c r="J62" s="3">
        <f t="shared" si="65"/>
        <v>0</v>
      </c>
      <c r="K62" s="3" t="s">
        <v>130</v>
      </c>
      <c r="L62" s="3" t="s">
        <v>62</v>
      </c>
      <c r="M62" s="3" t="s">
        <v>17</v>
      </c>
      <c r="N62" s="4" t="s">
        <v>217</v>
      </c>
      <c r="O62" s="4" t="s">
        <v>217</v>
      </c>
      <c r="Q62" s="4">
        <v>5.0</v>
      </c>
      <c r="R62" s="4" t="s">
        <v>217</v>
      </c>
      <c r="S62" s="4" t="s">
        <v>217</v>
      </c>
      <c r="T62" s="4" t="s">
        <v>217</v>
      </c>
      <c r="U62" s="4" t="str">
        <f t="shared" si="7"/>
        <v>      (name Ancona)
</v>
      </c>
      <c r="V62" s="4" t="str">
        <f t="shared" si="3"/>
        <v>      (region Marche)
</v>
      </c>
      <c r="W62" s="4" t="s">
        <v>222</v>
      </c>
      <c r="X62" s="4" t="str">
        <f t="shared" si="4"/>
        <v>      (score 5 0 0 0 0 0 0 0 0))
</v>
      </c>
      <c r="Y62" s="4" t="str">
        <f t="shared" si="5"/>
        <v>   (tourism-resort
      (name Ancona)
      (region Marche)
      (type balneare montano lacustre naturalistico culturale termale religioso sportivo enogastronomico)
      (score 5 0 0 0 0 0 0 0 0))
</v>
      </c>
    </row>
    <row r="63">
      <c r="B63" s="3">
        <f t="shared" ref="B63:J63" si="66">IF($M63=B$1,$Q63,IF($N63=B$1,$R63,IF($O63=B$1,$S63,IF($P63=B$1,$T63,0))))</f>
        <v>1</v>
      </c>
      <c r="C63" s="3">
        <f t="shared" si="66"/>
        <v>0</v>
      </c>
      <c r="D63" s="3">
        <f t="shared" si="66"/>
        <v>0</v>
      </c>
      <c r="E63" s="3">
        <f t="shared" si="66"/>
        <v>0</v>
      </c>
      <c r="F63" s="3">
        <f t="shared" si="66"/>
        <v>4</v>
      </c>
      <c r="G63" s="3">
        <f t="shared" si="66"/>
        <v>0</v>
      </c>
      <c r="H63" s="3">
        <f t="shared" si="66"/>
        <v>5</v>
      </c>
      <c r="I63" s="3">
        <f t="shared" si="66"/>
        <v>0</v>
      </c>
      <c r="J63" s="3">
        <f t="shared" si="66"/>
        <v>0</v>
      </c>
      <c r="K63" s="3" t="s">
        <v>131</v>
      </c>
      <c r="L63" s="3" t="s">
        <v>56</v>
      </c>
      <c r="M63" s="4" t="s">
        <v>39</v>
      </c>
      <c r="N63" s="3" t="s">
        <v>29</v>
      </c>
      <c r="O63" s="3" t="s">
        <v>17</v>
      </c>
      <c r="Q63" s="4">
        <v>5.0</v>
      </c>
      <c r="R63" s="4">
        <v>4.0</v>
      </c>
      <c r="S63" s="4">
        <v>1.0</v>
      </c>
      <c r="T63" s="4" t="s">
        <v>217</v>
      </c>
      <c r="U63" s="4" t="str">
        <f t="shared" si="7"/>
        <v>      (name Ragusa)
</v>
      </c>
      <c r="V63" s="4" t="str">
        <f t="shared" si="3"/>
        <v>      (region Sicilia)
</v>
      </c>
      <c r="W63" s="4" t="s">
        <v>222</v>
      </c>
      <c r="X63" s="4" t="str">
        <f t="shared" si="4"/>
        <v>      (score 1 0 0 0 4 0 5 0 0))
</v>
      </c>
      <c r="Y63" s="4" t="str">
        <f t="shared" si="5"/>
        <v>   (tourism-resort
      (name Ragusa)
      (region Sicilia)
      (type balneare montano lacustre naturalistico culturale termale religioso sportivo enogastronomico)
      (score 1 0 0 0 4 0 5 0 0))
</v>
      </c>
    </row>
    <row r="64">
      <c r="B64" s="3">
        <f t="shared" ref="B64:J64" si="67">IF($M64=B$1,$Q64,IF($N64=B$1,$R64,IF($O64=B$1,$S64,IF($P64=B$1,$T64,0))))</f>
        <v>1</v>
      </c>
      <c r="C64" s="3">
        <f t="shared" si="67"/>
        <v>0</v>
      </c>
      <c r="D64" s="3">
        <f t="shared" si="67"/>
        <v>0</v>
      </c>
      <c r="E64" s="3">
        <f t="shared" si="67"/>
        <v>3</v>
      </c>
      <c r="F64" s="3">
        <f t="shared" si="67"/>
        <v>0</v>
      </c>
      <c r="G64" s="3">
        <f t="shared" si="67"/>
        <v>0</v>
      </c>
      <c r="H64" s="3">
        <f t="shared" si="67"/>
        <v>0</v>
      </c>
      <c r="I64" s="3">
        <f t="shared" si="67"/>
        <v>0</v>
      </c>
      <c r="J64" s="3">
        <f t="shared" si="67"/>
        <v>3</v>
      </c>
      <c r="K64" s="3" t="s">
        <v>132</v>
      </c>
      <c r="L64" s="3" t="s">
        <v>56</v>
      </c>
      <c r="M64" s="4" t="s">
        <v>26</v>
      </c>
      <c r="N64" s="3" t="s">
        <v>17</v>
      </c>
      <c r="O64" s="4" t="s">
        <v>46</v>
      </c>
      <c r="Q64" s="4">
        <v>3.0</v>
      </c>
      <c r="R64" s="4">
        <v>1.0</v>
      </c>
      <c r="S64" s="4">
        <v>3.0</v>
      </c>
      <c r="T64" s="4" t="s">
        <v>217</v>
      </c>
      <c r="U64" s="4" t="str">
        <f t="shared" si="7"/>
        <v>      (name Siracusa)
</v>
      </c>
      <c r="V64" s="4" t="str">
        <f t="shared" si="3"/>
        <v>      (region Sicilia)
</v>
      </c>
      <c r="W64" s="4" t="s">
        <v>222</v>
      </c>
      <c r="X64" s="4" t="str">
        <f t="shared" si="4"/>
        <v>      (score 1 0 0 3 0 0 0 0 3))
</v>
      </c>
      <c r="Y64" s="4" t="str">
        <f t="shared" si="5"/>
        <v>   (tourism-resort
      (name Siracusa)
      (region Sicilia)
      (type balneare montano lacustre naturalistico culturale termale religioso sportivo enogastronomico)
      (score 1 0 0 3 0 0 0 0 3))
</v>
      </c>
    </row>
    <row r="65">
      <c r="B65" s="3">
        <f t="shared" ref="B65:J65" si="68">IF($M65=B$1,$Q65,IF($N65=B$1,$R65,IF($O65=B$1,$S65,IF($P65=B$1,$T65,0))))</f>
        <v>3</v>
      </c>
      <c r="C65" s="3">
        <f t="shared" si="68"/>
        <v>0</v>
      </c>
      <c r="D65" s="3">
        <f t="shared" si="68"/>
        <v>0</v>
      </c>
      <c r="E65" s="3">
        <f t="shared" si="68"/>
        <v>0</v>
      </c>
      <c r="F65" s="3">
        <f t="shared" si="68"/>
        <v>5</v>
      </c>
      <c r="G65" s="3">
        <f t="shared" si="68"/>
        <v>0</v>
      </c>
      <c r="H65" s="3">
        <f t="shared" si="68"/>
        <v>2</v>
      </c>
      <c r="I65" s="3">
        <f t="shared" si="68"/>
        <v>0</v>
      </c>
      <c r="J65" s="3">
        <f t="shared" si="68"/>
        <v>0</v>
      </c>
      <c r="K65" s="3" t="s">
        <v>134</v>
      </c>
      <c r="L65" s="3" t="s">
        <v>56</v>
      </c>
      <c r="M65" s="4" t="s">
        <v>29</v>
      </c>
      <c r="N65" s="3" t="s">
        <v>17</v>
      </c>
      <c r="O65" s="4" t="s">
        <v>39</v>
      </c>
      <c r="Q65" s="4">
        <v>5.0</v>
      </c>
      <c r="R65" s="4">
        <v>3.0</v>
      </c>
      <c r="S65" s="4">
        <v>2.0</v>
      </c>
      <c r="T65" s="4" t="s">
        <v>217</v>
      </c>
      <c r="U65" s="4" t="str">
        <f t="shared" si="7"/>
        <v>      (name Agrigento)
</v>
      </c>
      <c r="V65" s="4" t="str">
        <f t="shared" si="3"/>
        <v>      (region Sicilia)
</v>
      </c>
      <c r="W65" s="4" t="s">
        <v>222</v>
      </c>
      <c r="X65" s="4" t="str">
        <f t="shared" si="4"/>
        <v>      (score 3 0 0 0 5 0 2 0 0))
</v>
      </c>
      <c r="Y65" s="4" t="str">
        <f t="shared" si="5"/>
        <v>   (tourism-resort
      (name Agrigento)
      (region Sicilia)
      (type balneare montano lacustre naturalistico culturale termale religioso sportivo enogastronomico)
      (score 3 0 0 0 5 0 2 0 0))
</v>
      </c>
    </row>
    <row r="66">
      <c r="B66" s="3">
        <f t="shared" ref="B66:J66" si="69">IF($M66=B$1,$Q66,IF($N66=B$1,$R66,IF($O66=B$1,$S66,IF($P66=B$1,$T66,0))))</f>
        <v>1</v>
      </c>
      <c r="C66" s="3">
        <f t="shared" si="69"/>
        <v>0</v>
      </c>
      <c r="D66" s="3">
        <f t="shared" si="69"/>
        <v>0</v>
      </c>
      <c r="E66" s="3">
        <f t="shared" si="69"/>
        <v>0</v>
      </c>
      <c r="F66" s="3">
        <f t="shared" si="69"/>
        <v>0</v>
      </c>
      <c r="G66" s="3">
        <f t="shared" si="69"/>
        <v>0</v>
      </c>
      <c r="H66" s="3">
        <f t="shared" si="69"/>
        <v>1</v>
      </c>
      <c r="I66" s="3">
        <f t="shared" si="69"/>
        <v>0</v>
      </c>
      <c r="J66" s="3">
        <f t="shared" si="69"/>
        <v>0</v>
      </c>
      <c r="K66" s="3" t="s">
        <v>136</v>
      </c>
      <c r="L66" s="3" t="s">
        <v>56</v>
      </c>
      <c r="M66" s="4" t="s">
        <v>39</v>
      </c>
      <c r="N66" s="3" t="s">
        <v>17</v>
      </c>
      <c r="O66" s="4" t="s">
        <v>217</v>
      </c>
      <c r="Q66" s="4">
        <v>1.0</v>
      </c>
      <c r="R66" s="4">
        <v>1.0</v>
      </c>
      <c r="S66" s="4" t="s">
        <v>217</v>
      </c>
      <c r="T66" s="4" t="s">
        <v>217</v>
      </c>
      <c r="U66" s="4" t="str">
        <f t="shared" si="7"/>
        <v>      (name Catania)
</v>
      </c>
      <c r="V66" s="4" t="str">
        <f t="shared" si="3"/>
        <v>      (region Sicilia)
</v>
      </c>
      <c r="W66" s="4" t="s">
        <v>222</v>
      </c>
      <c r="X66" s="4" t="str">
        <f t="shared" si="4"/>
        <v>      (score 1 0 0 0 0 0 1 0 0))
</v>
      </c>
      <c r="Y66" s="4" t="str">
        <f t="shared" si="5"/>
        <v>   (tourism-resort
      (name Catania)
      (region Sicilia)
      (type balneare montano lacustre naturalistico culturale termale religioso sportivo enogastronomico)
      (score 1 0 0 0 0 0 1 0 0))
</v>
      </c>
    </row>
    <row r="67">
      <c r="B67" s="3">
        <f t="shared" ref="B67:J67" si="70">IF($M67=B$1,$Q67,IF($N67=B$1,$R67,IF($O67=B$1,$S67,IF($P67=B$1,$T67,0))))</f>
        <v>2</v>
      </c>
      <c r="C67" s="3">
        <f t="shared" si="70"/>
        <v>0</v>
      </c>
      <c r="D67" s="3">
        <f t="shared" si="70"/>
        <v>0</v>
      </c>
      <c r="E67" s="3">
        <f t="shared" si="70"/>
        <v>0</v>
      </c>
      <c r="F67" s="3">
        <f t="shared" si="70"/>
        <v>4</v>
      </c>
      <c r="G67" s="3">
        <f t="shared" si="70"/>
        <v>0</v>
      </c>
      <c r="H67" s="3">
        <f t="shared" si="70"/>
        <v>0</v>
      </c>
      <c r="I67" s="3">
        <f t="shared" si="70"/>
        <v>0</v>
      </c>
      <c r="J67" s="3">
        <f t="shared" si="70"/>
        <v>5</v>
      </c>
      <c r="K67" s="3" t="s">
        <v>138</v>
      </c>
      <c r="L67" s="3" t="s">
        <v>36</v>
      </c>
      <c r="M67" s="4" t="s">
        <v>17</v>
      </c>
      <c r="N67" s="3" t="s">
        <v>29</v>
      </c>
      <c r="O67" s="3" t="s">
        <v>17</v>
      </c>
      <c r="P67" s="3" t="s">
        <v>46</v>
      </c>
      <c r="Q67" s="4">
        <v>2.0</v>
      </c>
      <c r="R67" s="4">
        <v>4.0</v>
      </c>
      <c r="S67" s="4">
        <v>2.0</v>
      </c>
      <c r="T67" s="4">
        <v>5.0</v>
      </c>
      <c r="U67" s="4" t="str">
        <f t="shared" si="7"/>
        <v>      (name Lecce)
</v>
      </c>
      <c r="V67" s="4" t="str">
        <f t="shared" si="3"/>
        <v>      (region Puglia)
</v>
      </c>
      <c r="W67" s="4" t="s">
        <v>222</v>
      </c>
      <c r="X67" s="4" t="str">
        <f t="shared" si="4"/>
        <v>      (score 2 0 0 0 4 0 0 0 5))
</v>
      </c>
      <c r="Y67" s="4" t="str">
        <f t="shared" si="5"/>
        <v>   (tourism-resort
      (name Lecce)
      (region Puglia)
      (type balneare montano lacustre naturalistico culturale termale religioso sportivo enogastronomico)
      (score 2 0 0 0 4 0 0 0 5))
</v>
      </c>
    </row>
    <row r="68">
      <c r="B68" s="3">
        <f t="shared" ref="B68:J68" si="71">IF($M68=B$1,$Q68,IF($N68=B$1,$R68,IF($O68=B$1,$S68,IF($P68=B$1,$T68,0))))</f>
        <v>3</v>
      </c>
      <c r="C68" s="3">
        <f t="shared" si="71"/>
        <v>0</v>
      </c>
      <c r="D68" s="3">
        <f t="shared" si="71"/>
        <v>0</v>
      </c>
      <c r="E68" s="3">
        <f t="shared" si="71"/>
        <v>0</v>
      </c>
      <c r="F68" s="3">
        <f t="shared" si="71"/>
        <v>3</v>
      </c>
      <c r="G68" s="3">
        <f t="shared" si="71"/>
        <v>0</v>
      </c>
      <c r="H68" s="3">
        <f t="shared" si="71"/>
        <v>0</v>
      </c>
      <c r="I68" s="3">
        <f t="shared" si="71"/>
        <v>0</v>
      </c>
      <c r="J68" s="3">
        <f t="shared" si="71"/>
        <v>0</v>
      </c>
      <c r="K68" s="3" t="s">
        <v>139</v>
      </c>
      <c r="L68" s="3" t="s">
        <v>56</v>
      </c>
      <c r="M68" s="4" t="s">
        <v>29</v>
      </c>
      <c r="N68" s="3" t="s">
        <v>17</v>
      </c>
      <c r="O68" s="4" t="s">
        <v>217</v>
      </c>
      <c r="Q68" s="4">
        <v>3.0</v>
      </c>
      <c r="R68" s="4">
        <v>3.0</v>
      </c>
      <c r="S68" s="4" t="s">
        <v>217</v>
      </c>
      <c r="T68" s="4" t="s">
        <v>217</v>
      </c>
      <c r="U68" s="4" t="str">
        <f t="shared" si="7"/>
        <v>      (name Messina)
</v>
      </c>
      <c r="V68" s="4" t="str">
        <f t="shared" si="3"/>
        <v>      (region Sicilia)
</v>
      </c>
      <c r="W68" s="4" t="s">
        <v>222</v>
      </c>
      <c r="X68" s="4" t="str">
        <f t="shared" si="4"/>
        <v>      (score 3 0 0 0 3 0 0 0 0))
</v>
      </c>
      <c r="Y68" s="4" t="str">
        <f t="shared" si="5"/>
        <v>   (tourism-resort
      (name Messina)
      (region Sicilia)
      (type balneare montano lacustre naturalistico culturale termale religioso sportivo enogastronomico)
      (score 3 0 0 0 3 0 0 0 0))
</v>
      </c>
    </row>
    <row r="69">
      <c r="B69" s="3">
        <f t="shared" ref="B69:J69" si="72">IF($M69=B$1,$Q69,IF($N69=B$1,$R69,IF($O69=B$1,$S69,IF($P69=B$1,$T69,0))))</f>
        <v>2</v>
      </c>
      <c r="C69" s="3">
        <f t="shared" si="72"/>
        <v>0</v>
      </c>
      <c r="D69" s="3">
        <f t="shared" si="72"/>
        <v>0</v>
      </c>
      <c r="E69" s="3">
        <f t="shared" si="72"/>
        <v>5</v>
      </c>
      <c r="F69" s="3">
        <f t="shared" si="72"/>
        <v>4</v>
      </c>
      <c r="G69" s="3">
        <f t="shared" si="72"/>
        <v>0</v>
      </c>
      <c r="H69" s="3">
        <f t="shared" si="72"/>
        <v>0</v>
      </c>
      <c r="I69" s="3">
        <f t="shared" si="72"/>
        <v>0</v>
      </c>
      <c r="J69" s="3">
        <f t="shared" si="72"/>
        <v>2</v>
      </c>
      <c r="K69" s="3" t="s">
        <v>997</v>
      </c>
      <c r="L69" s="3" t="s">
        <v>45</v>
      </c>
      <c r="M69" s="4" t="s">
        <v>46</v>
      </c>
      <c r="N69" s="3" t="s">
        <v>17</v>
      </c>
      <c r="O69" s="3" t="s">
        <v>29</v>
      </c>
      <c r="P69" s="3" t="s">
        <v>26</v>
      </c>
      <c r="Q69" s="4">
        <v>2.0</v>
      </c>
      <c r="R69" s="4">
        <v>2.0</v>
      </c>
      <c r="S69" s="4">
        <v>4.0</v>
      </c>
      <c r="T69" s="4">
        <v>5.0</v>
      </c>
      <c r="U69" s="4" t="str">
        <f t="shared" si="7"/>
        <v>      (name ReggiodiCalabria)
</v>
      </c>
      <c r="V69" s="4" t="str">
        <f t="shared" si="3"/>
        <v>      (region Calabria)
</v>
      </c>
      <c r="W69" s="4" t="s">
        <v>222</v>
      </c>
      <c r="X69" s="4" t="str">
        <f t="shared" si="4"/>
        <v>      (score 2 0 0 5 4 0 0 0 2))
</v>
      </c>
      <c r="Y69" s="4" t="str">
        <f t="shared" si="5"/>
        <v>   (tourism-resort
      (name ReggiodiCalabria)
      (region Calabria)
      (type balneare montano lacustre naturalistico culturale termale religioso sportivo enogastronomico)
      (score 2 0 0 5 4 0 0 0 2))
</v>
      </c>
    </row>
    <row r="70">
      <c r="B70" s="3">
        <f t="shared" ref="B70:J70" si="73">IF($M70=B$1,$Q70,IF($N70=B$1,$R70,IF($O70=B$1,$S70,IF($P70=B$1,$T70,0))))</f>
        <v>0</v>
      </c>
      <c r="C70" s="3">
        <f t="shared" si="73"/>
        <v>0</v>
      </c>
      <c r="D70" s="3">
        <f t="shared" si="73"/>
        <v>0</v>
      </c>
      <c r="E70" s="3">
        <f t="shared" si="73"/>
        <v>2</v>
      </c>
      <c r="F70" s="3">
        <f t="shared" si="73"/>
        <v>4</v>
      </c>
      <c r="G70" s="3">
        <f t="shared" si="73"/>
        <v>0</v>
      </c>
      <c r="H70" s="3">
        <f t="shared" si="73"/>
        <v>0</v>
      </c>
      <c r="I70" s="3">
        <f t="shared" si="73"/>
        <v>0</v>
      </c>
      <c r="J70" s="3">
        <f t="shared" si="73"/>
        <v>0</v>
      </c>
      <c r="K70" s="3" t="s">
        <v>141</v>
      </c>
      <c r="L70" s="3" t="s">
        <v>45</v>
      </c>
      <c r="M70" s="3" t="s">
        <v>29</v>
      </c>
      <c r="N70" s="3" t="s">
        <v>26</v>
      </c>
      <c r="O70" s="4" t="s">
        <v>217</v>
      </c>
      <c r="Q70" s="4">
        <v>4.0</v>
      </c>
      <c r="R70" s="4">
        <v>2.0</v>
      </c>
      <c r="S70" s="4" t="s">
        <v>217</v>
      </c>
      <c r="T70" s="4" t="s">
        <v>217</v>
      </c>
      <c r="U70" s="4" t="str">
        <f t="shared" si="7"/>
        <v>      (name Cosenza)
</v>
      </c>
      <c r="V70" s="4" t="str">
        <f t="shared" si="3"/>
        <v>      (region Calabria)
</v>
      </c>
      <c r="W70" s="4" t="s">
        <v>222</v>
      </c>
      <c r="X70" s="4" t="str">
        <f t="shared" si="4"/>
        <v>      (score 0 0 0 2 4 0 0 0 0))
</v>
      </c>
      <c r="Y70" s="4" t="str">
        <f t="shared" si="5"/>
        <v>   (tourism-resort
      (name Cosenza)
      (region Calabria)
      (type balneare montano lacustre naturalistico culturale termale religioso sportivo enogastronomico)
      (score 0 0 0 2 4 0 0 0 0))
</v>
      </c>
    </row>
    <row r="71">
      <c r="B71" s="3">
        <f t="shared" ref="B71:J71" si="74">IF($M71=B$1,$Q71,IF($N71=B$1,$R71,IF($O71=B$1,$S71,IF($P71=B$1,$T71,0))))</f>
        <v>2</v>
      </c>
      <c r="C71" s="3">
        <f t="shared" si="74"/>
        <v>0</v>
      </c>
      <c r="D71" s="3">
        <f t="shared" si="74"/>
        <v>0</v>
      </c>
      <c r="E71" s="3">
        <f t="shared" si="74"/>
        <v>5</v>
      </c>
      <c r="F71" s="3">
        <f t="shared" si="74"/>
        <v>3</v>
      </c>
      <c r="G71" s="3">
        <f t="shared" si="74"/>
        <v>0</v>
      </c>
      <c r="H71" s="3">
        <f t="shared" si="74"/>
        <v>3</v>
      </c>
      <c r="I71" s="3">
        <f t="shared" si="74"/>
        <v>0</v>
      </c>
      <c r="J71" s="3">
        <f t="shared" si="74"/>
        <v>0</v>
      </c>
      <c r="K71" s="3" t="s">
        <v>142</v>
      </c>
      <c r="L71" s="3" t="s">
        <v>36</v>
      </c>
      <c r="M71" s="4" t="s">
        <v>29</v>
      </c>
      <c r="N71" s="4" t="s">
        <v>39</v>
      </c>
      <c r="O71" s="3" t="s">
        <v>26</v>
      </c>
      <c r="P71" s="3" t="s">
        <v>17</v>
      </c>
      <c r="Q71" s="4">
        <v>3.0</v>
      </c>
      <c r="R71" s="4">
        <v>3.0</v>
      </c>
      <c r="S71" s="4">
        <v>5.0</v>
      </c>
      <c r="T71" s="4">
        <v>2.0</v>
      </c>
      <c r="U71" s="4" t="str">
        <f t="shared" si="7"/>
        <v>      (name Brindisi)
</v>
      </c>
      <c r="V71" s="4" t="str">
        <f t="shared" si="3"/>
        <v>      (region Puglia)
</v>
      </c>
      <c r="W71" s="4" t="s">
        <v>222</v>
      </c>
      <c r="X71" s="4" t="str">
        <f t="shared" si="4"/>
        <v>      (score 2 0 0 5 3 0 3 0 0))
</v>
      </c>
      <c r="Y71" s="4" t="str">
        <f t="shared" si="5"/>
        <v>   (tourism-resort
      (name Brindisi)
      (region Puglia)
      (type balneare montano lacustre naturalistico culturale termale religioso sportivo enogastronomico)
      (score 2 0 0 5 3 0 3 0 0))
</v>
      </c>
    </row>
    <row r="72">
      <c r="B72" s="3">
        <f t="shared" ref="B72:J72" si="75">IF($M72=B$1,$Q72,IF($N72=B$1,$R72,IF($O72=B$1,$S72,IF($P72=B$1,$T72,0))))</f>
        <v>0</v>
      </c>
      <c r="C72" s="3">
        <f t="shared" si="75"/>
        <v>0</v>
      </c>
      <c r="D72" s="3">
        <f t="shared" si="75"/>
        <v>0</v>
      </c>
      <c r="E72" s="3">
        <f t="shared" si="75"/>
        <v>0</v>
      </c>
      <c r="F72" s="3">
        <f t="shared" si="75"/>
        <v>1</v>
      </c>
      <c r="G72" s="3">
        <f t="shared" si="75"/>
        <v>0</v>
      </c>
      <c r="H72" s="3">
        <f t="shared" si="75"/>
        <v>0</v>
      </c>
      <c r="I72" s="3">
        <f t="shared" si="75"/>
        <v>0</v>
      </c>
      <c r="J72" s="3">
        <f t="shared" si="75"/>
        <v>4</v>
      </c>
      <c r="K72" s="3" t="s">
        <v>146</v>
      </c>
      <c r="L72" s="3" t="s">
        <v>22</v>
      </c>
      <c r="M72" s="4" t="s">
        <v>29</v>
      </c>
      <c r="N72" s="3" t="s">
        <v>46</v>
      </c>
      <c r="O72" s="4" t="s">
        <v>217</v>
      </c>
      <c r="Q72" s="4">
        <v>1.0</v>
      </c>
      <c r="R72" s="4">
        <v>4.0</v>
      </c>
      <c r="S72" s="4" t="s">
        <v>217</v>
      </c>
      <c r="T72" s="4" t="s">
        <v>217</v>
      </c>
      <c r="U72" s="4" t="str">
        <f t="shared" si="7"/>
        <v>      (name Caserta)
</v>
      </c>
      <c r="V72" s="4" t="str">
        <f t="shared" si="3"/>
        <v>      (region Campania)
</v>
      </c>
      <c r="W72" s="4" t="s">
        <v>222</v>
      </c>
      <c r="X72" s="4" t="str">
        <f t="shared" si="4"/>
        <v>      (score 0 0 0 0 1 0 0 0 4))
</v>
      </c>
      <c r="Y72" s="4" t="str">
        <f t="shared" si="5"/>
        <v>   (tourism-resort
      (name Caserta)
      (region Campania)
      (type balneare montano lacustre naturalistico culturale termale religioso sportivo enogastronomico)
      (score 0 0 0 0 1 0 0 0 4))
</v>
      </c>
    </row>
    <row r="73">
      <c r="B73" s="3">
        <f t="shared" ref="B73:J73" si="76">IF($M73=B$1,$Q73,IF($N73=B$1,$R73,IF($O73=B$1,$S73,IF($P73=B$1,$T73,0))))</f>
        <v>0</v>
      </c>
      <c r="C73" s="3">
        <f t="shared" si="76"/>
        <v>0</v>
      </c>
      <c r="D73" s="3">
        <f t="shared" si="76"/>
        <v>0</v>
      </c>
      <c r="E73" s="3">
        <f t="shared" si="76"/>
        <v>0</v>
      </c>
      <c r="F73" s="3">
        <f t="shared" si="76"/>
        <v>0</v>
      </c>
      <c r="G73" s="3">
        <f t="shared" si="76"/>
        <v>0</v>
      </c>
      <c r="H73" s="3">
        <f t="shared" si="76"/>
        <v>0</v>
      </c>
      <c r="I73" s="3">
        <f t="shared" si="76"/>
        <v>5</v>
      </c>
      <c r="J73" s="3">
        <f t="shared" si="76"/>
        <v>0</v>
      </c>
      <c r="K73" s="3" t="s">
        <v>147</v>
      </c>
      <c r="L73" s="3" t="s">
        <v>42</v>
      </c>
      <c r="M73" s="3" t="s">
        <v>43</v>
      </c>
      <c r="N73" s="4" t="s">
        <v>217</v>
      </c>
      <c r="O73" s="4" t="s">
        <v>217</v>
      </c>
      <c r="Q73" s="4">
        <v>5.0</v>
      </c>
      <c r="R73" s="4" t="s">
        <v>217</v>
      </c>
      <c r="S73" s="4" t="s">
        <v>217</v>
      </c>
      <c r="T73" s="4" t="s">
        <v>217</v>
      </c>
      <c r="U73" s="4" t="str">
        <f t="shared" si="7"/>
        <v>      (name Frosinone)
</v>
      </c>
      <c r="V73" s="4" t="str">
        <f t="shared" si="3"/>
        <v>      (region Lazio)
</v>
      </c>
      <c r="W73" s="4" t="s">
        <v>222</v>
      </c>
      <c r="X73" s="4" t="str">
        <f t="shared" si="4"/>
        <v>      (score 0 0 0 0 0 0 0 5 0))
</v>
      </c>
      <c r="Y73" s="4" t="str">
        <f t="shared" si="5"/>
        <v>   (tourism-resort
      (name Frosinone)
      (region Lazio)
      (type balneare montano lacustre naturalistico culturale termale religioso sportivo enogastronomico)
      (score 0 0 0 0 0 0 0 5 0))
</v>
      </c>
    </row>
    <row r="74">
      <c r="B74" s="3">
        <f t="shared" ref="B74:J74" si="77">IF($M74=B$1,$Q74,IF($N74=B$1,$R74,IF($O74=B$1,$S74,IF($P74=B$1,$T74,0))))</f>
        <v>0</v>
      </c>
      <c r="C74" s="3">
        <f t="shared" si="77"/>
        <v>0</v>
      </c>
      <c r="D74" s="3">
        <f t="shared" si="77"/>
        <v>0</v>
      </c>
      <c r="E74" s="3">
        <f t="shared" si="77"/>
        <v>0</v>
      </c>
      <c r="F74" s="3">
        <f t="shared" si="77"/>
        <v>3</v>
      </c>
      <c r="G74" s="3">
        <f t="shared" si="77"/>
        <v>0</v>
      </c>
      <c r="H74" s="3">
        <f t="shared" si="77"/>
        <v>4</v>
      </c>
      <c r="I74" s="3">
        <f t="shared" si="77"/>
        <v>0</v>
      </c>
      <c r="J74" s="3">
        <f t="shared" si="77"/>
        <v>5</v>
      </c>
      <c r="K74" s="3" t="s">
        <v>148</v>
      </c>
      <c r="L74" s="3" t="s">
        <v>52</v>
      </c>
      <c r="M74" s="3" t="s">
        <v>29</v>
      </c>
      <c r="N74" s="3" t="s">
        <v>46</v>
      </c>
      <c r="O74" s="3" t="s">
        <v>39</v>
      </c>
      <c r="Q74" s="4">
        <v>3.0</v>
      </c>
      <c r="R74" s="4">
        <v>5.0</v>
      </c>
      <c r="S74" s="4">
        <v>4.0</v>
      </c>
      <c r="T74" s="4" t="s">
        <v>217</v>
      </c>
      <c r="U74" s="4" t="str">
        <f t="shared" si="7"/>
        <v>      (name Padova)
</v>
      </c>
      <c r="V74" s="4" t="str">
        <f t="shared" si="3"/>
        <v>      (region Veneto)
</v>
      </c>
      <c r="W74" s="4" t="s">
        <v>222</v>
      </c>
      <c r="X74" s="4" t="str">
        <f t="shared" si="4"/>
        <v>      (score 0 0 0 0 3 0 4 0 5))
</v>
      </c>
      <c r="Y74" s="4" t="str">
        <f t="shared" si="5"/>
        <v>   (tourism-resort
      (name Padova)
      (region Veneto)
      (type balneare montano lacustre naturalistico culturale termale religioso sportivo enogastronomico)
      (score 0 0 0 0 3 0 4 0 5))
</v>
      </c>
    </row>
    <row r="75">
      <c r="B75" s="3">
        <f t="shared" ref="B75:J75" si="78">IF($M75=B$1,$Q75,IF($N75=B$1,$R75,IF($O75=B$1,$S75,IF($P75=B$1,$T75,0))))</f>
        <v>0</v>
      </c>
      <c r="C75" s="3">
        <f t="shared" si="78"/>
        <v>0</v>
      </c>
      <c r="D75" s="3">
        <f t="shared" si="78"/>
        <v>0</v>
      </c>
      <c r="E75" s="3">
        <f t="shared" si="78"/>
        <v>0</v>
      </c>
      <c r="F75" s="3">
        <f t="shared" si="78"/>
        <v>0</v>
      </c>
      <c r="G75" s="3">
        <f t="shared" si="78"/>
        <v>0</v>
      </c>
      <c r="H75" s="3">
        <f t="shared" si="78"/>
        <v>1</v>
      </c>
      <c r="I75" s="3">
        <f t="shared" si="78"/>
        <v>0</v>
      </c>
      <c r="J75" s="3">
        <f t="shared" si="78"/>
        <v>0</v>
      </c>
      <c r="K75" s="3" t="s">
        <v>149</v>
      </c>
      <c r="L75" s="3" t="s">
        <v>60</v>
      </c>
      <c r="M75" s="4" t="s">
        <v>39</v>
      </c>
      <c r="N75" s="3" t="s">
        <v>1066</v>
      </c>
      <c r="O75" s="4" t="s">
        <v>217</v>
      </c>
      <c r="Q75" s="4">
        <v>1.0</v>
      </c>
      <c r="R75" s="4">
        <v>1.0</v>
      </c>
      <c r="S75" s="4" t="s">
        <v>217</v>
      </c>
      <c r="T75" s="4" t="s">
        <v>217</v>
      </c>
      <c r="U75" s="4" t="str">
        <f t="shared" si="7"/>
        <v>      (name Chieti)
</v>
      </c>
      <c r="V75" s="4" t="str">
        <f t="shared" si="3"/>
        <v>      (region Abruzzo)
</v>
      </c>
      <c r="W75" s="4" t="s">
        <v>222</v>
      </c>
      <c r="X75" s="4" t="str">
        <f t="shared" si="4"/>
        <v>      (score 0 0 0 0 0 0 1 0 0))
</v>
      </c>
      <c r="Y75" s="4" t="str">
        <f t="shared" si="5"/>
        <v>   (tourism-resort
      (name Chieti)
      (region Abruzzo)
      (type balneare montano lacustre naturalistico culturale termale religioso sportivo enogastronomico)
      (score 0 0 0 0 0 0 1 0 0))
</v>
      </c>
    </row>
    <row r="76">
      <c r="B76" s="3">
        <f t="shared" ref="B76:J76" si="79">IF($M76=B$1,$Q76,IF($N76=B$1,$R76,IF($O76=B$1,$S76,IF($P76=B$1,$T76,0))))</f>
        <v>0</v>
      </c>
      <c r="C76" s="3">
        <f t="shared" si="79"/>
        <v>0</v>
      </c>
      <c r="D76" s="3">
        <f t="shared" si="79"/>
        <v>0</v>
      </c>
      <c r="E76" s="3">
        <f t="shared" si="79"/>
        <v>0</v>
      </c>
      <c r="F76" s="3">
        <f t="shared" si="79"/>
        <v>1</v>
      </c>
      <c r="G76" s="3">
        <f t="shared" si="79"/>
        <v>0</v>
      </c>
      <c r="H76" s="3">
        <f t="shared" si="79"/>
        <v>5</v>
      </c>
      <c r="I76" s="3">
        <f t="shared" si="79"/>
        <v>0</v>
      </c>
      <c r="J76" s="3">
        <f t="shared" si="79"/>
        <v>0</v>
      </c>
      <c r="K76" s="3" t="s">
        <v>150</v>
      </c>
      <c r="L76" s="3" t="s">
        <v>60</v>
      </c>
      <c r="M76" s="3" t="s">
        <v>29</v>
      </c>
      <c r="N76" s="3" t="s">
        <v>39</v>
      </c>
      <c r="O76" s="4" t="s">
        <v>217</v>
      </c>
      <c r="Q76" s="4">
        <v>1.0</v>
      </c>
      <c r="R76" s="4">
        <v>5.0</v>
      </c>
      <c r="S76" s="4" t="s">
        <v>217</v>
      </c>
      <c r="T76" s="4" t="s">
        <v>217</v>
      </c>
      <c r="U76" s="4" t="str">
        <f t="shared" si="7"/>
        <v>      (name Teramo)
</v>
      </c>
      <c r="V76" s="4" t="str">
        <f t="shared" si="3"/>
        <v>      (region Abruzzo)
</v>
      </c>
      <c r="W76" s="4" t="s">
        <v>222</v>
      </c>
      <c r="X76" s="4" t="str">
        <f t="shared" si="4"/>
        <v>      (score 0 0 0 0 1 0 5 0 0))
</v>
      </c>
      <c r="Y76" s="4" t="str">
        <f t="shared" si="5"/>
        <v>   (tourism-resort
      (name Teramo)
      (region Abruzzo)
      (type balneare montano lacustre naturalistico culturale termale religioso sportivo enogastronomico)
      (score 0 0 0 0 1 0 5 0 0))
</v>
      </c>
    </row>
    <row r="77">
      <c r="B77" s="3">
        <f t="shared" ref="B77:J77" si="80">IF($M77=B$1,$Q77,IF($N77=B$1,$R77,IF($O77=B$1,$S77,IF($P77=B$1,$T77,0))))</f>
        <v>5</v>
      </c>
      <c r="C77" s="3">
        <f t="shared" si="80"/>
        <v>0</v>
      </c>
      <c r="D77" s="3">
        <f t="shared" si="80"/>
        <v>0</v>
      </c>
      <c r="E77" s="3">
        <f t="shared" si="80"/>
        <v>0</v>
      </c>
      <c r="F77" s="3">
        <f t="shared" si="80"/>
        <v>3</v>
      </c>
      <c r="G77" s="3">
        <f t="shared" si="80"/>
        <v>0</v>
      </c>
      <c r="H77" s="3">
        <f t="shared" si="80"/>
        <v>3</v>
      </c>
      <c r="I77" s="3">
        <f t="shared" si="80"/>
        <v>0</v>
      </c>
      <c r="J77" s="3">
        <f t="shared" si="80"/>
        <v>2</v>
      </c>
      <c r="K77" s="3" t="s">
        <v>151</v>
      </c>
      <c r="L77" s="3" t="s">
        <v>36</v>
      </c>
      <c r="M77" s="3" t="s">
        <v>39</v>
      </c>
      <c r="N77" s="4" t="s">
        <v>17</v>
      </c>
      <c r="O77" s="3" t="s">
        <v>29</v>
      </c>
      <c r="P77" s="3" t="s">
        <v>46</v>
      </c>
      <c r="Q77" s="4">
        <v>3.0</v>
      </c>
      <c r="R77" s="4">
        <v>5.0</v>
      </c>
      <c r="S77" s="4">
        <v>3.0</v>
      </c>
      <c r="T77" s="4">
        <v>2.0</v>
      </c>
      <c r="U77" s="4" t="str">
        <f t="shared" si="7"/>
        <v>      (name Bari)
</v>
      </c>
      <c r="V77" s="4" t="str">
        <f t="shared" si="3"/>
        <v>      (region Puglia)
</v>
      </c>
      <c r="W77" s="4" t="s">
        <v>222</v>
      </c>
      <c r="X77" s="4" t="str">
        <f t="shared" si="4"/>
        <v>      (score 5 0 0 0 3 0 3 0 2))
</v>
      </c>
      <c r="Y77" s="4" t="str">
        <f t="shared" si="5"/>
        <v>   (tourism-resort
      (name Bari)
      (region Puglia)
      (type balneare montano lacustre naturalistico culturale termale religioso sportivo enogastronomico)
      (score 5 0 0 0 3 0 3 0 2))
</v>
      </c>
    </row>
    <row r="78">
      <c r="B78" s="3">
        <f t="shared" ref="B78:J78" si="81">IF($M78=B$1,$Q78,IF($N78=B$1,$R78,IF($O78=B$1,$S78,IF($P78=B$1,$T78,0))))</f>
        <v>1</v>
      </c>
      <c r="C78" s="3">
        <f t="shared" si="81"/>
        <v>5</v>
      </c>
      <c r="D78" s="3">
        <f t="shared" si="81"/>
        <v>0</v>
      </c>
      <c r="E78" s="3">
        <f t="shared" si="81"/>
        <v>3</v>
      </c>
      <c r="F78" s="3">
        <f t="shared" si="81"/>
        <v>3</v>
      </c>
      <c r="G78" s="3">
        <f t="shared" si="81"/>
        <v>0</v>
      </c>
      <c r="H78" s="3">
        <f t="shared" si="81"/>
        <v>0</v>
      </c>
      <c r="I78" s="3">
        <f t="shared" si="81"/>
        <v>0</v>
      </c>
      <c r="J78" s="3">
        <f t="shared" si="81"/>
        <v>0</v>
      </c>
      <c r="K78" s="3" t="s">
        <v>1091</v>
      </c>
      <c r="L78" s="3" t="s">
        <v>19</v>
      </c>
      <c r="M78" s="4" t="s">
        <v>20</v>
      </c>
      <c r="N78" s="3" t="s">
        <v>17</v>
      </c>
      <c r="O78" s="3" t="s">
        <v>26</v>
      </c>
      <c r="P78" s="3" t="s">
        <v>29</v>
      </c>
      <c r="Q78" s="4">
        <v>5.0</v>
      </c>
      <c r="R78" s="4">
        <v>1.0</v>
      </c>
      <c r="S78" s="4">
        <v>3.0</v>
      </c>
      <c r="T78" s="4">
        <v>3.0</v>
      </c>
      <c r="U78" s="4" t="str">
        <f t="shared" si="7"/>
        <v>      (name ForliCesena)
</v>
      </c>
      <c r="V78" s="4" t="str">
        <f t="shared" si="3"/>
        <v>      (region EmiliaRomagna)
</v>
      </c>
      <c r="W78" s="4" t="s">
        <v>222</v>
      </c>
      <c r="X78" s="4" t="str">
        <f t="shared" si="4"/>
        <v>      (score 1 5 0 3 3 0 0 0 0))
</v>
      </c>
      <c r="Y78" s="4" t="str">
        <f t="shared" si="5"/>
        <v>   (tourism-resort
      (name ForliCesena)
      (region EmiliaRomagna)
      (type balneare montano lacustre naturalistico culturale termale religioso sportivo enogastronomico)
      (score 1 5 0 3 3 0 0 0 0))
</v>
      </c>
    </row>
    <row r="79">
      <c r="B79" s="3">
        <f t="shared" ref="B79:J79" si="82">IF($M79=B$1,$Q79,IF($N79=B$1,$R79,IF($O79=B$1,$S79,IF($P79=B$1,$T79,0))))</f>
        <v>0</v>
      </c>
      <c r="C79" s="3">
        <f t="shared" si="82"/>
        <v>0</v>
      </c>
      <c r="D79" s="3">
        <f t="shared" si="82"/>
        <v>0</v>
      </c>
      <c r="E79" s="3">
        <f t="shared" si="82"/>
        <v>0</v>
      </c>
      <c r="F79" s="3">
        <f t="shared" si="82"/>
        <v>0</v>
      </c>
      <c r="G79" s="3">
        <f t="shared" si="82"/>
        <v>1</v>
      </c>
      <c r="H79" s="3">
        <f t="shared" si="82"/>
        <v>0</v>
      </c>
      <c r="I79" s="3">
        <f t="shared" si="82"/>
        <v>0</v>
      </c>
      <c r="J79" s="3">
        <f t="shared" si="82"/>
        <v>3</v>
      </c>
      <c r="K79" s="3" t="s">
        <v>157</v>
      </c>
      <c r="L79" s="3" t="s">
        <v>19</v>
      </c>
      <c r="M79" s="4" t="s">
        <v>32</v>
      </c>
      <c r="N79" s="3" t="s">
        <v>1066</v>
      </c>
      <c r="O79" s="3" t="s">
        <v>46</v>
      </c>
      <c r="Q79" s="4">
        <v>1.0</v>
      </c>
      <c r="R79" s="4">
        <v>4.0</v>
      </c>
      <c r="S79" s="4">
        <v>3.0</v>
      </c>
      <c r="T79" s="4" t="s">
        <v>217</v>
      </c>
      <c r="U79" s="4" t="str">
        <f t="shared" si="7"/>
        <v>      (name Ferrara)
</v>
      </c>
      <c r="V79" s="4" t="str">
        <f t="shared" si="3"/>
        <v>      (region EmiliaRomagna)
</v>
      </c>
      <c r="W79" s="4" t="s">
        <v>222</v>
      </c>
      <c r="X79" s="4" t="str">
        <f t="shared" si="4"/>
        <v>      (score 0 0 0 0 0 1 0 0 3))
</v>
      </c>
      <c r="Y79" s="4" t="str">
        <f t="shared" si="5"/>
        <v>   (tourism-resort
      (name Ferrara)
      (region EmiliaRomagna)
      (type balneare montano lacustre naturalistico culturale termale religioso sportivo enogastronomico)
      (score 0 0 0 0 0 1 0 0 3))
</v>
      </c>
    </row>
    <row r="80">
      <c r="B80" s="3">
        <f t="shared" ref="B80:J80" si="83">IF($M80=B$1,$Q80,IF($N80=B$1,$R80,IF($O80=B$1,$S80,IF($P80=B$1,$T80,0))))</f>
        <v>0</v>
      </c>
      <c r="C80" s="3">
        <f t="shared" si="83"/>
        <v>0</v>
      </c>
      <c r="D80" s="3">
        <f t="shared" si="83"/>
        <v>0</v>
      </c>
      <c r="E80" s="3">
        <f t="shared" si="83"/>
        <v>3</v>
      </c>
      <c r="F80" s="3">
        <f t="shared" si="83"/>
        <v>4</v>
      </c>
      <c r="G80" s="3">
        <f t="shared" si="83"/>
        <v>0</v>
      </c>
      <c r="H80" s="3">
        <f t="shared" si="83"/>
        <v>0</v>
      </c>
      <c r="I80" s="3">
        <f t="shared" si="83"/>
        <v>0</v>
      </c>
      <c r="J80" s="3">
        <f t="shared" si="83"/>
        <v>0</v>
      </c>
      <c r="K80" s="3" t="s">
        <v>158</v>
      </c>
      <c r="L80" s="3" t="s">
        <v>52</v>
      </c>
      <c r="M80" s="3" t="s">
        <v>29</v>
      </c>
      <c r="N80" s="3" t="s">
        <v>26</v>
      </c>
      <c r="O80" s="4" t="s">
        <v>217</v>
      </c>
      <c r="Q80" s="4">
        <v>4.0</v>
      </c>
      <c r="R80" s="4">
        <v>3.0</v>
      </c>
      <c r="S80" s="4" t="s">
        <v>217</v>
      </c>
      <c r="T80" s="4" t="s">
        <v>217</v>
      </c>
      <c r="U80" s="4" t="str">
        <f t="shared" si="7"/>
        <v>      (name Treviso)
</v>
      </c>
      <c r="V80" s="4" t="str">
        <f t="shared" si="3"/>
        <v>      (region Veneto)
</v>
      </c>
      <c r="W80" s="4" t="s">
        <v>222</v>
      </c>
      <c r="X80" s="4" t="str">
        <f t="shared" si="4"/>
        <v>      (score 0 0 0 3 4 0 0 0 0))
</v>
      </c>
      <c r="Y80" s="4" t="str">
        <f t="shared" si="5"/>
        <v>   (tourism-resort
      (name Treviso)
      (region Veneto)
      (type balneare montano lacustre naturalistico culturale termale religioso sportivo enogastronomico)
      (score 0 0 0 3 4 0 0 0 0))
</v>
      </c>
    </row>
    <row r="81">
      <c r="B81" s="3">
        <f t="shared" ref="B81:J81" si="84">IF($M81=B$1,$Q81,IF($N81=B$1,$R81,IF($O81=B$1,$S81,IF($P81=B$1,$T81,0))))</f>
        <v>0</v>
      </c>
      <c r="C81" s="3">
        <f t="shared" si="84"/>
        <v>0</v>
      </c>
      <c r="D81" s="3">
        <f t="shared" si="84"/>
        <v>0</v>
      </c>
      <c r="E81" s="3">
        <f t="shared" si="84"/>
        <v>0</v>
      </c>
      <c r="F81" s="3">
        <f t="shared" si="84"/>
        <v>0</v>
      </c>
      <c r="G81" s="3">
        <f t="shared" si="84"/>
        <v>5</v>
      </c>
      <c r="H81" s="3">
        <f t="shared" si="84"/>
        <v>0</v>
      </c>
      <c r="I81" s="3">
        <f t="shared" si="84"/>
        <v>5</v>
      </c>
      <c r="J81" s="3">
        <f t="shared" si="84"/>
        <v>5</v>
      </c>
      <c r="K81" s="3" t="s">
        <v>159</v>
      </c>
      <c r="L81" s="3" t="s">
        <v>19</v>
      </c>
      <c r="M81" s="3" t="s">
        <v>43</v>
      </c>
      <c r="N81" s="3" t="s">
        <v>46</v>
      </c>
      <c r="O81" s="4" t="s">
        <v>32</v>
      </c>
      <c r="Q81" s="4">
        <v>5.0</v>
      </c>
      <c r="R81" s="4">
        <v>5.0</v>
      </c>
      <c r="S81" s="4">
        <v>5.0</v>
      </c>
      <c r="T81" s="4" t="s">
        <v>217</v>
      </c>
      <c r="U81" s="4" t="str">
        <f t="shared" si="7"/>
        <v>      (name Ravenna)
</v>
      </c>
      <c r="V81" s="4" t="str">
        <f t="shared" si="3"/>
        <v>      (region EmiliaRomagna)
</v>
      </c>
      <c r="W81" s="4" t="s">
        <v>222</v>
      </c>
      <c r="X81" s="4" t="str">
        <f t="shared" si="4"/>
        <v>      (score 0 0 0 0 0 5 0 5 5))
</v>
      </c>
      <c r="Y81" s="4" t="str">
        <f t="shared" si="5"/>
        <v>   (tourism-resort
      (name Ravenna)
      (region EmiliaRomagna)
      (type balneare montano lacustre naturalistico culturale termale religioso sportivo enogastronomico)
      (score 0 0 0 0 0 5 0 5 5))
</v>
      </c>
    </row>
    <row r="82">
      <c r="B82" s="3">
        <f t="shared" ref="B82:J82" si="85">IF($M82=B$1,$Q82,IF($N82=B$1,$R82,IF($O82=B$1,$S82,IF($P82=B$1,$T82,0))))</f>
        <v>0</v>
      </c>
      <c r="C82" s="3">
        <f t="shared" si="85"/>
        <v>0</v>
      </c>
      <c r="D82" s="3">
        <f t="shared" si="85"/>
        <v>0</v>
      </c>
      <c r="E82" s="3">
        <f t="shared" si="85"/>
        <v>4</v>
      </c>
      <c r="F82" s="3">
        <f t="shared" si="85"/>
        <v>0</v>
      </c>
      <c r="G82" s="3">
        <f t="shared" si="85"/>
        <v>0</v>
      </c>
      <c r="H82" s="3">
        <f t="shared" si="85"/>
        <v>0</v>
      </c>
      <c r="I82" s="3">
        <f t="shared" si="85"/>
        <v>0</v>
      </c>
      <c r="J82" s="3">
        <f t="shared" si="85"/>
        <v>1</v>
      </c>
      <c r="K82" s="3" t="s">
        <v>160</v>
      </c>
      <c r="L82" s="3" t="s">
        <v>64</v>
      </c>
      <c r="M82" s="4" t="s">
        <v>26</v>
      </c>
      <c r="N82" s="3" t="s">
        <v>46</v>
      </c>
      <c r="O82" s="4" t="s">
        <v>217</v>
      </c>
      <c r="Q82" s="4">
        <v>4.0</v>
      </c>
      <c r="R82" s="4">
        <v>1.0</v>
      </c>
      <c r="S82" s="4" t="s">
        <v>217</v>
      </c>
      <c r="T82" s="4" t="s">
        <v>217</v>
      </c>
      <c r="U82" s="4" t="str">
        <f t="shared" si="7"/>
        <v>      (name Pordenone)
</v>
      </c>
      <c r="V82" s="4" t="str">
        <f t="shared" si="3"/>
        <v>      (region FriuliVeneziaGiulia)
</v>
      </c>
      <c r="W82" s="4" t="s">
        <v>222</v>
      </c>
      <c r="X82" s="4" t="str">
        <f t="shared" si="4"/>
        <v>      (score 0 0 0 4 0 0 0 0 1))
</v>
      </c>
      <c r="Y82" s="4" t="str">
        <f t="shared" si="5"/>
        <v>   (tourism-resort
      (name Pordenone)
      (region FriuliVeneziaGiulia)
      (type balneare montano lacustre naturalistico culturale termale religioso sportivo enogastronomico)
      (score 0 0 0 4 0 0 0 0 1))
</v>
      </c>
    </row>
    <row r="83">
      <c r="B83" s="3">
        <f t="shared" ref="B83:J83" si="86">IF($M83=B$1,$Q83,IF($N83=B$1,$R83,IF($O83=B$1,$S83,IF($P83=B$1,$T83,0))))</f>
        <v>0</v>
      </c>
      <c r="C83" s="3">
        <f t="shared" si="86"/>
        <v>0</v>
      </c>
      <c r="D83" s="3">
        <f t="shared" si="86"/>
        <v>0</v>
      </c>
      <c r="E83" s="3">
        <f t="shared" si="86"/>
        <v>0</v>
      </c>
      <c r="F83" s="3">
        <f t="shared" si="86"/>
        <v>0</v>
      </c>
      <c r="G83" s="3">
        <f t="shared" si="86"/>
        <v>0</v>
      </c>
      <c r="H83" s="3">
        <f t="shared" si="86"/>
        <v>2</v>
      </c>
      <c r="I83" s="3">
        <f t="shared" si="86"/>
        <v>0</v>
      </c>
      <c r="J83" s="3">
        <f t="shared" si="86"/>
        <v>0</v>
      </c>
      <c r="K83" s="3" t="s">
        <v>161</v>
      </c>
      <c r="L83" s="3" t="s">
        <v>64</v>
      </c>
      <c r="M83" s="3" t="s">
        <v>39</v>
      </c>
      <c r="N83" s="3" t="s">
        <v>1066</v>
      </c>
      <c r="O83" s="4" t="s">
        <v>217</v>
      </c>
      <c r="Q83" s="4">
        <v>2.0</v>
      </c>
      <c r="R83" s="4">
        <v>4.0</v>
      </c>
      <c r="S83" s="4" t="s">
        <v>217</v>
      </c>
      <c r="T83" s="4" t="s">
        <v>217</v>
      </c>
      <c r="U83" s="4" t="str">
        <f t="shared" si="7"/>
        <v>      (name Udine)
</v>
      </c>
      <c r="V83" s="4" t="str">
        <f t="shared" si="3"/>
        <v>      (region FriuliVeneziaGiulia)
</v>
      </c>
      <c r="W83" s="4" t="s">
        <v>222</v>
      </c>
      <c r="X83" s="4" t="str">
        <f t="shared" si="4"/>
        <v>      (score 0 0 0 0 0 0 2 0 0))
</v>
      </c>
      <c r="Y83" s="4" t="str">
        <f t="shared" si="5"/>
        <v>   (tourism-resort
      (name Udine)
      (region FriuliVeneziaGiulia)
      (type balneare montano lacustre naturalistico culturale termale religioso sportivo enogastronomico)
      (score 0 0 0 0 0 0 2 0 0))
</v>
      </c>
    </row>
    <row r="84">
      <c r="B84" s="3">
        <f t="shared" ref="B84:J84" si="87">IF($M84=B$1,$Q84,IF($N84=B$1,$R84,IF($O84=B$1,$S84,IF($P84=B$1,$T84,0))))</f>
        <v>0</v>
      </c>
      <c r="C84" s="3">
        <f t="shared" si="87"/>
        <v>0</v>
      </c>
      <c r="D84" s="3">
        <f t="shared" si="87"/>
        <v>0</v>
      </c>
      <c r="E84" s="3">
        <f t="shared" si="87"/>
        <v>0</v>
      </c>
      <c r="F84" s="3">
        <f t="shared" si="87"/>
        <v>0</v>
      </c>
      <c r="G84" s="3">
        <f t="shared" si="87"/>
        <v>0</v>
      </c>
      <c r="H84" s="3">
        <f t="shared" si="87"/>
        <v>4</v>
      </c>
      <c r="I84" s="3">
        <f t="shared" si="87"/>
        <v>0</v>
      </c>
      <c r="J84" s="3">
        <f t="shared" si="87"/>
        <v>0</v>
      </c>
      <c r="K84" s="3" t="s">
        <v>162</v>
      </c>
      <c r="L84" s="3" t="s">
        <v>64</v>
      </c>
      <c r="M84" s="4" t="s">
        <v>39</v>
      </c>
      <c r="N84" s="4" t="s">
        <v>217</v>
      </c>
      <c r="O84" s="4" t="s">
        <v>217</v>
      </c>
      <c r="Q84" s="4">
        <v>4.0</v>
      </c>
      <c r="R84" s="4" t="s">
        <v>217</v>
      </c>
      <c r="S84" s="4" t="s">
        <v>217</v>
      </c>
      <c r="T84" s="4" t="s">
        <v>217</v>
      </c>
      <c r="U84" s="4" t="str">
        <f t="shared" si="7"/>
        <v>      (name Gorizia)
</v>
      </c>
      <c r="V84" s="4" t="str">
        <f t="shared" si="3"/>
        <v>      (region FriuliVeneziaGiulia)
</v>
      </c>
      <c r="W84" s="4" t="s">
        <v>222</v>
      </c>
      <c r="X84" s="4" t="str">
        <f t="shared" si="4"/>
        <v>      (score 0 0 0 0 0 0 4 0 0))
</v>
      </c>
      <c r="Y84" s="4" t="str">
        <f t="shared" si="5"/>
        <v>   (tourism-resort
      (name Gorizia)
      (region FriuliVeneziaGiulia)
      (type balneare montano lacustre naturalistico culturale termale religioso sportivo enogastronomico)
      (score 0 0 0 0 0 0 4 0 0))
</v>
      </c>
    </row>
    <row r="85">
      <c r="B85" s="3">
        <f t="shared" ref="B85:J85" si="88">IF($M85=B$1,$Q85,IF($N85=B$1,$R85,IF($O85=B$1,$S85,IF($P85=B$1,$T85,0))))</f>
        <v>0</v>
      </c>
      <c r="C85" s="3">
        <f t="shared" si="88"/>
        <v>0</v>
      </c>
      <c r="D85" s="3">
        <f t="shared" si="88"/>
        <v>0</v>
      </c>
      <c r="E85" s="3">
        <f t="shared" si="88"/>
        <v>5</v>
      </c>
      <c r="F85" s="3">
        <f t="shared" si="88"/>
        <v>0</v>
      </c>
      <c r="G85" s="3">
        <f t="shared" si="88"/>
        <v>0</v>
      </c>
      <c r="H85" s="3">
        <f t="shared" si="88"/>
        <v>0</v>
      </c>
      <c r="I85" s="3">
        <f t="shared" si="88"/>
        <v>0</v>
      </c>
      <c r="J85" s="3">
        <f t="shared" si="88"/>
        <v>0</v>
      </c>
      <c r="K85" s="3" t="s">
        <v>163</v>
      </c>
      <c r="L85" s="3" t="s">
        <v>64</v>
      </c>
      <c r="M85" s="4" t="s">
        <v>26</v>
      </c>
      <c r="N85" s="4" t="s">
        <v>217</v>
      </c>
      <c r="O85" s="4" t="s">
        <v>217</v>
      </c>
      <c r="Q85" s="4">
        <v>5.0</v>
      </c>
      <c r="R85" s="4" t="s">
        <v>217</v>
      </c>
      <c r="S85" s="4" t="s">
        <v>217</v>
      </c>
      <c r="T85" s="4" t="s">
        <v>217</v>
      </c>
      <c r="U85" s="4" t="str">
        <f t="shared" si="7"/>
        <v>      (name Trieste)
</v>
      </c>
      <c r="V85" s="4" t="str">
        <f t="shared" si="3"/>
        <v>      (region FriuliVeneziaGiulia)
</v>
      </c>
      <c r="W85" s="4" t="s">
        <v>222</v>
      </c>
      <c r="X85" s="4" t="str">
        <f t="shared" si="4"/>
        <v>      (score 0 0 0 5 0 0 0 0 0))
</v>
      </c>
      <c r="Y85" s="4" t="str">
        <f t="shared" si="5"/>
        <v>   (tourism-resort
      (name Trieste)
      (region FriuliVeneziaGiulia)
      (type balneare montano lacustre naturalistico culturale termale religioso sportivo enogastronomico)
      (score 0 0 0 5 0 0 0 0 0))
</v>
      </c>
    </row>
    <row r="86">
      <c r="Y86" s="3" t="s">
        <v>1169</v>
      </c>
    </row>
  </sheetData>
  <drawing r:id="rId1"/>
</worksheet>
</file>