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rofessions" sheetId="2" r:id="rId5"/>
    <sheet state="visible" name="Races" sheetId="3" r:id="rId6"/>
    <sheet state="visible" name="H2H Table" sheetId="4" r:id="rId7"/>
  </sheets>
  <definedNames/>
  <calcPr/>
</workbook>
</file>

<file path=xl/sharedStrings.xml><?xml version="1.0" encoding="utf-8"?>
<sst xmlns="http://schemas.openxmlformats.org/spreadsheetml/2006/main" count="249" uniqueCount="198">
  <si>
    <t>Імʼя</t>
  </si>
  <si>
    <t>Social Standing</t>
  </si>
  <si>
    <t>Загальна вага</t>
  </si>
  <si>
    <t>Зброя в рюкзаку</t>
  </si>
  <si>
    <t>Щит</t>
  </si>
  <si>
    <t>Закляття/Інвокації/Знаки</t>
  </si>
  <si>
    <t>Енергія</t>
  </si>
  <si>
    <t>Одяг</t>
  </si>
  <si>
    <t>Раннє життя</t>
  </si>
  <si>
    <t>Раса</t>
  </si>
  <si>
    <t>Червонолюд</t>
  </si>
  <si>
    <t>Назва</t>
  </si>
  <si>
    <t>ТЧН</t>
  </si>
  <si>
    <t>ШКД</t>
  </si>
  <si>
    <t>НДЙ</t>
  </si>
  <si>
    <t>РУКИ</t>
  </si>
  <si>
    <t>ДИСТ</t>
  </si>
  <si>
    <t>ЕФЕКТ</t>
  </si>
  <si>
    <t>ПРИХ</t>
  </si>
  <si>
    <t>ПОС</t>
  </si>
  <si>
    <t>ВАГА</t>
  </si>
  <si>
    <t>Місця</t>
  </si>
  <si>
    <t>РУХ</t>
  </si>
  <si>
    <t>Ціна</t>
  </si>
  <si>
    <t>Ефект</t>
  </si>
  <si>
    <t>Тривалість</t>
  </si>
  <si>
    <t>Витривалість</t>
  </si>
  <si>
    <t>Стать</t>
  </si>
  <si>
    <t>Перки</t>
  </si>
  <si>
    <t>В руках</t>
  </si>
  <si>
    <t>Поточна</t>
  </si>
  <si>
    <t>Використано</t>
  </si>
  <si>
    <t>Характер</t>
  </si>
  <si>
    <t>Age</t>
  </si>
  <si>
    <t>Нотатки</t>
  </si>
  <si>
    <t>Зачіска</t>
  </si>
  <si>
    <t>Profession</t>
  </si>
  <si>
    <t>Бандит</t>
  </si>
  <si>
    <t>Прикраси</t>
  </si>
  <si>
    <t>Основна навичка</t>
  </si>
  <si>
    <t>Снаряга</t>
  </si>
  <si>
    <t>К-ть</t>
  </si>
  <si>
    <t>Вага</t>
  </si>
  <si>
    <t>Тотал</t>
  </si>
  <si>
    <t>Коцентрація</t>
  </si>
  <si>
    <t>Кого цінує</t>
  </si>
  <si>
    <t>Рівень прокачки:</t>
  </si>
  <si>
    <t>Професійні навички</t>
  </si>
  <si>
    <t>Обмеження</t>
  </si>
  <si>
    <t>Мод. енергії</t>
  </si>
  <si>
    <t>Штраф</t>
  </si>
  <si>
    <t>Що цінує</t>
  </si>
  <si>
    <t>Ставлення до людей</t>
  </si>
  <si>
    <t>ІНТ</t>
  </si>
  <si>
    <t>STUN</t>
  </si>
  <si>
    <t>РЕАКЦ</t>
  </si>
  <si>
    <t>БІГ</t>
  </si>
  <si>
    <t>Життєві події</t>
  </si>
  <si>
    <t>СПРИТ</t>
  </si>
  <si>
    <t>СТРБ</t>
  </si>
  <si>
    <t>Репутація</t>
  </si>
  <si>
    <t>Нотатки кампанії</t>
  </si>
  <si>
    <t>Декада</t>
  </si>
  <si>
    <t>Подія</t>
  </si>
  <si>
    <t>ТІЛО</t>
  </si>
  <si>
    <t>ХП</t>
  </si>
  <si>
    <t>Крони</t>
  </si>
  <si>
    <t>Прокляття</t>
  </si>
  <si>
    <t>ШВД</t>
  </si>
  <si>
    <t>ВИТР</t>
  </si>
  <si>
    <t>ОЧКИ 
ПРОКАЧКИ</t>
  </si>
  <si>
    <t>Ціннощі</t>
  </si>
  <si>
    <t>ЕМП</t>
  </si>
  <si>
    <t>РМСЛ</t>
  </si>
  <si>
    <t>СТК</t>
  </si>
  <si>
    <t>ВОЛЯ</t>
  </si>
  <si>
    <t>РУКА</t>
  </si>
  <si>
    <t>Основна зброя</t>
  </si>
  <si>
    <t>ВДАЧА</t>
  </si>
  <si>
    <t>НОГА</t>
  </si>
  <si>
    <t>Компоненти</t>
  </si>
  <si>
    <t>Точність</t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</si>
  <si>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інтелекту</t>
    </r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</si>
  <si>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спритності</t>
    </r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</si>
  <si>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ремесла</t>
    </r>
  </si>
  <si>
    <t>Кривда &amp; тип</t>
  </si>
  <si>
    <t>Увага</t>
  </si>
  <si>
    <t>Стрільба з луку</t>
  </si>
  <si>
    <t>Алхімія</t>
  </si>
  <si>
    <t>Надійність</t>
  </si>
  <si>
    <t>Торгівля</t>
  </si>
  <si>
    <t>Атлетика</t>
  </si>
  <si>
    <t>Злам замків</t>
  </si>
  <si>
    <t>Руки</t>
  </si>
  <si>
    <t>Дедукція</t>
  </si>
  <si>
    <t>Стрільба з арбалета</t>
  </si>
  <si>
    <t>Знання пасток</t>
  </si>
  <si>
    <t>Дистанція</t>
  </si>
  <si>
    <t>Освіта</t>
  </si>
  <si>
    <t>Спритність рук</t>
  </si>
  <si>
    <t>Виготовлення</t>
  </si>
  <si>
    <t>Мови</t>
  </si>
  <si>
    <t>Загальна</t>
  </si>
  <si>
    <t>Переховування</t>
  </si>
  <si>
    <t>Маскування</t>
  </si>
  <si>
    <t>мод. рухливості</t>
  </si>
  <si>
    <t>Старша Мова</t>
  </si>
  <si>
    <t>Перша допомога</t>
  </si>
  <si>
    <t>Покращення</t>
  </si>
  <si>
    <t>Червонолюдська</t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</si>
  <si>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тіла</t>
    </r>
  </si>
  <si>
    <t>Підробка</t>
  </si>
  <si>
    <t>Монстрологія</t>
  </si>
  <si>
    <t>Сила</t>
  </si>
  <si>
    <t>Етикет</t>
  </si>
  <si>
    <t>Стійкість</t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</si>
  <si>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волі</t>
    </r>
  </si>
  <si>
    <t>Броня</t>
  </si>
  <si>
    <t>Орієнтування в місті</t>
  </si>
  <si>
    <t>Хоробрість</t>
  </si>
  <si>
    <t>Місце</t>
  </si>
  <si>
    <t>мод РУХ</t>
  </si>
  <si>
    <t>Damage</t>
  </si>
  <si>
    <t>Тактика</t>
  </si>
  <si>
    <r>
      <rPr>
        <rFont val="Times New Roman"/>
        <color theme="1"/>
        <sz val="12.0"/>
      </rPr>
      <t xml:space="preserve">Навички </t>
    </r>
    <r>
      <rPr>
        <rFont val="Times New Roman"/>
        <b/>
        <color theme="1"/>
        <sz val="12.0"/>
      </rPr>
      <t>емпатії</t>
    </r>
  </si>
  <si>
    <t>Накладення проклять</t>
  </si>
  <si>
    <t>ГОЛОВА</t>
  </si>
  <si>
    <t>Передача знання</t>
  </si>
  <si>
    <t>Харизма</t>
  </si>
  <si>
    <t>Залякування</t>
  </si>
  <si>
    <t>ТОРС</t>
  </si>
  <si>
    <t>Ритуали</t>
  </si>
  <si>
    <t>Виживання в д.п</t>
  </si>
  <si>
    <t>Обман</t>
  </si>
  <si>
    <t>Накладення заклять</t>
  </si>
  <si>
    <t>ПР.РУКА</t>
  </si>
  <si>
    <t>Час</t>
  </si>
  <si>
    <t>СЛ</t>
  </si>
  <si>
    <t>Мистецтво</t>
  </si>
  <si>
    <t>Супротив магії</t>
  </si>
  <si>
    <t>Л.РУКА</t>
  </si>
  <si>
    <r>
      <rPr>
        <rFont val="Times New Roman"/>
        <color theme="1"/>
        <sz val="11.0"/>
      </rPr>
      <t xml:space="preserve">Навички </t>
    </r>
    <r>
      <rPr>
        <rFont val="Times New Roman"/>
        <b/>
        <color theme="1"/>
        <sz val="11.0"/>
      </rPr>
      <t>реакції</t>
    </r>
  </si>
  <si>
    <t>Азартні ігри</t>
  </si>
  <si>
    <t>Супротив запевненню</t>
  </si>
  <si>
    <t>ПР.НОГА</t>
  </si>
  <si>
    <t>Боротьба</t>
  </si>
  <si>
    <t>Зовнішній вигляд</t>
  </si>
  <si>
    <t>Проведення ритуалів</t>
  </si>
  <si>
    <t>Л.НОГА</t>
  </si>
  <si>
    <t>Ухилення/Вертлявість</t>
  </si>
  <si>
    <t>Розуміння людей</t>
  </si>
  <si>
    <t>Володіння мечем</t>
  </si>
  <si>
    <t>Лідерство</t>
  </si>
  <si>
    <t>Training I.P.</t>
  </si>
  <si>
    <t>Верхова їзда</t>
  </si>
  <si>
    <t>Переконання</t>
  </si>
  <si>
    <t>Морехідство</t>
  </si>
  <si>
    <t>Публічний виступ</t>
  </si>
  <si>
    <t>Володіння кинжалом</t>
  </si>
  <si>
    <t>Зваблення</t>
  </si>
  <si>
    <t>Древкове</t>
  </si>
  <si>
    <t>Ближній бій</t>
  </si>
  <si>
    <t>Професійна параноя</t>
  </si>
  <si>
    <t>100 X 2d6</t>
  </si>
  <si>
    <t>Бард</t>
  </si>
  <si>
    <t>Вуличний виступ</t>
  </si>
  <si>
    <t>120 X 2d6</t>
  </si>
  <si>
    <t>Відьмак</t>
  </si>
  <si>
    <t>Підготовка відьмака</t>
  </si>
  <si>
    <t>50 X 2d6</t>
  </si>
  <si>
    <t>Воїн</t>
  </si>
  <si>
    <t>Міцніший за сталь</t>
  </si>
  <si>
    <t>150 X 2d6</t>
  </si>
  <si>
    <t>Жрець</t>
  </si>
  <si>
    <t>Освячений</t>
  </si>
  <si>
    <t>525 X 2d6</t>
  </si>
  <si>
    <t>Лікар</t>
  </si>
  <si>
    <t>Лікарський дотик</t>
  </si>
  <si>
    <t>Маг</t>
  </si>
  <si>
    <t>Магічне пізнання</t>
  </si>
  <si>
    <t>200 X 2d6</t>
  </si>
  <si>
    <t>Ремісник</t>
  </si>
  <si>
    <t>Швидкий ремонт</t>
  </si>
  <si>
    <t>Торгаш</t>
  </si>
  <si>
    <t>Бувалий мандрівник</t>
  </si>
  <si>
    <t>180 X 2d6</t>
  </si>
  <si>
    <t>75 X 2d6</t>
  </si>
  <si>
    <t>Людина</t>
  </si>
  <si>
    <t>Ельф</t>
  </si>
  <si>
    <t>1d6-4</t>
  </si>
  <si>
    <t>1d6</t>
  </si>
  <si>
    <t>1d6-2</t>
  </si>
  <si>
    <t>1d6+2</t>
  </si>
  <si>
    <t>1d6+4</t>
  </si>
  <si>
    <t>1d6+6</t>
  </si>
  <si>
    <t>1d6+8</t>
  </si>
  <si>
    <t>1d6+10</t>
  </si>
  <si>
    <t>1d6+12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</si>
</sst>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Times New Roman"/>
    </font>
    <font/>
    <font>
      <sz val="10.0"/>
      <color theme="1"/>
      <name val="Times New Roman"/>
    </font>
    <font>
      <b/>
      <sz val="24.0"/>
      <color theme="1"/>
      <name val="Times New Roman"/>
    </font>
    <font>
      <b/>
      <sz val="11.0"/>
      <color theme="1"/>
      <name val="Times New Roman"/>
    </font>
    <font>
      <b/>
      <sz val="11.0"/>
      <color rgb="FF000000"/>
      <name val="Inconsolata"/>
    </font>
    <font>
      <sz val="9.0"/>
      <color theme="1"/>
      <name val="Times New Roman"/>
    </font>
    <font>
      <sz val="8.0"/>
      <color theme="1"/>
      <name val="Times New Roman"/>
    </font>
    <font>
      <b/>
      <sz val="8.0"/>
      <color theme="1"/>
      <name val="Times New Roman"/>
    </font>
    <font>
      <sz val="12.0"/>
      <color theme="1"/>
      <name val="Times New Roman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105">
    <border/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434343"/>
      </left>
      <top style="double">
        <color rgb="FF434343"/>
      </top>
      <bottom style="double">
        <color rgb="FF434343"/>
      </bottom>
    </border>
    <border>
      <right style="double">
        <color rgb="FF434343"/>
      </right>
      <top style="double">
        <color rgb="FF434343"/>
      </top>
      <bottom style="double">
        <color rgb="FF434343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</border>
    <border>
      <left style="double">
        <color rgb="FF434343"/>
      </left>
    </border>
    <border>
      <right style="double">
        <color rgb="FF434343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434343"/>
      </left>
      <bottom style="double">
        <color rgb="FF434343"/>
      </bottom>
    </border>
    <border>
      <right style="double">
        <color rgb="FF434343"/>
      </right>
      <bottom style="double">
        <color rgb="FF43434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uble">
        <color rgb="FF000000"/>
      </right>
    </border>
    <border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left style="double">
        <color rgb="FF434343"/>
      </left>
      <top style="double">
        <color rgb="FF434343"/>
      </top>
      <bottom style="thin">
        <color rgb="FF000000"/>
      </bottom>
    </border>
    <border>
      <top style="double">
        <color rgb="FF434343"/>
      </top>
      <bottom style="thin">
        <color rgb="FF000000"/>
      </bottom>
    </border>
    <border>
      <right style="double">
        <color rgb="FF434343"/>
      </right>
      <top style="double">
        <color rgb="FF434343"/>
      </top>
      <bottom style="thin">
        <color rgb="FF000000"/>
      </bottom>
    </border>
    <border>
      <left style="double">
        <color rgb="FF434343"/>
      </left>
      <top style="thin">
        <color rgb="FF000000"/>
      </top>
      <bottom style="thin">
        <color rgb="FF000000"/>
      </bottom>
    </border>
    <border>
      <right style="double">
        <color rgb="FF434343"/>
      </right>
      <top style="thin">
        <color rgb="FF000000"/>
      </top>
      <bottom style="thin">
        <color rgb="FF000000"/>
      </bottom>
    </border>
    <border>
      <right/>
      <top style="double">
        <color rgb="FF000000"/>
      </top>
      <bottom style="thin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434343"/>
      </left>
      <right style="thin">
        <color rgb="FF000000"/>
      </right>
      <top style="double">
        <color rgb="FF434343"/>
      </top>
      <bottom style="thin">
        <color rgb="FF000000"/>
      </bottom>
    </border>
    <border>
      <left style="double">
        <color rgb="FF434343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434343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double">
        <color rgb="FF000000"/>
      </bottom>
    </border>
    <border>
      <left style="double">
        <color rgb="FF434343"/>
      </left>
      <top style="thin">
        <color rgb="FF000000"/>
      </top>
      <bottom style="double">
        <color rgb="FF434343"/>
      </bottom>
    </border>
    <border>
      <top style="thin">
        <color rgb="FF000000"/>
      </top>
      <bottom style="double">
        <color rgb="FF434343"/>
      </bottom>
    </border>
    <border>
      <right style="double">
        <color rgb="FF434343"/>
      </right>
      <top style="thin">
        <color rgb="FF000000"/>
      </top>
      <bottom style="double">
        <color rgb="FF434343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double">
        <color rgb="FF434343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</border>
    <border>
      <left style="double">
        <color rgb="FF434343"/>
      </left>
      <right style="double">
        <color rgb="FF000000"/>
      </right>
      <top style="double">
        <color rgb="FF434343"/>
      </top>
    </border>
    <border>
      <left style="double">
        <color rgb="FF000000"/>
      </left>
      <top style="double">
        <color rgb="FF434343"/>
      </top>
      <bottom style="thin">
        <color rgb="FF000000"/>
      </bottom>
    </border>
    <border>
      <right style="thin">
        <color rgb="FF000000"/>
      </right>
      <top style="double">
        <color rgb="FF434343"/>
      </top>
      <bottom style="thin">
        <color rgb="FF000000"/>
      </bottom>
    </border>
    <border>
      <left style="thin">
        <color rgb="FF000000"/>
      </left>
      <top style="double">
        <color rgb="FF434343"/>
      </top>
      <bottom style="thin">
        <color rgb="FF000000"/>
      </bottom>
    </border>
    <border>
      <left style="double">
        <color rgb="FF434343"/>
      </left>
      <right style="double">
        <color rgb="FF000000"/>
      </right>
    </border>
    <border>
      <left style="double">
        <color rgb="FF434343"/>
      </left>
      <right style="double">
        <color rgb="FF000000"/>
      </right>
      <bottom style="double">
        <color rgb="FF434343"/>
      </bottom>
    </border>
    <border>
      <left style="double">
        <color rgb="FF000000"/>
      </left>
      <top style="thin">
        <color rgb="FF000000"/>
      </top>
      <bottom style="double">
        <color rgb="FF434343"/>
      </bottom>
    </border>
    <border>
      <right style="thin">
        <color rgb="FF000000"/>
      </right>
      <top style="thin">
        <color rgb="FF000000"/>
      </top>
      <bottom style="double">
        <color rgb="FF434343"/>
      </bottom>
    </border>
    <border>
      <left style="thin">
        <color rgb="FF000000"/>
      </left>
      <top style="thin">
        <color rgb="FF000000"/>
      </top>
      <bottom style="double">
        <color rgb="FF434343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double">
        <color rgb="FF434343"/>
      </left>
      <right style="thin">
        <color rgb="FF000000"/>
      </right>
      <top style="thin">
        <color rgb="FF000000"/>
      </top>
    </border>
    <border>
      <right style="double">
        <color rgb="FF434343"/>
      </right>
      <top style="thin">
        <color rgb="FF000000"/>
      </top>
    </border>
    <border>
      <left style="double">
        <color rgb="FF434343"/>
      </left>
      <right style="thin">
        <color rgb="FF000000"/>
      </right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double">
        <color rgb="FF434343"/>
      </bottom>
    </border>
    <border>
      <left style="thin">
        <color rgb="FF000000"/>
      </left>
      <right style="double">
        <color rgb="FF434343"/>
      </right>
      <top style="thin">
        <color rgb="FF000000"/>
      </top>
      <bottom style="double">
        <color rgb="FF434343"/>
      </bottom>
    </border>
    <border>
      <left style="double">
        <color rgb="FF434343"/>
      </left>
      <right style="thin">
        <color rgb="FF000000"/>
      </right>
      <bottom style="double">
        <color rgb="FF434343"/>
      </bottom>
    </border>
    <border>
      <left style="thin">
        <color rgb="FF000000"/>
      </left>
      <right style="thin">
        <color rgb="FF000000"/>
      </right>
      <bottom style="double">
        <color rgb="FF434343"/>
      </bottom>
    </border>
    <border>
      <left style="thin">
        <color rgb="FF000000"/>
      </left>
      <bottom style="double">
        <color rgb="FF434343"/>
      </bottom>
    </border>
    <border>
      <bottom style="double">
        <color rgb="FF434343"/>
      </bottom>
    </border>
    <border>
      <right style="thin">
        <color rgb="FF000000"/>
      </right>
      <bottom style="double">
        <color rgb="FF434343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horizontal="center" vertical="center"/>
    </xf>
    <xf borderId="9" fillId="0" fontId="2" numFmtId="0" xfId="0" applyBorder="1" applyFont="1"/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readingOrder="0" vertical="center"/>
    </xf>
    <xf borderId="11" fillId="0" fontId="2" numFmtId="0" xfId="0" applyBorder="1" applyFont="1"/>
    <xf borderId="12" fillId="2" fontId="1" numFmtId="0" xfId="0" applyAlignment="1" applyBorder="1" applyFont="1">
      <alignment horizontal="center" readingOrder="0" vertical="center"/>
    </xf>
    <xf borderId="13" fillId="0" fontId="2" numFmtId="0" xfId="0" applyBorder="1" applyFont="1"/>
    <xf borderId="14" fillId="0" fontId="1" numFmtId="0" xfId="0" applyAlignment="1" applyBorder="1" applyFont="1">
      <alignment horizontal="center" readingOrder="0" vertical="center"/>
    </xf>
    <xf borderId="15" fillId="2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1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center" vertical="center"/>
    </xf>
    <xf borderId="28" fillId="0" fontId="2" numFmtId="0" xfId="0" applyBorder="1" applyFont="1"/>
    <xf borderId="29" fillId="2" fontId="1" numFmtId="0" xfId="0" applyAlignment="1" applyBorder="1" applyFont="1">
      <alignment horizontal="center" readingOrder="0" vertical="center"/>
    </xf>
    <xf borderId="18" fillId="2" fontId="1" numFmtId="0" xfId="0" applyAlignment="1" applyBorder="1" applyFont="1">
      <alignment horizontal="center" readingOrder="0" vertical="center"/>
    </xf>
    <xf borderId="30" fillId="0" fontId="2" numFmtId="0" xfId="0" applyBorder="1" applyFont="1"/>
    <xf borderId="31" fillId="2" fontId="1" numFmtId="0" xfId="0" applyAlignment="1" applyBorder="1" applyFont="1">
      <alignment horizontal="center" readingOrder="0" vertical="center"/>
    </xf>
    <xf borderId="32" fillId="2" fontId="1" numFmtId="0" xfId="0" applyAlignment="1" applyBorder="1" applyFont="1">
      <alignment horizontal="center" readingOrder="0" vertical="center"/>
    </xf>
    <xf borderId="33" fillId="0" fontId="2" numFmtId="0" xfId="0" applyBorder="1" applyFont="1"/>
    <xf borderId="34" fillId="0" fontId="2" numFmtId="0" xfId="0" applyBorder="1" applyFont="1"/>
    <xf borderId="35" fillId="0" fontId="1" numFmtId="0" xfId="0" applyAlignment="1" applyBorder="1" applyFont="1">
      <alignment horizontal="center" vertical="center"/>
    </xf>
    <xf borderId="36" fillId="0" fontId="2" numFmtId="0" xfId="0" applyBorder="1" applyFont="1"/>
    <xf borderId="18" fillId="0" fontId="1" numFmtId="0" xfId="0" applyAlignment="1" applyBorder="1" applyFont="1">
      <alignment horizontal="center" vertical="center"/>
    </xf>
    <xf borderId="27" fillId="0" fontId="2" numFmtId="0" xfId="0" applyBorder="1" applyFont="1"/>
    <xf borderId="17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37" fillId="0" fontId="2" numFmtId="0" xfId="0" applyBorder="1" applyFont="1"/>
    <xf borderId="38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vertical="center"/>
    </xf>
    <xf borderId="40" fillId="0" fontId="2" numFmtId="0" xfId="0" applyBorder="1" applyFont="1"/>
    <xf borderId="41" fillId="2" fontId="1" numFmtId="0" xfId="0" applyAlignment="1" applyBorder="1" applyFont="1">
      <alignment horizontal="center" readingOrder="0" shrinkToFit="0" vertical="center" wrapText="1"/>
    </xf>
    <xf borderId="42" fillId="0" fontId="1" numFmtId="0" xfId="0" applyAlignment="1" applyBorder="1" applyFont="1">
      <alignment horizontal="center" vertical="center"/>
    </xf>
    <xf borderId="43" fillId="2" fontId="1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center" vertical="center"/>
    </xf>
    <xf borderId="45" fillId="0" fontId="2" numFmtId="0" xfId="0" applyBorder="1" applyFont="1"/>
    <xf borderId="46" fillId="0" fontId="2" numFmtId="0" xfId="0" applyBorder="1" applyFont="1"/>
    <xf borderId="32" fillId="0" fontId="1" numFmtId="0" xfId="0" applyAlignment="1" applyBorder="1" applyFont="1">
      <alignment horizontal="center" vertical="center"/>
    </xf>
    <xf borderId="47" fillId="0" fontId="2" numFmtId="0" xfId="0" applyBorder="1" applyFont="1"/>
    <xf borderId="48" fillId="0" fontId="2" numFmtId="0" xfId="0" applyBorder="1" applyFont="1"/>
    <xf borderId="49" fillId="0" fontId="2" numFmtId="0" xfId="0" applyBorder="1" applyFont="1"/>
    <xf borderId="35" fillId="0" fontId="4" numFmtId="0" xfId="0" applyAlignment="1" applyBorder="1" applyFont="1">
      <alignment horizontal="center" vertical="center"/>
    </xf>
    <xf borderId="42" fillId="0" fontId="4" numFmtId="0" xfId="0" applyAlignment="1" applyBorder="1" applyFont="1">
      <alignment horizontal="center" readingOrder="0" vertical="center"/>
    </xf>
    <xf borderId="50" fillId="0" fontId="1" numFmtId="0" xfId="0" applyAlignment="1" applyBorder="1" applyFont="1">
      <alignment horizontal="center" vertical="center"/>
    </xf>
    <xf borderId="26" fillId="0" fontId="2" numFmtId="0" xfId="0" applyBorder="1" applyFont="1"/>
    <xf borderId="51" fillId="0" fontId="2" numFmtId="0" xfId="0" applyBorder="1" applyFont="1"/>
    <xf borderId="52" fillId="0" fontId="2" numFmtId="0" xfId="0" applyBorder="1" applyFont="1"/>
    <xf borderId="5" fillId="2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43" fillId="0" fontId="1" numFmtId="0" xfId="0" applyAlignment="1" applyBorder="1" applyFont="1">
      <alignment horizontal="center" vertical="center"/>
    </xf>
    <xf borderId="53" fillId="0" fontId="1" numFmtId="0" xfId="0" applyAlignment="1" applyBorder="1" applyFont="1">
      <alignment horizontal="center" vertical="center"/>
    </xf>
    <xf borderId="54" fillId="0" fontId="2" numFmtId="0" xfId="0" applyBorder="1" applyFont="1"/>
    <xf borderId="55" fillId="0" fontId="1" numFmtId="0" xfId="0" applyAlignment="1" applyBorder="1" applyFont="1">
      <alignment horizontal="center" vertical="center"/>
    </xf>
    <xf borderId="56" fillId="0" fontId="2" numFmtId="0" xfId="0" applyBorder="1" applyFont="1"/>
    <xf borderId="57" fillId="0" fontId="2" numFmtId="0" xfId="0" applyBorder="1" applyFont="1"/>
    <xf borderId="58" fillId="0" fontId="2" numFmtId="0" xfId="0" applyBorder="1" applyFont="1"/>
    <xf borderId="35" fillId="2" fontId="1" numFmtId="0" xfId="0" applyAlignment="1" applyBorder="1" applyFont="1">
      <alignment horizontal="center" readingOrder="0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9" fillId="0" fontId="1" numFmtId="0" xfId="0" applyAlignment="1" applyBorder="1" applyFont="1">
      <alignment horizontal="center" vertical="center"/>
    </xf>
    <xf borderId="60" fillId="2" fontId="1" numFmtId="0" xfId="0" applyAlignment="1" applyBorder="1" applyFont="1">
      <alignment horizontal="center" readingOrder="0" vertical="center"/>
    </xf>
    <xf borderId="61" fillId="0" fontId="2" numFmtId="0" xfId="0" applyBorder="1" applyFont="1"/>
    <xf borderId="62" fillId="0" fontId="2" numFmtId="0" xfId="0" applyBorder="1" applyFont="1"/>
    <xf borderId="63" fillId="2" fontId="1" numFmtId="0" xfId="0" applyAlignment="1" applyBorder="1" applyFont="1">
      <alignment horizontal="center" readingOrder="0" vertical="center"/>
    </xf>
    <xf borderId="64" fillId="0" fontId="2" numFmtId="0" xfId="0" applyBorder="1" applyFont="1"/>
    <xf borderId="14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readingOrder="0" shrinkToFit="0" vertical="center" wrapText="1"/>
    </xf>
    <xf borderId="63" fillId="0" fontId="1" numFmtId="0" xfId="0" applyAlignment="1" applyBorder="1" applyFont="1">
      <alignment horizontal="center" vertical="center"/>
    </xf>
    <xf borderId="65" fillId="0" fontId="2" numFmtId="0" xfId="0" applyBorder="1" applyFont="1"/>
    <xf borderId="32" fillId="0" fontId="1" numFmtId="0" xfId="0" applyAlignment="1" applyBorder="1" applyFont="1">
      <alignment horizontal="center" shrinkToFit="0" vertical="center" wrapText="1"/>
    </xf>
    <xf borderId="59" fillId="0" fontId="1" numFmtId="0" xfId="0" applyAlignment="1" applyBorder="1" applyFont="1">
      <alignment horizontal="center" shrinkToFit="0" vertical="center" wrapText="1"/>
    </xf>
    <xf borderId="66" fillId="0" fontId="2" numFmtId="0" xfId="0" applyBorder="1" applyFont="1"/>
    <xf borderId="2" fillId="0" fontId="5" numFmtId="0" xfId="0" applyAlignment="1" applyBorder="1" applyFont="1">
      <alignment horizontal="center" readingOrder="0" shrinkToFit="0" vertical="center" wrapText="1"/>
    </xf>
    <xf borderId="12" fillId="2" fontId="1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56" fillId="0" fontId="1" numFmtId="0" xfId="0" applyAlignment="1" applyBorder="1" applyFont="1">
      <alignment horizontal="center" vertical="center"/>
    </xf>
    <xf borderId="67" fillId="0" fontId="1" numFmtId="0" xfId="0" applyAlignment="1" applyBorder="1" applyFont="1">
      <alignment horizontal="center" vertical="center"/>
    </xf>
    <xf borderId="66" fillId="0" fontId="1" numFmtId="0" xfId="0" applyAlignment="1" applyBorder="1" applyFont="1">
      <alignment horizontal="center" vertical="center"/>
    </xf>
    <xf borderId="68" fillId="0" fontId="2" numFmtId="0" xfId="0" applyBorder="1" applyFont="1"/>
    <xf borderId="18" fillId="0" fontId="5" numFmtId="0" xfId="0" applyAlignment="1" applyBorder="1" applyFont="1">
      <alignment horizontal="center" readingOrder="0" shrinkToFit="0" vertical="center" wrapText="1"/>
    </xf>
    <xf borderId="31" fillId="0" fontId="5" numFmtId="0" xfId="0" applyAlignment="1" applyBorder="1" applyFont="1">
      <alignment horizontal="center" vertical="center"/>
    </xf>
    <xf borderId="69" fillId="2" fontId="1" numFmtId="0" xfId="0" applyAlignment="1" applyBorder="1" applyFont="1">
      <alignment horizontal="center" readingOrder="0" vertical="center"/>
    </xf>
    <xf borderId="70" fillId="0" fontId="1" numFmtId="0" xfId="0" applyAlignment="1" applyBorder="1" applyFont="1">
      <alignment horizontal="center" vertical="center"/>
    </xf>
    <xf borderId="71" fillId="0" fontId="2" numFmtId="0" xfId="0" applyBorder="1" applyFont="1"/>
    <xf borderId="72" fillId="0" fontId="2" numFmtId="0" xfId="0" applyBorder="1" applyFont="1"/>
    <xf borderId="73" fillId="2" fontId="1" numFmtId="0" xfId="0" applyAlignment="1" applyBorder="1" applyFont="1">
      <alignment horizontal="center" readingOrder="0" vertical="center"/>
    </xf>
    <xf borderId="61" fillId="3" fontId="6" numFmtId="0" xfId="0" applyAlignment="1" applyBorder="1" applyFill="1" applyFont="1">
      <alignment horizontal="center"/>
    </xf>
    <xf borderId="41" fillId="2" fontId="1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readingOrder="0" shrinkToFit="0" vertical="center" wrapText="1"/>
    </xf>
    <xf borderId="74" fillId="2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vertical="center"/>
    </xf>
    <xf borderId="75" fillId="0" fontId="2" numFmtId="0" xfId="0" applyBorder="1" applyFont="1"/>
    <xf borderId="76" fillId="2" fontId="1" numFmtId="0" xfId="0" applyAlignment="1" applyBorder="1" applyFont="1">
      <alignment horizontal="center" readingOrder="0" vertical="center"/>
    </xf>
    <xf borderId="77" fillId="0" fontId="2" numFmtId="0" xfId="0" applyBorder="1" applyFont="1"/>
    <xf borderId="67" fillId="0" fontId="2" numFmtId="0" xfId="0" applyBorder="1" applyFont="1"/>
    <xf borderId="41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vertical="center"/>
    </xf>
    <xf borderId="78" fillId="0" fontId="1" numFmtId="0" xfId="0" applyAlignment="1" applyBorder="1" applyFont="1">
      <alignment horizontal="center" vertical="center"/>
    </xf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43" fillId="2" fontId="1" numFmtId="0" xfId="0" applyAlignment="1" applyBorder="1" applyFont="1">
      <alignment horizontal="center" readingOrder="0" vertical="center"/>
    </xf>
    <xf borderId="44" fillId="0" fontId="5" numFmtId="0" xfId="0" applyAlignment="1" applyBorder="1" applyFont="1">
      <alignment horizontal="center" readingOrder="0" shrinkToFit="0" vertical="center" wrapText="1"/>
    </xf>
    <xf borderId="59" fillId="2" fontId="1" numFmtId="0" xfId="0" applyAlignment="1" applyBorder="1" applyFont="1">
      <alignment horizontal="center" readingOrder="0" vertical="center"/>
    </xf>
    <xf borderId="55" fillId="0" fontId="5" numFmtId="0" xfId="0" applyAlignment="1" applyBorder="1" applyFont="1">
      <alignment horizontal="center" vertical="center"/>
    </xf>
    <xf borderId="19" fillId="2" fontId="1" numFmtId="0" xfId="0" applyAlignment="1" applyBorder="1" applyFont="1">
      <alignment horizontal="center" readingOrder="0" vertical="center"/>
    </xf>
    <xf borderId="40" fillId="2" fontId="1" numFmtId="0" xfId="0" applyAlignment="1" applyBorder="1" applyFont="1">
      <alignment horizontal="center" readingOrder="0" vertical="center"/>
    </xf>
    <xf borderId="82" fillId="2" fontId="1" numFmtId="0" xfId="0" applyAlignment="1" applyBorder="1" applyFont="1">
      <alignment horizontal="center" readingOrder="0" vertical="center"/>
    </xf>
    <xf borderId="81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readingOrder="0" vertical="center"/>
    </xf>
    <xf borderId="83" fillId="0" fontId="1" numFmtId="0" xfId="0" applyAlignment="1" applyBorder="1" applyFont="1">
      <alignment horizontal="center" readingOrder="0" vertical="center"/>
    </xf>
    <xf borderId="82" fillId="0" fontId="1" numFmtId="0" xfId="0" applyAlignment="1" applyBorder="1" applyFont="1">
      <alignment horizontal="center" vertical="center"/>
    </xf>
    <xf borderId="84" fillId="0" fontId="2" numFmtId="0" xfId="0" applyBorder="1" applyFont="1"/>
    <xf borderId="32" fillId="2" fontId="8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vertical="center"/>
    </xf>
    <xf borderId="17" fillId="2" fontId="9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vertical="center"/>
    </xf>
    <xf borderId="83" fillId="0" fontId="1" numFmtId="0" xfId="0" applyAlignment="1" applyBorder="1" applyFont="1">
      <alignment horizontal="center" vertical="center"/>
    </xf>
    <xf borderId="17" fillId="2" fontId="8" numFmtId="0" xfId="0" applyAlignment="1" applyBorder="1" applyFont="1">
      <alignment horizontal="center" readingOrder="0" vertical="center"/>
    </xf>
    <xf borderId="43" fillId="2" fontId="9" numFmtId="0" xfId="0" applyAlignment="1" applyBorder="1" applyFont="1">
      <alignment horizontal="center" readingOrder="0" vertical="center"/>
    </xf>
    <xf borderId="35" fillId="2" fontId="8" numFmtId="0" xfId="0" applyAlignment="1" applyBorder="1" applyFont="1">
      <alignment horizontal="center" readingOrder="0" vertical="center"/>
    </xf>
    <xf borderId="39" fillId="0" fontId="5" numFmtId="0" xfId="0" applyAlignment="1" applyBorder="1" applyFont="1">
      <alignment horizontal="center" vertical="center"/>
    </xf>
    <xf borderId="85" fillId="2" fontId="1" numFmtId="0" xfId="0" applyAlignment="1" applyBorder="1" applyFont="1">
      <alignment horizontal="center" readingOrder="0" textRotation="180" vertical="center"/>
    </xf>
    <xf borderId="86" fillId="2" fontId="9" numFmtId="0" xfId="0" applyAlignment="1" applyBorder="1" applyFont="1">
      <alignment horizontal="center" readingOrder="0" vertical="center"/>
    </xf>
    <xf borderId="87" fillId="0" fontId="2" numFmtId="0" xfId="0" applyBorder="1" applyFont="1"/>
    <xf borderId="88" fillId="0" fontId="5" numFmtId="0" xfId="0" applyAlignment="1" applyBorder="1" applyFont="1">
      <alignment horizontal="center" vertical="center"/>
    </xf>
    <xf borderId="59" fillId="2" fontId="8" numFmtId="0" xfId="0" applyAlignment="1" applyBorder="1" applyFont="1">
      <alignment horizontal="center" readingOrder="0" vertical="center"/>
    </xf>
    <xf borderId="44" fillId="0" fontId="5" numFmtId="0" xfId="0" applyAlignment="1" applyBorder="1" applyFont="1">
      <alignment horizontal="center" vertical="center"/>
    </xf>
    <xf borderId="89" fillId="0" fontId="2" numFmtId="0" xfId="0" applyBorder="1" applyFont="1"/>
    <xf borderId="32" fillId="2" fontId="9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90" fillId="0" fontId="2" numFmtId="0" xfId="0" applyBorder="1" applyFont="1"/>
    <xf borderId="91" fillId="2" fontId="9" numFmtId="0" xfId="0" applyAlignment="1" applyBorder="1" applyFont="1">
      <alignment horizontal="center" readingOrder="0" vertical="center"/>
    </xf>
    <xf borderId="92" fillId="0" fontId="2" numFmtId="0" xfId="0" applyBorder="1" applyFont="1"/>
    <xf borderId="93" fillId="0" fontId="5" numFmtId="0" xfId="0" applyAlignment="1" applyBorder="1" applyFont="1">
      <alignment horizontal="center" vertical="center"/>
    </xf>
    <xf borderId="43" fillId="2" fontId="8" numFmtId="0" xfId="0" applyAlignment="1" applyBorder="1" applyFont="1">
      <alignment horizontal="center" readingOrder="0" vertical="center"/>
    </xf>
    <xf borderId="21" fillId="2" fontId="9" numFmtId="0" xfId="0" applyAlignment="1" applyBorder="1" applyFont="1">
      <alignment horizontal="center" readingOrder="0" vertical="center"/>
    </xf>
    <xf borderId="24" fillId="0" fontId="5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center" vertical="center"/>
    </xf>
    <xf borderId="94" fillId="0" fontId="2" numFmtId="0" xfId="0" applyBorder="1" applyFont="1"/>
    <xf borderId="12" fillId="0" fontId="10" numFmtId="0" xfId="0" applyAlignment="1" applyBorder="1" applyFont="1">
      <alignment horizontal="center" readingOrder="0" vertical="center"/>
    </xf>
    <xf borderId="95" fillId="0" fontId="1" numFmtId="0" xfId="0" applyAlignment="1" applyBorder="1" applyFont="1">
      <alignment horizontal="center" vertical="center"/>
    </xf>
    <xf borderId="96" fillId="0" fontId="2" numFmtId="0" xfId="0" applyBorder="1" applyFont="1"/>
    <xf borderId="97" fillId="0" fontId="2" numFmtId="0" xfId="0" applyBorder="1" applyFont="1"/>
    <xf borderId="32" fillId="2" fontId="8" numFmtId="0" xfId="0" applyAlignment="1" applyBorder="1" applyFont="1">
      <alignment horizontal="center" readingOrder="0" shrinkToFit="0" vertical="center" wrapText="1"/>
    </xf>
    <xf borderId="17" fillId="0" fontId="8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93" fillId="0" fontId="1" numFmtId="0" xfId="0" applyAlignment="1" applyBorder="1" applyFont="1">
      <alignment horizontal="center" vertical="center"/>
    </xf>
    <xf borderId="79" fillId="0" fontId="1" numFmtId="0" xfId="0" applyAlignment="1" applyBorder="1" applyFont="1">
      <alignment horizontal="center" vertical="center"/>
    </xf>
    <xf borderId="98" fillId="0" fontId="1" numFmtId="0" xfId="0" applyAlignment="1" applyBorder="1" applyFont="1">
      <alignment horizontal="center" vertical="center"/>
    </xf>
    <xf borderId="99" fillId="0" fontId="1" numFmtId="0" xfId="0" applyAlignment="1" applyBorder="1" applyFont="1">
      <alignment horizontal="center" vertical="center"/>
    </xf>
    <xf borderId="100" fillId="0" fontId="2" numFmtId="0" xfId="0" applyBorder="1" applyFont="1"/>
    <xf borderId="101" fillId="0" fontId="2" numFmtId="0" xfId="0" applyBorder="1" applyFont="1"/>
    <xf borderId="102" fillId="0" fontId="2" numFmtId="0" xfId="0" applyBorder="1" applyFont="1"/>
    <xf borderId="103" fillId="0" fontId="2" numFmtId="0" xfId="0" applyBorder="1" applyFont="1"/>
    <xf borderId="104" fillId="0" fontId="2" numFmtId="0" xfId="0" applyBorder="1" applyFont="1"/>
    <xf borderId="0" fillId="0" fontId="11" numFmtId="0" xfId="0" applyAlignment="1" applyFont="1">
      <alignment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10.86"/>
    <col customWidth="1" min="3" max="3" width="3.29"/>
    <col customWidth="1" min="4" max="4" width="2.29"/>
    <col customWidth="1" min="5" max="5" width="2.0"/>
    <col customWidth="1" min="6" max="7" width="1.71"/>
    <col customWidth="1" min="8" max="8" width="2.71"/>
    <col customWidth="1" min="9" max="9" width="2.14"/>
    <col customWidth="1" min="10" max="10" width="11.57"/>
    <col customWidth="1" min="11" max="11" width="3.43"/>
    <col customWidth="1" min="12" max="12" width="2.86"/>
    <col customWidth="1" min="13" max="13" width="5.71"/>
    <col customWidth="1" min="14" max="14" width="2.86"/>
    <col customWidth="1" min="15" max="15" width="16.0"/>
    <col customWidth="1" min="16" max="16" width="5.43"/>
    <col customWidth="1" min="17" max="17" width="3.43"/>
    <col customWidth="1" min="18" max="18" width="10.0"/>
    <col customWidth="1" min="19" max="19" width="1.86"/>
    <col customWidth="1" min="20" max="20" width="5.29"/>
    <col customWidth="1" min="21" max="21" width="2.57"/>
    <col customWidth="1" min="22" max="22" width="9.14"/>
    <col customWidth="1" min="23" max="23" width="1.71"/>
    <col customWidth="1" min="24" max="24" width="2.71"/>
    <col customWidth="1" min="25" max="25" width="9.14"/>
    <col customWidth="1" min="26" max="26" width="6.29"/>
    <col customWidth="1" min="27" max="27" width="7.14"/>
    <col customWidth="1" min="28" max="28" width="6.0"/>
    <col customWidth="1" min="29" max="30" width="6.14"/>
    <col customWidth="1" min="31" max="31" width="9.14"/>
    <col customWidth="1" min="32" max="32" width="7.86"/>
    <col customWidth="1" min="33" max="36" width="4.29"/>
    <col customWidth="1" min="37" max="37" width="6.57"/>
    <col customWidth="1" min="38" max="38" width="1.71"/>
    <col customWidth="1" min="39" max="39" width="9.0"/>
    <col customWidth="1" min="40" max="40" width="3.29"/>
    <col customWidth="1" min="41" max="41" width="6.57"/>
    <col customWidth="1" min="42" max="45" width="7.0"/>
    <col customWidth="1" min="46" max="46" width="2.29"/>
    <col customWidth="1" min="47" max="47" width="2.0"/>
    <col customWidth="1" min="48" max="48" width="11.29"/>
    <col customWidth="1" min="49" max="49" width="5.43"/>
    <col customWidth="1" min="50" max="50" width="5.14"/>
    <col customWidth="1" min="51" max="51" width="23.86"/>
    <col customWidth="1" min="52" max="52" width="6.57"/>
    <col customWidth="1" min="53" max="53" width="1.0"/>
    <col customWidth="1" min="54" max="54" width="5.86"/>
    <col customWidth="1" min="55" max="55" width="3.71"/>
    <col customWidth="1" min="56" max="56" width="1.57"/>
    <col customWidth="1" min="57" max="57" width="11.14"/>
    <col customWidth="1" min="58" max="58" width="5.43"/>
    <col customWidth="1" min="59" max="59" width="16.43"/>
    <col customWidth="1" min="60" max="60" width="1.71"/>
    <col customWidth="1" min="61" max="61" width="2.14"/>
    <col customWidth="1" min="62" max="62" width="11.29"/>
    <col customWidth="1" min="63" max="63" width="16.29"/>
    <col customWidth="1" min="64" max="64" width="1.86"/>
    <col customWidth="1" min="65" max="65" width="11.29"/>
    <col customWidth="1" min="66" max="66" width="49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5.75" customHeight="1">
      <c r="A2" s="1"/>
      <c r="B2" s="2" t="s">
        <v>0</v>
      </c>
      <c r="C2" s="3"/>
      <c r="D2" s="4"/>
      <c r="E2" s="4"/>
      <c r="F2" s="4"/>
      <c r="G2" s="4"/>
      <c r="H2" s="4"/>
      <c r="I2" s="4"/>
      <c r="J2" s="5"/>
      <c r="K2" s="1"/>
      <c r="L2" s="6" t="s">
        <v>1</v>
      </c>
      <c r="M2" s="7"/>
      <c r="N2" s="8"/>
      <c r="O2" s="9"/>
      <c r="P2" s="10"/>
      <c r="Q2" s="1"/>
      <c r="R2" s="11"/>
      <c r="S2" s="12"/>
      <c r="T2" s="12"/>
      <c r="U2" s="13" t="s">
        <v>2</v>
      </c>
      <c r="V2" s="14"/>
      <c r="W2" s="1"/>
      <c r="X2" s="1"/>
      <c r="Y2" s="15" t="s">
        <v>3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  <c r="AL2" s="1"/>
      <c r="AM2" s="15" t="s">
        <v>4</v>
      </c>
      <c r="AN2" s="4"/>
      <c r="AO2" s="4"/>
      <c r="AP2" s="4"/>
      <c r="AQ2" s="4"/>
      <c r="AR2" s="4"/>
      <c r="AS2" s="5"/>
      <c r="AT2" s="1"/>
      <c r="AU2" s="1"/>
      <c r="AV2" s="15" t="s">
        <v>5</v>
      </c>
      <c r="AW2" s="4"/>
      <c r="AX2" s="4"/>
      <c r="AY2" s="4"/>
      <c r="AZ2" s="4"/>
      <c r="BA2" s="4"/>
      <c r="BB2" s="4"/>
      <c r="BC2" s="5"/>
      <c r="BD2" s="1"/>
      <c r="BE2" s="15" t="s">
        <v>6</v>
      </c>
      <c r="BF2" s="16"/>
      <c r="BG2" s="17">
        <v>0.0</v>
      </c>
      <c r="BH2" s="1"/>
      <c r="BI2" s="1"/>
      <c r="BJ2" s="18" t="s">
        <v>7</v>
      </c>
      <c r="BK2" s="19"/>
      <c r="BL2" s="1"/>
      <c r="BM2" s="15" t="s">
        <v>8</v>
      </c>
      <c r="BN2" s="5"/>
    </row>
    <row r="3">
      <c r="A3" s="1"/>
      <c r="B3" s="20" t="s">
        <v>9</v>
      </c>
      <c r="C3" s="21" t="s">
        <v>10</v>
      </c>
      <c r="D3" s="22"/>
      <c r="E3" s="22"/>
      <c r="F3" s="22"/>
      <c r="G3" s="22"/>
      <c r="H3" s="22"/>
      <c r="I3" s="22"/>
      <c r="J3" s="23"/>
      <c r="K3" s="1"/>
      <c r="L3" s="24"/>
      <c r="M3" s="25"/>
      <c r="N3" s="26"/>
      <c r="O3" s="27"/>
      <c r="P3" s="28"/>
      <c r="Q3" s="1"/>
      <c r="R3" s="29"/>
      <c r="S3" s="1"/>
      <c r="T3" s="1"/>
      <c r="U3" s="30">
        <f>SUM(AK4:AK7,AJ11:AK48,AS25:AS48)</f>
        <v>0</v>
      </c>
      <c r="V3" s="31"/>
      <c r="W3" s="1"/>
      <c r="X3" s="1"/>
      <c r="Y3" s="20" t="s">
        <v>11</v>
      </c>
      <c r="Z3" s="32" t="s">
        <v>12</v>
      </c>
      <c r="AA3" s="32" t="s">
        <v>13</v>
      </c>
      <c r="AB3" s="32" t="s">
        <v>14</v>
      </c>
      <c r="AC3" s="32" t="s">
        <v>15</v>
      </c>
      <c r="AD3" s="32" t="s">
        <v>16</v>
      </c>
      <c r="AE3" s="32" t="s">
        <v>17</v>
      </c>
      <c r="AF3" s="32" t="s">
        <v>18</v>
      </c>
      <c r="AG3" s="32"/>
      <c r="AH3" s="33" t="s">
        <v>19</v>
      </c>
      <c r="AI3" s="22"/>
      <c r="AJ3" s="34"/>
      <c r="AK3" s="35" t="s">
        <v>20</v>
      </c>
      <c r="AL3" s="1"/>
      <c r="AM3" s="36" t="s">
        <v>21</v>
      </c>
      <c r="AN3" s="34"/>
      <c r="AO3" s="33" t="s">
        <v>22</v>
      </c>
      <c r="AP3" s="34"/>
      <c r="AQ3" s="33" t="s">
        <v>13</v>
      </c>
      <c r="AR3" s="22"/>
      <c r="AS3" s="23"/>
      <c r="AT3" s="1"/>
      <c r="AU3" s="1"/>
      <c r="AV3" s="36" t="s">
        <v>11</v>
      </c>
      <c r="AW3" s="34"/>
      <c r="AX3" s="32" t="s">
        <v>23</v>
      </c>
      <c r="AY3" s="32" t="s">
        <v>24</v>
      </c>
      <c r="AZ3" s="32" t="s">
        <v>16</v>
      </c>
      <c r="BA3" s="33" t="s">
        <v>25</v>
      </c>
      <c r="BB3" s="22"/>
      <c r="BC3" s="23"/>
      <c r="BD3" s="1"/>
      <c r="BE3" s="36" t="s">
        <v>26</v>
      </c>
      <c r="BF3" s="22"/>
      <c r="BG3" s="23"/>
      <c r="BH3" s="1"/>
      <c r="BI3" s="1"/>
      <c r="BJ3" s="37"/>
      <c r="BK3" s="38"/>
      <c r="BL3" s="1"/>
      <c r="BM3" s="39"/>
      <c r="BN3" s="40"/>
    </row>
    <row r="4">
      <c r="A4" s="1"/>
      <c r="B4" s="20" t="s">
        <v>27</v>
      </c>
      <c r="C4" s="41"/>
      <c r="D4" s="22"/>
      <c r="E4" s="22"/>
      <c r="F4" s="22"/>
      <c r="G4" s="22"/>
      <c r="H4" s="22"/>
      <c r="I4" s="22"/>
      <c r="J4" s="23"/>
      <c r="K4" s="1"/>
      <c r="L4" s="36" t="s">
        <v>28</v>
      </c>
      <c r="M4" s="22"/>
      <c r="N4" s="34"/>
      <c r="O4" s="41"/>
      <c r="P4" s="23"/>
      <c r="Q4" s="1"/>
      <c r="R4" s="29"/>
      <c r="S4" s="1"/>
      <c r="T4" s="1"/>
      <c r="U4" s="42"/>
      <c r="V4" s="31"/>
      <c r="W4" s="1"/>
      <c r="X4" s="1"/>
      <c r="Y4" s="43"/>
      <c r="Z4" s="44"/>
      <c r="AA4" s="44"/>
      <c r="AB4" s="44"/>
      <c r="AC4" s="45">
        <v>1.0</v>
      </c>
      <c r="AD4" s="44"/>
      <c r="AE4" s="44"/>
      <c r="AF4" s="44"/>
      <c r="AG4" s="44"/>
      <c r="AH4" s="41"/>
      <c r="AI4" s="22"/>
      <c r="AJ4" s="34"/>
      <c r="AK4" s="46"/>
      <c r="AL4" s="1"/>
      <c r="AM4" s="36" t="s">
        <v>29</v>
      </c>
      <c r="AN4" s="34"/>
      <c r="AO4" s="41"/>
      <c r="AP4" s="34"/>
      <c r="AQ4" s="41"/>
      <c r="AR4" s="22"/>
      <c r="AS4" s="23"/>
      <c r="AT4" s="1"/>
      <c r="AU4" s="1"/>
      <c r="AV4" s="39"/>
      <c r="AW4" s="47"/>
      <c r="AX4" s="48"/>
      <c r="AY4" s="48"/>
      <c r="AZ4" s="48"/>
      <c r="BA4" s="49"/>
      <c r="BB4" s="50"/>
      <c r="BC4" s="40"/>
      <c r="BD4" s="1"/>
      <c r="BE4" s="36" t="s">
        <v>30</v>
      </c>
      <c r="BF4" s="34"/>
      <c r="BG4" s="35" t="s">
        <v>31</v>
      </c>
      <c r="BH4" s="1"/>
      <c r="BI4" s="1"/>
      <c r="BJ4" s="51" t="s">
        <v>32</v>
      </c>
      <c r="BK4" s="52"/>
      <c r="BL4" s="1"/>
      <c r="BM4" s="24"/>
      <c r="BN4" s="28"/>
    </row>
    <row r="5">
      <c r="A5" s="1"/>
      <c r="B5" s="53" t="s">
        <v>33</v>
      </c>
      <c r="C5" s="54"/>
      <c r="D5" s="55"/>
      <c r="E5" s="55"/>
      <c r="F5" s="55"/>
      <c r="G5" s="55"/>
      <c r="H5" s="55"/>
      <c r="I5" s="55"/>
      <c r="J5" s="56"/>
      <c r="K5" s="1"/>
      <c r="L5" s="57"/>
      <c r="M5" s="22"/>
      <c r="N5" s="22"/>
      <c r="O5" s="22"/>
      <c r="P5" s="23"/>
      <c r="Q5" s="1"/>
      <c r="R5" s="29"/>
      <c r="S5" s="1"/>
      <c r="T5" s="1"/>
      <c r="U5" s="58"/>
      <c r="V5" s="59"/>
      <c r="W5" s="1"/>
      <c r="X5" s="1"/>
      <c r="Y5" s="43"/>
      <c r="Z5" s="44"/>
      <c r="AA5" s="44"/>
      <c r="AB5" s="44"/>
      <c r="AC5" s="44"/>
      <c r="AD5" s="44"/>
      <c r="AE5" s="44"/>
      <c r="AF5" s="44"/>
      <c r="AG5" s="44"/>
      <c r="AH5" s="41"/>
      <c r="AI5" s="22"/>
      <c r="AJ5" s="34"/>
      <c r="AK5" s="46"/>
      <c r="AL5" s="1"/>
      <c r="AM5" s="36" t="s">
        <v>34</v>
      </c>
      <c r="AN5" s="22"/>
      <c r="AO5" s="22"/>
      <c r="AP5" s="22"/>
      <c r="AQ5" s="22"/>
      <c r="AR5" s="22"/>
      <c r="AS5" s="23"/>
      <c r="AT5" s="1"/>
      <c r="AU5" s="1"/>
      <c r="AV5" s="24"/>
      <c r="AW5" s="26"/>
      <c r="AX5" s="60"/>
      <c r="AY5" s="60"/>
      <c r="AZ5" s="60"/>
      <c r="BA5" s="27"/>
      <c r="BB5" s="25"/>
      <c r="BC5" s="28"/>
      <c r="BD5" s="1"/>
      <c r="BE5" s="61">
        <f>J21*5</f>
        <v>0</v>
      </c>
      <c r="BF5" s="47"/>
      <c r="BG5" s="62">
        <v>0.0</v>
      </c>
      <c r="BH5" s="1"/>
      <c r="BI5" s="1"/>
      <c r="BJ5" s="37"/>
      <c r="BK5" s="38"/>
      <c r="BL5" s="1"/>
      <c r="BM5" s="39"/>
      <c r="BN5" s="40"/>
    </row>
    <row r="6">
      <c r="A6" s="1"/>
      <c r="B6" s="1"/>
      <c r="C6" s="1"/>
      <c r="D6" s="1"/>
      <c r="E6" s="1"/>
      <c r="F6" s="1"/>
      <c r="G6" s="1"/>
      <c r="H6" s="1"/>
      <c r="I6" s="1"/>
      <c r="J6" s="1" t="str">
        <f>D7</f>
        <v>Бандит</v>
      </c>
      <c r="K6" s="1"/>
      <c r="L6" s="57"/>
      <c r="M6" s="22"/>
      <c r="N6" s="22"/>
      <c r="O6" s="22"/>
      <c r="P6" s="23"/>
      <c r="Q6" s="1"/>
      <c r="R6" s="29"/>
      <c r="S6" s="1"/>
      <c r="T6" s="1"/>
      <c r="U6" s="1"/>
      <c r="V6" s="63"/>
      <c r="W6" s="1"/>
      <c r="X6" s="1"/>
      <c r="Y6" s="43"/>
      <c r="Z6" s="44"/>
      <c r="AA6" s="44"/>
      <c r="AB6" s="44"/>
      <c r="AC6" s="44"/>
      <c r="AD6" s="44"/>
      <c r="AE6" s="44"/>
      <c r="AF6" s="44"/>
      <c r="AG6" s="44"/>
      <c r="AH6" s="41"/>
      <c r="AI6" s="22"/>
      <c r="AJ6" s="34"/>
      <c r="AK6" s="46"/>
      <c r="AL6" s="1"/>
      <c r="AM6" s="57"/>
      <c r="AN6" s="22"/>
      <c r="AO6" s="22"/>
      <c r="AP6" s="22"/>
      <c r="AQ6" s="22"/>
      <c r="AR6" s="22"/>
      <c r="AS6" s="23"/>
      <c r="AT6" s="1"/>
      <c r="AU6" s="1"/>
      <c r="AV6" s="39"/>
      <c r="AW6" s="47"/>
      <c r="AX6" s="48"/>
      <c r="AY6" s="48"/>
      <c r="AZ6" s="48"/>
      <c r="BA6" s="49"/>
      <c r="BB6" s="50"/>
      <c r="BC6" s="40"/>
      <c r="BD6" s="1"/>
      <c r="BE6" s="64"/>
      <c r="BF6" s="65"/>
      <c r="BG6" s="66"/>
      <c r="BH6" s="1"/>
      <c r="BI6" s="1"/>
      <c r="BJ6" s="51" t="s">
        <v>35</v>
      </c>
      <c r="BK6" s="52"/>
      <c r="BL6" s="1"/>
      <c r="BM6" s="24"/>
      <c r="BN6" s="28"/>
    </row>
    <row r="7">
      <c r="A7" s="1"/>
      <c r="B7" s="67" t="s">
        <v>36</v>
      </c>
      <c r="C7" s="8"/>
      <c r="D7" s="68" t="s">
        <v>37</v>
      </c>
      <c r="E7" s="7"/>
      <c r="F7" s="7"/>
      <c r="G7" s="7"/>
      <c r="H7" s="7"/>
      <c r="I7" s="7"/>
      <c r="J7" s="10"/>
      <c r="K7" s="1"/>
      <c r="L7" s="57"/>
      <c r="M7" s="22"/>
      <c r="N7" s="22"/>
      <c r="O7" s="22"/>
      <c r="P7" s="23"/>
      <c r="Q7" s="1"/>
      <c r="R7" s="29"/>
      <c r="S7" s="1"/>
      <c r="T7" s="1"/>
      <c r="U7" s="1"/>
      <c r="V7" s="63"/>
      <c r="W7" s="1"/>
      <c r="X7" s="1"/>
      <c r="Y7" s="69"/>
      <c r="Z7" s="70"/>
      <c r="AA7" s="70"/>
      <c r="AB7" s="70"/>
      <c r="AC7" s="70"/>
      <c r="AD7" s="70"/>
      <c r="AE7" s="70"/>
      <c r="AF7" s="70"/>
      <c r="AG7" s="70"/>
      <c r="AH7" s="54"/>
      <c r="AI7" s="55"/>
      <c r="AJ7" s="71"/>
      <c r="AK7" s="72"/>
      <c r="AL7" s="1"/>
      <c r="AM7" s="57"/>
      <c r="AN7" s="22"/>
      <c r="AO7" s="22"/>
      <c r="AP7" s="22"/>
      <c r="AQ7" s="22"/>
      <c r="AR7" s="22"/>
      <c r="AS7" s="23"/>
      <c r="AT7" s="1"/>
      <c r="AU7" s="1"/>
      <c r="AV7" s="24"/>
      <c r="AW7" s="26"/>
      <c r="AX7" s="60"/>
      <c r="AY7" s="60"/>
      <c r="AZ7" s="60"/>
      <c r="BA7" s="27"/>
      <c r="BB7" s="25"/>
      <c r="BC7" s="28"/>
      <c r="BD7" s="1"/>
      <c r="BE7" s="64"/>
      <c r="BF7" s="65"/>
      <c r="BG7" s="66"/>
      <c r="BH7" s="1"/>
      <c r="BI7" s="1"/>
      <c r="BJ7" s="37"/>
      <c r="BK7" s="38"/>
      <c r="BL7" s="1"/>
      <c r="BM7" s="39"/>
      <c r="BN7" s="40"/>
    </row>
    <row r="8">
      <c r="A8" s="1"/>
      <c r="B8" s="24"/>
      <c r="C8" s="26"/>
      <c r="D8" s="27"/>
      <c r="E8" s="25"/>
      <c r="F8" s="25"/>
      <c r="G8" s="25"/>
      <c r="H8" s="25"/>
      <c r="I8" s="25"/>
      <c r="J8" s="28"/>
      <c r="K8" s="1"/>
      <c r="L8" s="57"/>
      <c r="M8" s="22"/>
      <c r="N8" s="22"/>
      <c r="O8" s="22"/>
      <c r="P8" s="23"/>
      <c r="Q8" s="1"/>
      <c r="R8" s="29"/>
      <c r="S8" s="1"/>
      <c r="T8" s="1"/>
      <c r="U8" s="1"/>
      <c r="V8" s="6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57"/>
      <c r="AN8" s="22"/>
      <c r="AO8" s="22"/>
      <c r="AP8" s="22"/>
      <c r="AQ8" s="22"/>
      <c r="AR8" s="22"/>
      <c r="AS8" s="23"/>
      <c r="AT8" s="1"/>
      <c r="AU8" s="1"/>
      <c r="AV8" s="39"/>
      <c r="AW8" s="47"/>
      <c r="AX8" s="48"/>
      <c r="AY8" s="48"/>
      <c r="AZ8" s="48"/>
      <c r="BA8" s="49"/>
      <c r="BB8" s="50"/>
      <c r="BC8" s="40"/>
      <c r="BD8" s="1"/>
      <c r="BE8" s="73"/>
      <c r="BF8" s="74"/>
      <c r="BG8" s="75"/>
      <c r="BH8" s="1"/>
      <c r="BI8" s="1"/>
      <c r="BJ8" s="51" t="s">
        <v>38</v>
      </c>
      <c r="BK8" s="52"/>
      <c r="BL8" s="1"/>
      <c r="BM8" s="24"/>
      <c r="BN8" s="28"/>
    </row>
    <row r="9" ht="15.0" customHeight="1">
      <c r="A9" s="1"/>
      <c r="B9" s="76" t="s">
        <v>39</v>
      </c>
      <c r="C9" s="47"/>
      <c r="D9" s="77" t="str">
        <f>VLOOKUP(Main!D7,Professions!A1:B10,2)</f>
        <v>Професійна параноя</v>
      </c>
      <c r="E9" s="50"/>
      <c r="F9" s="50"/>
      <c r="G9" s="50"/>
      <c r="H9" s="50"/>
      <c r="I9" s="50"/>
      <c r="J9" s="40"/>
      <c r="K9" s="78"/>
      <c r="L9" s="79"/>
      <c r="M9" s="55"/>
      <c r="N9" s="55"/>
      <c r="O9" s="55"/>
      <c r="P9" s="56"/>
      <c r="Q9" s="1"/>
      <c r="R9" s="29"/>
      <c r="S9" s="1"/>
      <c r="T9" s="1"/>
      <c r="U9" s="1"/>
      <c r="V9" s="63"/>
      <c r="W9" s="1"/>
      <c r="X9" s="1"/>
      <c r="Y9" s="80" t="s">
        <v>40</v>
      </c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2"/>
      <c r="AL9" s="1"/>
      <c r="AM9" s="79"/>
      <c r="AN9" s="55"/>
      <c r="AO9" s="55"/>
      <c r="AP9" s="55"/>
      <c r="AQ9" s="55"/>
      <c r="AR9" s="55"/>
      <c r="AS9" s="56"/>
      <c r="AT9" s="1"/>
      <c r="AU9" s="1"/>
      <c r="AV9" s="24"/>
      <c r="AW9" s="26"/>
      <c r="AX9" s="60"/>
      <c r="AY9" s="60"/>
      <c r="AZ9" s="60"/>
      <c r="BA9" s="27"/>
      <c r="BB9" s="25"/>
      <c r="BC9" s="28"/>
      <c r="BD9" s="1"/>
      <c r="BE9" s="1"/>
      <c r="BF9" s="1"/>
      <c r="BG9" s="1"/>
      <c r="BH9" s="1"/>
      <c r="BI9" s="1"/>
      <c r="BJ9" s="37"/>
      <c r="BK9" s="38"/>
      <c r="BL9" s="1"/>
      <c r="BM9" s="39"/>
      <c r="BN9" s="40"/>
    </row>
    <row r="10">
      <c r="A10" s="1"/>
      <c r="B10" s="24"/>
      <c r="C10" s="26"/>
      <c r="D10" s="27"/>
      <c r="E10" s="25"/>
      <c r="F10" s="25"/>
      <c r="G10" s="25"/>
      <c r="H10" s="25"/>
      <c r="I10" s="25"/>
      <c r="J10" s="28"/>
      <c r="K10" s="78"/>
      <c r="L10" s="1"/>
      <c r="M10" s="1"/>
      <c r="N10" s="1"/>
      <c r="O10" s="1"/>
      <c r="P10" s="1"/>
      <c r="Q10" s="1"/>
      <c r="R10" s="29"/>
      <c r="S10" s="1"/>
      <c r="T10" s="1"/>
      <c r="U10" s="1"/>
      <c r="V10" s="63"/>
      <c r="W10" s="1"/>
      <c r="X10" s="1"/>
      <c r="Y10" s="83" t="s">
        <v>11</v>
      </c>
      <c r="Z10" s="34"/>
      <c r="AA10" s="33" t="s">
        <v>34</v>
      </c>
      <c r="AB10" s="22"/>
      <c r="AC10" s="22"/>
      <c r="AD10" s="22"/>
      <c r="AE10" s="22"/>
      <c r="AF10" s="34"/>
      <c r="AG10" s="33" t="s">
        <v>23</v>
      </c>
      <c r="AH10" s="33" t="s">
        <v>41</v>
      </c>
      <c r="AI10" s="33" t="s">
        <v>42</v>
      </c>
      <c r="AJ10" s="33" t="s">
        <v>43</v>
      </c>
      <c r="AK10" s="84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39"/>
      <c r="AW10" s="47"/>
      <c r="AX10" s="48"/>
      <c r="AY10" s="48"/>
      <c r="AZ10" s="48"/>
      <c r="BA10" s="49"/>
      <c r="BB10" s="50"/>
      <c r="BC10" s="40"/>
      <c r="BD10" s="1"/>
      <c r="BE10" s="15" t="s">
        <v>44</v>
      </c>
      <c r="BF10" s="16"/>
      <c r="BG10" s="85"/>
      <c r="BH10" s="1"/>
      <c r="BI10" s="1"/>
      <c r="BJ10" s="51" t="s">
        <v>45</v>
      </c>
      <c r="BK10" s="52"/>
      <c r="BL10" s="1"/>
      <c r="BM10" s="24"/>
      <c r="BN10" s="28"/>
    </row>
    <row r="11">
      <c r="A11" s="1"/>
      <c r="B11" s="86" t="s">
        <v>46</v>
      </c>
      <c r="C11" s="22"/>
      <c r="D11" s="22"/>
      <c r="E11" s="22"/>
      <c r="F11" s="22"/>
      <c r="G11" s="22"/>
      <c r="H11" s="22"/>
      <c r="I11" s="22"/>
      <c r="J11" s="23"/>
      <c r="K11" s="78"/>
      <c r="L11" s="15" t="s">
        <v>47</v>
      </c>
      <c r="M11" s="4"/>
      <c r="N11" s="4"/>
      <c r="O11" s="4"/>
      <c r="P11" s="5"/>
      <c r="Q11" s="1"/>
      <c r="R11" s="29"/>
      <c r="S11" s="1"/>
      <c r="T11" s="1"/>
      <c r="U11" s="1"/>
      <c r="V11" s="63"/>
      <c r="W11" s="1"/>
      <c r="X11" s="1"/>
      <c r="Y11" s="87"/>
      <c r="Z11" s="34"/>
      <c r="AA11" s="41"/>
      <c r="AB11" s="22"/>
      <c r="AC11" s="22"/>
      <c r="AD11" s="22"/>
      <c r="AE11" s="22"/>
      <c r="AF11" s="34"/>
      <c r="AG11" s="41"/>
      <c r="AH11" s="21"/>
      <c r="AI11" s="21"/>
      <c r="AJ11" s="41" t="str">
        <f t="shared" ref="AJ11:AJ48" si="1">IF(AH11*AI11=0,"",AH11*AI11)</f>
        <v/>
      </c>
      <c r="AK11" s="84"/>
      <c r="AL11" s="1"/>
      <c r="AM11" s="15" t="s">
        <v>48</v>
      </c>
      <c r="AN11" s="88"/>
      <c r="AO11" s="3"/>
      <c r="AP11" s="4"/>
      <c r="AQ11" s="4"/>
      <c r="AR11" s="4"/>
      <c r="AS11" s="5"/>
      <c r="AT11" s="1"/>
      <c r="AU11" s="1"/>
      <c r="AV11" s="24"/>
      <c r="AW11" s="26"/>
      <c r="AX11" s="60"/>
      <c r="AY11" s="60"/>
      <c r="AZ11" s="60"/>
      <c r="BA11" s="27"/>
      <c r="BB11" s="25"/>
      <c r="BC11" s="28"/>
      <c r="BD11" s="1"/>
      <c r="BE11" s="36" t="s">
        <v>49</v>
      </c>
      <c r="BF11" s="34"/>
      <c r="BG11" s="46"/>
      <c r="BH11" s="1"/>
      <c r="BI11" s="1"/>
      <c r="BJ11" s="37"/>
      <c r="BK11" s="38"/>
      <c r="BL11" s="1"/>
      <c r="BM11" s="39"/>
      <c r="BN11" s="40"/>
    </row>
    <row r="12">
      <c r="A12" s="1"/>
      <c r="B12" s="89"/>
      <c r="C12" s="22"/>
      <c r="D12" s="22"/>
      <c r="E12" s="22"/>
      <c r="F12" s="22"/>
      <c r="G12" s="22"/>
      <c r="H12" s="22"/>
      <c r="I12" s="22"/>
      <c r="J12" s="23"/>
      <c r="K12" s="78"/>
      <c r="L12" s="57"/>
      <c r="M12" s="22"/>
      <c r="N12" s="22"/>
      <c r="O12" s="22"/>
      <c r="P12" s="23"/>
      <c r="Q12" s="1"/>
      <c r="R12" s="29"/>
      <c r="S12" s="1"/>
      <c r="T12" s="1"/>
      <c r="U12" s="1"/>
      <c r="V12" s="63"/>
      <c r="W12" s="1"/>
      <c r="X12" s="1"/>
      <c r="Y12" s="87"/>
      <c r="Z12" s="34"/>
      <c r="AA12" s="41"/>
      <c r="AB12" s="22"/>
      <c r="AC12" s="22"/>
      <c r="AD12" s="22"/>
      <c r="AE12" s="22"/>
      <c r="AF12" s="34"/>
      <c r="AG12" s="41"/>
      <c r="AH12" s="41"/>
      <c r="AI12" s="41"/>
      <c r="AJ12" s="41" t="str">
        <f t="shared" si="1"/>
        <v/>
      </c>
      <c r="AK12" s="84"/>
      <c r="AL12" s="1"/>
      <c r="AM12" s="36" t="s">
        <v>50</v>
      </c>
      <c r="AN12" s="34"/>
      <c r="AO12" s="41"/>
      <c r="AP12" s="22"/>
      <c r="AQ12" s="22"/>
      <c r="AR12" s="22"/>
      <c r="AS12" s="23"/>
      <c r="AT12" s="1"/>
      <c r="AU12" s="1"/>
      <c r="AV12" s="39"/>
      <c r="AW12" s="47"/>
      <c r="AX12" s="48"/>
      <c r="AY12" s="48"/>
      <c r="AZ12" s="48"/>
      <c r="BA12" s="49"/>
      <c r="BB12" s="50"/>
      <c r="BC12" s="40"/>
      <c r="BD12" s="1"/>
      <c r="BE12" s="36" t="s">
        <v>34</v>
      </c>
      <c r="BF12" s="22"/>
      <c r="BG12" s="23"/>
      <c r="BH12" s="1"/>
      <c r="BI12" s="1"/>
      <c r="BJ12" s="51" t="s">
        <v>51</v>
      </c>
      <c r="BK12" s="52"/>
      <c r="BL12" s="1"/>
      <c r="BM12" s="24"/>
      <c r="BN12" s="28"/>
    </row>
    <row r="13">
      <c r="A13" s="1"/>
      <c r="B13" s="90"/>
      <c r="C13" s="55"/>
      <c r="D13" s="55"/>
      <c r="E13" s="55"/>
      <c r="F13" s="55"/>
      <c r="G13" s="55"/>
      <c r="H13" s="55"/>
      <c r="I13" s="55"/>
      <c r="J13" s="56"/>
      <c r="K13" s="78"/>
      <c r="L13" s="57"/>
      <c r="M13" s="22"/>
      <c r="N13" s="22"/>
      <c r="O13" s="22"/>
      <c r="P13" s="23"/>
      <c r="Q13" s="1"/>
      <c r="R13" s="29"/>
      <c r="S13" s="1"/>
      <c r="T13" s="1"/>
      <c r="U13" s="1"/>
      <c r="V13" s="63"/>
      <c r="W13" s="1"/>
      <c r="X13" s="1"/>
      <c r="Y13" s="87"/>
      <c r="Z13" s="34"/>
      <c r="AA13" s="41"/>
      <c r="AB13" s="22"/>
      <c r="AC13" s="22"/>
      <c r="AD13" s="22"/>
      <c r="AE13" s="22"/>
      <c r="AF13" s="34"/>
      <c r="AG13" s="41"/>
      <c r="AH13" s="41"/>
      <c r="AI13" s="41"/>
      <c r="AJ13" s="41" t="str">
        <f t="shared" si="1"/>
        <v/>
      </c>
      <c r="AK13" s="84"/>
      <c r="AL13" s="1"/>
      <c r="AM13" s="57"/>
      <c r="AN13" s="22"/>
      <c r="AO13" s="22"/>
      <c r="AP13" s="22"/>
      <c r="AQ13" s="22"/>
      <c r="AR13" s="22"/>
      <c r="AS13" s="23"/>
      <c r="AT13" s="1"/>
      <c r="AU13" s="1"/>
      <c r="AV13" s="24"/>
      <c r="AW13" s="26"/>
      <c r="AX13" s="60"/>
      <c r="AY13" s="60"/>
      <c r="AZ13" s="60"/>
      <c r="BA13" s="27"/>
      <c r="BB13" s="25"/>
      <c r="BC13" s="28"/>
      <c r="BD13" s="1"/>
      <c r="BE13" s="57"/>
      <c r="BF13" s="22"/>
      <c r="BG13" s="23"/>
      <c r="BH13" s="1"/>
      <c r="BI13" s="1"/>
      <c r="BJ13" s="37"/>
      <c r="BK13" s="38"/>
      <c r="BL13" s="1"/>
      <c r="BM13" s="39"/>
      <c r="BN13" s="40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57"/>
      <c r="M14" s="22"/>
      <c r="N14" s="22"/>
      <c r="O14" s="22"/>
      <c r="P14" s="23"/>
      <c r="Q14" s="1"/>
      <c r="R14" s="29"/>
      <c r="S14" s="1"/>
      <c r="T14" s="1"/>
      <c r="U14" s="1"/>
      <c r="V14" s="63"/>
      <c r="W14" s="1"/>
      <c r="X14" s="1"/>
      <c r="Y14" s="87"/>
      <c r="Z14" s="34"/>
      <c r="AA14" s="41"/>
      <c r="AB14" s="22"/>
      <c r="AC14" s="22"/>
      <c r="AD14" s="22"/>
      <c r="AE14" s="22"/>
      <c r="AF14" s="34"/>
      <c r="AG14" s="41"/>
      <c r="AH14" s="41"/>
      <c r="AI14" s="41"/>
      <c r="AJ14" s="41" t="str">
        <f t="shared" si="1"/>
        <v/>
      </c>
      <c r="AK14" s="84"/>
      <c r="AL14" s="1"/>
      <c r="AM14" s="57"/>
      <c r="AN14" s="22"/>
      <c r="AO14" s="22"/>
      <c r="AP14" s="22"/>
      <c r="AQ14" s="22"/>
      <c r="AR14" s="22"/>
      <c r="AS14" s="23"/>
      <c r="AT14" s="1"/>
      <c r="AU14" s="1"/>
      <c r="AV14" s="39"/>
      <c r="AW14" s="47"/>
      <c r="AX14" s="48"/>
      <c r="AY14" s="48"/>
      <c r="AZ14" s="48"/>
      <c r="BA14" s="49"/>
      <c r="BB14" s="50"/>
      <c r="BC14" s="40"/>
      <c r="BD14" s="1"/>
      <c r="BE14" s="57"/>
      <c r="BF14" s="22"/>
      <c r="BG14" s="23"/>
      <c r="BH14" s="1"/>
      <c r="BI14" s="1"/>
      <c r="BJ14" s="51" t="s">
        <v>52</v>
      </c>
      <c r="BK14" s="52"/>
      <c r="BL14" s="1"/>
      <c r="BM14" s="73"/>
      <c r="BN14" s="91"/>
    </row>
    <row r="15">
      <c r="A15" s="1"/>
      <c r="B15" s="2" t="s">
        <v>53</v>
      </c>
      <c r="C15" s="92"/>
      <c r="D15" s="4"/>
      <c r="E15" s="5"/>
      <c r="F15" s="1"/>
      <c r="G15" s="93" t="s">
        <v>54</v>
      </c>
      <c r="H15" s="4"/>
      <c r="I15" s="16"/>
      <c r="J15" s="94">
        <f>J21*10</f>
        <v>0</v>
      </c>
      <c r="K15" s="1"/>
      <c r="L15" s="57"/>
      <c r="M15" s="22"/>
      <c r="N15" s="22"/>
      <c r="O15" s="22"/>
      <c r="P15" s="23"/>
      <c r="Q15" s="1"/>
      <c r="R15" s="95"/>
      <c r="S15" s="96"/>
      <c r="T15" s="96"/>
      <c r="U15" s="96"/>
      <c r="V15" s="97"/>
      <c r="W15" s="1"/>
      <c r="X15" s="1"/>
      <c r="Y15" s="87"/>
      <c r="Z15" s="34"/>
      <c r="AA15" s="41"/>
      <c r="AB15" s="22"/>
      <c r="AC15" s="22"/>
      <c r="AD15" s="22"/>
      <c r="AE15" s="22"/>
      <c r="AF15" s="34"/>
      <c r="AG15" s="41"/>
      <c r="AH15" s="41"/>
      <c r="AI15" s="41"/>
      <c r="AJ15" s="41" t="str">
        <f t="shared" si="1"/>
        <v/>
      </c>
      <c r="AK15" s="84"/>
      <c r="AL15" s="1"/>
      <c r="AM15" s="57"/>
      <c r="AN15" s="22"/>
      <c r="AO15" s="22"/>
      <c r="AP15" s="22"/>
      <c r="AQ15" s="22"/>
      <c r="AR15" s="22"/>
      <c r="AS15" s="23"/>
      <c r="AT15" s="1"/>
      <c r="AU15" s="1"/>
      <c r="AV15" s="24"/>
      <c r="AW15" s="26"/>
      <c r="AX15" s="60"/>
      <c r="AY15" s="60"/>
      <c r="AZ15" s="60"/>
      <c r="BA15" s="27"/>
      <c r="BB15" s="25"/>
      <c r="BC15" s="28"/>
      <c r="BD15" s="1"/>
      <c r="BE15" s="57"/>
      <c r="BF15" s="22"/>
      <c r="BG15" s="23"/>
      <c r="BH15" s="1"/>
      <c r="BI15" s="1"/>
      <c r="BJ15" s="98"/>
      <c r="BK15" s="75"/>
      <c r="BL15" s="1"/>
      <c r="BM15" s="1"/>
      <c r="BN15" s="1"/>
    </row>
    <row r="16">
      <c r="A16" s="1"/>
      <c r="B16" s="20" t="s">
        <v>55</v>
      </c>
      <c r="C16" s="99"/>
      <c r="D16" s="22"/>
      <c r="E16" s="23"/>
      <c r="F16" s="1"/>
      <c r="G16" s="36" t="s">
        <v>56</v>
      </c>
      <c r="H16" s="22"/>
      <c r="I16" s="34"/>
      <c r="J16" s="100">
        <f>C19*3</f>
        <v>0</v>
      </c>
      <c r="K16" s="1"/>
      <c r="L16" s="57"/>
      <c r="M16" s="22"/>
      <c r="N16" s="22"/>
      <c r="O16" s="22"/>
      <c r="P16" s="23"/>
      <c r="Q16" s="1"/>
      <c r="R16" s="1"/>
      <c r="S16" s="1"/>
      <c r="T16" s="1"/>
      <c r="U16" s="1"/>
      <c r="V16" s="1"/>
      <c r="W16" s="1"/>
      <c r="X16" s="1"/>
      <c r="Y16" s="87"/>
      <c r="Z16" s="34"/>
      <c r="AA16" s="41"/>
      <c r="AB16" s="22"/>
      <c r="AC16" s="22"/>
      <c r="AD16" s="22"/>
      <c r="AE16" s="22"/>
      <c r="AF16" s="34"/>
      <c r="AG16" s="41"/>
      <c r="AH16" s="41"/>
      <c r="AI16" s="41"/>
      <c r="AJ16" s="41" t="str">
        <f t="shared" si="1"/>
        <v/>
      </c>
      <c r="AK16" s="84"/>
      <c r="AL16" s="1"/>
      <c r="AM16" s="79"/>
      <c r="AN16" s="55"/>
      <c r="AO16" s="55"/>
      <c r="AP16" s="55"/>
      <c r="AQ16" s="55"/>
      <c r="AR16" s="55"/>
      <c r="AS16" s="56"/>
      <c r="AT16" s="1"/>
      <c r="AU16" s="1"/>
      <c r="AV16" s="39"/>
      <c r="AW16" s="47"/>
      <c r="AX16" s="48"/>
      <c r="AY16" s="48"/>
      <c r="AZ16" s="48"/>
      <c r="BA16" s="49"/>
      <c r="BB16" s="50"/>
      <c r="BC16" s="40"/>
      <c r="BD16" s="1"/>
      <c r="BE16" s="79"/>
      <c r="BF16" s="55"/>
      <c r="BG16" s="56"/>
      <c r="BH16" s="1"/>
      <c r="BI16" s="1"/>
      <c r="BJ16" s="1"/>
      <c r="BK16" s="1"/>
      <c r="BL16" s="1"/>
      <c r="BM16" s="15" t="s">
        <v>57</v>
      </c>
      <c r="BN16" s="5"/>
    </row>
    <row r="17">
      <c r="A17" s="1"/>
      <c r="B17" s="20" t="s">
        <v>58</v>
      </c>
      <c r="C17" s="99"/>
      <c r="D17" s="22"/>
      <c r="E17" s="23"/>
      <c r="F17" s="1"/>
      <c r="G17" s="36" t="s">
        <v>59</v>
      </c>
      <c r="H17" s="22"/>
      <c r="I17" s="34"/>
      <c r="J17" s="100">
        <f>ROUND(J16/5,0)</f>
        <v>0</v>
      </c>
      <c r="K17" s="1"/>
      <c r="L17" s="57"/>
      <c r="M17" s="22"/>
      <c r="N17" s="22"/>
      <c r="O17" s="22"/>
      <c r="P17" s="23"/>
      <c r="Q17" s="1"/>
      <c r="R17" s="101" t="s">
        <v>60</v>
      </c>
      <c r="S17" s="102"/>
      <c r="T17" s="103"/>
      <c r="U17" s="103"/>
      <c r="V17" s="104"/>
      <c r="W17" s="1"/>
      <c r="X17" s="1"/>
      <c r="Y17" s="87"/>
      <c r="Z17" s="34"/>
      <c r="AA17" s="41"/>
      <c r="AB17" s="22"/>
      <c r="AC17" s="22"/>
      <c r="AD17" s="22"/>
      <c r="AE17" s="22"/>
      <c r="AF17" s="34"/>
      <c r="AG17" s="41"/>
      <c r="AH17" s="41"/>
      <c r="AI17" s="41"/>
      <c r="AJ17" s="41" t="str">
        <f t="shared" si="1"/>
        <v/>
      </c>
      <c r="AK17" s="84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24"/>
      <c r="AW17" s="26"/>
      <c r="AX17" s="60"/>
      <c r="AY17" s="60"/>
      <c r="AZ17" s="60"/>
      <c r="BA17" s="27"/>
      <c r="BB17" s="25"/>
      <c r="BC17" s="28"/>
      <c r="BD17" s="1"/>
      <c r="BE17" s="1"/>
      <c r="BF17" s="1"/>
      <c r="BG17" s="1"/>
      <c r="BH17" s="1"/>
      <c r="BI17" s="1"/>
      <c r="BJ17" s="15" t="s">
        <v>61</v>
      </c>
      <c r="BK17" s="5"/>
      <c r="BL17" s="1"/>
      <c r="BM17" s="20" t="s">
        <v>62</v>
      </c>
      <c r="BN17" s="35" t="s">
        <v>63</v>
      </c>
    </row>
    <row r="18">
      <c r="A18" s="1"/>
      <c r="B18" s="20" t="s">
        <v>64</v>
      </c>
      <c r="C18" s="99"/>
      <c r="D18" s="22"/>
      <c r="E18" s="23"/>
      <c r="F18" s="1"/>
      <c r="G18" s="36" t="s">
        <v>65</v>
      </c>
      <c r="H18" s="22"/>
      <c r="I18" s="34"/>
      <c r="J18" s="100">
        <f>J21*5</f>
        <v>0</v>
      </c>
      <c r="K18" s="1"/>
      <c r="L18" s="57"/>
      <c r="M18" s="22"/>
      <c r="N18" s="22"/>
      <c r="O18" s="22"/>
      <c r="P18" s="23"/>
      <c r="Q18" s="1"/>
      <c r="R18" s="1"/>
      <c r="S18" s="1"/>
      <c r="T18" s="1"/>
      <c r="U18" s="1"/>
      <c r="V18" s="1"/>
      <c r="W18" s="1"/>
      <c r="X18" s="1"/>
      <c r="Y18" s="87"/>
      <c r="Z18" s="34"/>
      <c r="AA18" s="41"/>
      <c r="AB18" s="22"/>
      <c r="AC18" s="22"/>
      <c r="AD18" s="22"/>
      <c r="AE18" s="22"/>
      <c r="AF18" s="34"/>
      <c r="AG18" s="41"/>
      <c r="AH18" s="41"/>
      <c r="AI18" s="41"/>
      <c r="AJ18" s="41" t="str">
        <f t="shared" si="1"/>
        <v/>
      </c>
      <c r="AK18" s="84"/>
      <c r="AL18" s="1"/>
      <c r="AM18" s="105" t="s">
        <v>66</v>
      </c>
      <c r="AN18" s="106" t="str">
        <f>VLOOKUP(Main!D7,Professions!A1:C10,3)</f>
        <v>100 X 2d6</v>
      </c>
      <c r="AO18" s="81"/>
      <c r="AP18" s="81"/>
      <c r="AQ18" s="81"/>
      <c r="AR18" s="81"/>
      <c r="AS18" s="82"/>
      <c r="AT18" s="1"/>
      <c r="AU18" s="1"/>
      <c r="AV18" s="39"/>
      <c r="AW18" s="47"/>
      <c r="AX18" s="48"/>
      <c r="AY18" s="48"/>
      <c r="AZ18" s="48"/>
      <c r="BA18" s="49"/>
      <c r="BB18" s="50"/>
      <c r="BC18" s="40"/>
      <c r="BD18" s="1"/>
      <c r="BE18" s="15" t="s">
        <v>67</v>
      </c>
      <c r="BF18" s="4"/>
      <c r="BG18" s="5"/>
      <c r="BH18" s="1"/>
      <c r="BI18" s="1"/>
      <c r="BJ18" s="57"/>
      <c r="BK18" s="23"/>
      <c r="BL18" s="1"/>
      <c r="BM18" s="107">
        <v>10.0</v>
      </c>
      <c r="BN18" s="52"/>
    </row>
    <row r="19" ht="15.0" customHeight="1">
      <c r="A19" s="1"/>
      <c r="B19" s="20" t="s">
        <v>68</v>
      </c>
      <c r="C19" s="99"/>
      <c r="D19" s="22"/>
      <c r="E19" s="23"/>
      <c r="F19" s="1"/>
      <c r="G19" s="36" t="s">
        <v>69</v>
      </c>
      <c r="H19" s="22"/>
      <c r="I19" s="34"/>
      <c r="J19" s="100">
        <f>BE5-BG5</f>
        <v>0</v>
      </c>
      <c r="K19" s="1"/>
      <c r="L19" s="57"/>
      <c r="M19" s="22"/>
      <c r="N19" s="22"/>
      <c r="O19" s="22"/>
      <c r="P19" s="23"/>
      <c r="Q19" s="1"/>
      <c r="R19" s="108" t="s">
        <v>70</v>
      </c>
      <c r="S19" s="8"/>
      <c r="T19" s="9"/>
      <c r="U19" s="7"/>
      <c r="V19" s="10"/>
      <c r="W19" s="1"/>
      <c r="X19" s="1"/>
      <c r="Y19" s="87"/>
      <c r="Z19" s="34"/>
      <c r="AA19" s="41"/>
      <c r="AB19" s="22"/>
      <c r="AC19" s="22"/>
      <c r="AD19" s="22"/>
      <c r="AE19" s="22"/>
      <c r="AF19" s="34"/>
      <c r="AG19" s="41"/>
      <c r="AH19" s="41"/>
      <c r="AI19" s="41"/>
      <c r="AJ19" s="41" t="str">
        <f t="shared" si="1"/>
        <v/>
      </c>
      <c r="AK19" s="84"/>
      <c r="AL19" s="1"/>
      <c r="AM19" s="109" t="s">
        <v>71</v>
      </c>
      <c r="AN19" s="110"/>
      <c r="AO19" s="25"/>
      <c r="AP19" s="25"/>
      <c r="AQ19" s="25"/>
      <c r="AR19" s="25"/>
      <c r="AS19" s="111"/>
      <c r="AT19" s="1"/>
      <c r="AU19" s="1"/>
      <c r="AV19" s="24"/>
      <c r="AW19" s="26"/>
      <c r="AX19" s="60"/>
      <c r="AY19" s="60"/>
      <c r="AZ19" s="60"/>
      <c r="BA19" s="27"/>
      <c r="BB19" s="25"/>
      <c r="BC19" s="28"/>
      <c r="BD19" s="1"/>
      <c r="BE19" s="112" t="s">
        <v>11</v>
      </c>
      <c r="BF19" s="32" t="s">
        <v>23</v>
      </c>
      <c r="BG19" s="35" t="s">
        <v>24</v>
      </c>
      <c r="BH19" s="1"/>
      <c r="BI19" s="1"/>
      <c r="BJ19" s="57"/>
      <c r="BK19" s="23"/>
      <c r="BL19" s="1"/>
      <c r="BM19" s="37"/>
      <c r="BN19" s="38"/>
    </row>
    <row r="20">
      <c r="A20" s="1"/>
      <c r="B20" s="20" t="s">
        <v>72</v>
      </c>
      <c r="C20" s="99"/>
      <c r="D20" s="22"/>
      <c r="E20" s="23"/>
      <c r="F20" s="1"/>
      <c r="G20" s="36" t="s">
        <v>20</v>
      </c>
      <c r="H20" s="22"/>
      <c r="I20" s="34"/>
      <c r="J20" s="100">
        <f>C18*10+(IF(C3="Червонолюд",25,0))</f>
        <v>25</v>
      </c>
      <c r="K20" s="1"/>
      <c r="L20" s="57"/>
      <c r="M20" s="22"/>
      <c r="N20" s="22"/>
      <c r="O20" s="22"/>
      <c r="P20" s="23"/>
      <c r="Q20" s="1"/>
      <c r="R20" s="73"/>
      <c r="S20" s="74"/>
      <c r="T20" s="113"/>
      <c r="U20" s="114"/>
      <c r="V20" s="91"/>
      <c r="W20" s="1"/>
      <c r="X20" s="1"/>
      <c r="Y20" s="87"/>
      <c r="Z20" s="34"/>
      <c r="AA20" s="41"/>
      <c r="AB20" s="22"/>
      <c r="AC20" s="22"/>
      <c r="AD20" s="22"/>
      <c r="AE20" s="22"/>
      <c r="AF20" s="34"/>
      <c r="AG20" s="41"/>
      <c r="AH20" s="41"/>
      <c r="AI20" s="41"/>
      <c r="AJ20" s="41" t="str">
        <f t="shared" si="1"/>
        <v/>
      </c>
      <c r="AK20" s="84"/>
      <c r="AL20" s="1"/>
      <c r="AM20" s="87"/>
      <c r="AN20" s="22"/>
      <c r="AO20" s="22"/>
      <c r="AP20" s="22"/>
      <c r="AQ20" s="22"/>
      <c r="AR20" s="22"/>
      <c r="AS20" s="84"/>
      <c r="AT20" s="1"/>
      <c r="AU20" s="1"/>
      <c r="AV20" s="39"/>
      <c r="AW20" s="47"/>
      <c r="AX20" s="48"/>
      <c r="AY20" s="48"/>
      <c r="AZ20" s="48"/>
      <c r="BA20" s="49"/>
      <c r="BB20" s="50"/>
      <c r="BC20" s="40"/>
      <c r="BD20" s="1"/>
      <c r="BE20" s="115"/>
      <c r="BF20" s="116"/>
      <c r="BG20" s="52"/>
      <c r="BH20" s="1"/>
      <c r="BI20" s="1"/>
      <c r="BJ20" s="57"/>
      <c r="BK20" s="23"/>
      <c r="BL20" s="1"/>
      <c r="BM20" s="107">
        <v>20.0</v>
      </c>
      <c r="BN20" s="52"/>
    </row>
    <row r="21" ht="15.75" customHeight="1">
      <c r="A21" s="1"/>
      <c r="B21" s="20" t="s">
        <v>73</v>
      </c>
      <c r="C21" s="99"/>
      <c r="D21" s="22"/>
      <c r="E21" s="23"/>
      <c r="F21" s="1"/>
      <c r="G21" s="36" t="s">
        <v>74</v>
      </c>
      <c r="H21" s="22"/>
      <c r="I21" s="34"/>
      <c r="J21" s="100">
        <f>(ROUNDDOWN((C18+C22)/2,0))</f>
        <v>0</v>
      </c>
      <c r="K21" s="1"/>
      <c r="L21" s="57"/>
      <c r="M21" s="22"/>
      <c r="N21" s="22"/>
      <c r="O21" s="22"/>
      <c r="P21" s="23"/>
      <c r="Q21" s="1"/>
      <c r="R21" s="1"/>
      <c r="S21" s="1"/>
      <c r="T21" s="1"/>
      <c r="U21" s="1"/>
      <c r="V21" s="1"/>
      <c r="W21" s="1"/>
      <c r="X21" s="1"/>
      <c r="Y21" s="87"/>
      <c r="Z21" s="34"/>
      <c r="AA21" s="41"/>
      <c r="AB21" s="22"/>
      <c r="AC21" s="22"/>
      <c r="AD21" s="22"/>
      <c r="AE21" s="22"/>
      <c r="AF21" s="34"/>
      <c r="AG21" s="41"/>
      <c r="AH21" s="41"/>
      <c r="AI21" s="41"/>
      <c r="AJ21" s="41" t="str">
        <f t="shared" si="1"/>
        <v/>
      </c>
      <c r="AK21" s="84"/>
      <c r="AL21" s="1"/>
      <c r="AM21" s="117"/>
      <c r="AN21" s="118"/>
      <c r="AO21" s="118"/>
      <c r="AP21" s="118"/>
      <c r="AQ21" s="118"/>
      <c r="AR21" s="118"/>
      <c r="AS21" s="119"/>
      <c r="AT21" s="1"/>
      <c r="AU21" s="1"/>
      <c r="AV21" s="24"/>
      <c r="AW21" s="26"/>
      <c r="AX21" s="60"/>
      <c r="AY21" s="60"/>
      <c r="AZ21" s="60"/>
      <c r="BA21" s="27"/>
      <c r="BB21" s="25"/>
      <c r="BC21" s="28"/>
      <c r="BD21" s="1"/>
      <c r="BE21" s="120"/>
      <c r="BF21" s="65"/>
      <c r="BG21" s="66"/>
      <c r="BH21" s="1"/>
      <c r="BI21" s="1"/>
      <c r="BJ21" s="57"/>
      <c r="BK21" s="23"/>
      <c r="BL21" s="1"/>
      <c r="BM21" s="37"/>
      <c r="BN21" s="38"/>
    </row>
    <row r="22" ht="15.75" customHeight="1">
      <c r="A22" s="1"/>
      <c r="B22" s="20" t="s">
        <v>75</v>
      </c>
      <c r="C22" s="99"/>
      <c r="D22" s="22"/>
      <c r="E22" s="23"/>
      <c r="F22" s="1"/>
      <c r="G22" s="36" t="s">
        <v>76</v>
      </c>
      <c r="H22" s="22"/>
      <c r="I22" s="34"/>
      <c r="J22" s="100" t="str">
        <f>VLOOKUP(C18,'H2H Table'!A1:C14,2)</f>
        <v>#N/A</v>
      </c>
      <c r="K22" s="1"/>
      <c r="L22" s="57"/>
      <c r="M22" s="22"/>
      <c r="N22" s="22"/>
      <c r="O22" s="22"/>
      <c r="P22" s="23"/>
      <c r="Q22" s="1"/>
      <c r="R22" s="15" t="s">
        <v>77</v>
      </c>
      <c r="S22" s="4"/>
      <c r="T22" s="4"/>
      <c r="U22" s="4"/>
      <c r="V22" s="5"/>
      <c r="W22" s="1"/>
      <c r="X22" s="1"/>
      <c r="Y22" s="87"/>
      <c r="Z22" s="34"/>
      <c r="AA22" s="41"/>
      <c r="AB22" s="22"/>
      <c r="AC22" s="22"/>
      <c r="AD22" s="22"/>
      <c r="AE22" s="22"/>
      <c r="AF22" s="34"/>
      <c r="AG22" s="41"/>
      <c r="AH22" s="41"/>
      <c r="AI22" s="41"/>
      <c r="AJ22" s="41" t="str">
        <f t="shared" si="1"/>
        <v/>
      </c>
      <c r="AK22" s="84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39"/>
      <c r="AW22" s="47"/>
      <c r="AX22" s="48"/>
      <c r="AY22" s="48"/>
      <c r="AZ22" s="48"/>
      <c r="BA22" s="49"/>
      <c r="BB22" s="50"/>
      <c r="BC22" s="40"/>
      <c r="BD22" s="1"/>
      <c r="BE22" s="120"/>
      <c r="BF22" s="65"/>
      <c r="BG22" s="66"/>
      <c r="BH22" s="1"/>
      <c r="BI22" s="1"/>
      <c r="BJ22" s="57"/>
      <c r="BK22" s="23"/>
      <c r="BL22" s="1"/>
      <c r="BM22" s="107">
        <v>30.0</v>
      </c>
      <c r="BN22" s="52"/>
    </row>
    <row r="23" ht="15.75" customHeight="1">
      <c r="A23" s="1"/>
      <c r="B23" s="121" t="s">
        <v>78</v>
      </c>
      <c r="C23" s="122"/>
      <c r="D23" s="55"/>
      <c r="E23" s="56"/>
      <c r="F23" s="1"/>
      <c r="G23" s="123" t="s">
        <v>79</v>
      </c>
      <c r="H23" s="55"/>
      <c r="I23" s="71"/>
      <c r="J23" s="124" t="str">
        <f>VLOOKUP(C18,'H2H Table'!A1:C14,3)</f>
        <v>#N/A</v>
      </c>
      <c r="K23" s="1"/>
      <c r="L23" s="79"/>
      <c r="M23" s="55"/>
      <c r="N23" s="55"/>
      <c r="O23" s="55"/>
      <c r="P23" s="56"/>
      <c r="Q23" s="1"/>
      <c r="R23" s="57"/>
      <c r="S23" s="22"/>
      <c r="T23" s="22"/>
      <c r="U23" s="22"/>
      <c r="V23" s="23"/>
      <c r="W23" s="1"/>
      <c r="X23" s="1"/>
      <c r="Y23" s="87"/>
      <c r="Z23" s="34"/>
      <c r="AA23" s="41"/>
      <c r="AB23" s="22"/>
      <c r="AC23" s="22"/>
      <c r="AD23" s="22"/>
      <c r="AE23" s="22"/>
      <c r="AF23" s="34"/>
      <c r="AG23" s="41"/>
      <c r="AH23" s="41"/>
      <c r="AI23" s="41"/>
      <c r="AJ23" s="41" t="str">
        <f t="shared" si="1"/>
        <v/>
      </c>
      <c r="AK23" s="84"/>
      <c r="AL23" s="1"/>
      <c r="AM23" s="80" t="s">
        <v>80</v>
      </c>
      <c r="AN23" s="81"/>
      <c r="AO23" s="81"/>
      <c r="AP23" s="81"/>
      <c r="AQ23" s="81"/>
      <c r="AR23" s="81"/>
      <c r="AS23" s="82"/>
      <c r="AT23" s="1"/>
      <c r="AU23" s="1"/>
      <c r="AV23" s="24"/>
      <c r="AW23" s="26"/>
      <c r="AX23" s="60"/>
      <c r="AY23" s="60"/>
      <c r="AZ23" s="60"/>
      <c r="BA23" s="27"/>
      <c r="BB23" s="25"/>
      <c r="BC23" s="28"/>
      <c r="BD23" s="1"/>
      <c r="BE23" s="37"/>
      <c r="BF23" s="26"/>
      <c r="BG23" s="38"/>
      <c r="BH23" s="1"/>
      <c r="BI23" s="1"/>
      <c r="BJ23" s="57"/>
      <c r="BK23" s="23"/>
      <c r="BL23" s="1"/>
      <c r="BM23" s="37"/>
      <c r="BN23" s="38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6" t="s">
        <v>81</v>
      </c>
      <c r="S24" s="22"/>
      <c r="T24" s="34"/>
      <c r="U24" s="41"/>
      <c r="V24" s="23"/>
      <c r="W24" s="1"/>
      <c r="X24" s="1"/>
      <c r="Y24" s="87"/>
      <c r="Z24" s="34"/>
      <c r="AA24" s="41"/>
      <c r="AB24" s="22"/>
      <c r="AC24" s="22"/>
      <c r="AD24" s="22"/>
      <c r="AE24" s="22"/>
      <c r="AF24" s="34"/>
      <c r="AG24" s="41"/>
      <c r="AH24" s="41"/>
      <c r="AI24" s="41"/>
      <c r="AJ24" s="41" t="str">
        <f t="shared" si="1"/>
        <v/>
      </c>
      <c r="AK24" s="84"/>
      <c r="AL24" s="1"/>
      <c r="AM24" s="83" t="s">
        <v>11</v>
      </c>
      <c r="AN24" s="22"/>
      <c r="AO24" s="34"/>
      <c r="AP24" s="125" t="s">
        <v>23</v>
      </c>
      <c r="AQ24" s="126" t="s">
        <v>41</v>
      </c>
      <c r="AR24" s="125" t="s">
        <v>42</v>
      </c>
      <c r="AS24" s="127" t="s">
        <v>43</v>
      </c>
      <c r="AT24" s="1"/>
      <c r="AU24" s="1"/>
      <c r="AV24" s="39"/>
      <c r="AW24" s="47"/>
      <c r="AX24" s="48"/>
      <c r="AY24" s="48"/>
      <c r="AZ24" s="48"/>
      <c r="BA24" s="49"/>
      <c r="BB24" s="50"/>
      <c r="BC24" s="40"/>
      <c r="BD24" s="1"/>
      <c r="BE24" s="128"/>
      <c r="BF24" s="48"/>
      <c r="BG24" s="52"/>
      <c r="BH24" s="1"/>
      <c r="BI24" s="1"/>
      <c r="BJ24" s="57"/>
      <c r="BK24" s="23"/>
      <c r="BL24" s="1"/>
      <c r="BM24" s="107">
        <v>40.0</v>
      </c>
      <c r="BN24" s="52"/>
    </row>
    <row r="25" ht="15.75" customHeight="1">
      <c r="A25" s="1"/>
      <c r="B25" s="15" t="s">
        <v>82</v>
      </c>
      <c r="C25" s="4"/>
      <c r="D25" s="4"/>
      <c r="E25" s="4"/>
      <c r="F25" s="4"/>
      <c r="G25" s="5"/>
      <c r="H25" s="1"/>
      <c r="I25" s="15" t="s">
        <v>83</v>
      </c>
      <c r="J25" s="4"/>
      <c r="K25" s="4"/>
      <c r="L25" s="4"/>
      <c r="M25" s="5"/>
      <c r="N25" s="1"/>
      <c r="O25" s="15" t="s">
        <v>84</v>
      </c>
      <c r="P25" s="5"/>
      <c r="Q25" s="1"/>
      <c r="R25" s="36" t="s">
        <v>85</v>
      </c>
      <c r="S25" s="22"/>
      <c r="T25" s="34"/>
      <c r="U25" s="41"/>
      <c r="V25" s="23"/>
      <c r="W25" s="1"/>
      <c r="X25" s="1"/>
      <c r="Y25" s="87"/>
      <c r="Z25" s="34"/>
      <c r="AA25" s="41"/>
      <c r="AB25" s="22"/>
      <c r="AC25" s="22"/>
      <c r="AD25" s="22"/>
      <c r="AE25" s="22"/>
      <c r="AF25" s="34"/>
      <c r="AG25" s="41"/>
      <c r="AH25" s="41"/>
      <c r="AI25" s="41"/>
      <c r="AJ25" s="41" t="str">
        <f t="shared" si="1"/>
        <v/>
      </c>
      <c r="AK25" s="84"/>
      <c r="AL25" s="1"/>
      <c r="AM25" s="87"/>
      <c r="AN25" s="22"/>
      <c r="AO25" s="34"/>
      <c r="AP25" s="129"/>
      <c r="AQ25" s="130"/>
      <c r="AR25" s="129"/>
      <c r="AS25" s="131" t="str">
        <f t="shared" ref="AS25:AS48" si="2">IF(AQ25*AR25=0,"",AQ25*AR25)</f>
        <v/>
      </c>
      <c r="AT25" s="1"/>
      <c r="AU25" s="1"/>
      <c r="AV25" s="24"/>
      <c r="AW25" s="26"/>
      <c r="AX25" s="60"/>
      <c r="AY25" s="60"/>
      <c r="AZ25" s="60"/>
      <c r="BA25" s="27"/>
      <c r="BB25" s="25"/>
      <c r="BC25" s="28"/>
      <c r="BD25" s="1"/>
      <c r="BE25" s="120"/>
      <c r="BF25" s="132"/>
      <c r="BG25" s="66"/>
      <c r="BH25" s="1"/>
      <c r="BI25" s="1"/>
      <c r="BJ25" s="57"/>
      <c r="BK25" s="23"/>
      <c r="BL25" s="1"/>
      <c r="BM25" s="37"/>
      <c r="BN25" s="38"/>
    </row>
    <row r="26" ht="15.75" customHeight="1">
      <c r="A26" s="1"/>
      <c r="B26" s="133" t="s">
        <v>86</v>
      </c>
      <c r="C26" s="22"/>
      <c r="D26" s="34"/>
      <c r="E26" s="134"/>
      <c r="F26" s="22"/>
      <c r="G26" s="23"/>
      <c r="H26" s="1"/>
      <c r="I26" s="133" t="s">
        <v>87</v>
      </c>
      <c r="J26" s="22"/>
      <c r="K26" s="34"/>
      <c r="L26" s="134"/>
      <c r="M26" s="23"/>
      <c r="N26" s="1"/>
      <c r="O26" s="135" t="s">
        <v>88</v>
      </c>
      <c r="P26" s="100"/>
      <c r="Q26" s="1"/>
      <c r="R26" s="36" t="s">
        <v>89</v>
      </c>
      <c r="S26" s="22"/>
      <c r="T26" s="34"/>
      <c r="U26" s="41"/>
      <c r="V26" s="23"/>
      <c r="W26" s="1"/>
      <c r="X26" s="1"/>
      <c r="Y26" s="87"/>
      <c r="Z26" s="34"/>
      <c r="AA26" s="41"/>
      <c r="AB26" s="22"/>
      <c r="AC26" s="22"/>
      <c r="AD26" s="22"/>
      <c r="AE26" s="22"/>
      <c r="AF26" s="34"/>
      <c r="AG26" s="41"/>
      <c r="AH26" s="41"/>
      <c r="AI26" s="41"/>
      <c r="AJ26" s="41" t="str">
        <f t="shared" si="1"/>
        <v/>
      </c>
      <c r="AK26" s="84"/>
      <c r="AL26" s="1"/>
      <c r="AM26" s="87"/>
      <c r="AN26" s="22"/>
      <c r="AO26" s="34"/>
      <c r="AP26" s="136"/>
      <c r="AQ26" s="137"/>
      <c r="AR26" s="136"/>
      <c r="AS26" s="131" t="str">
        <f t="shared" si="2"/>
        <v/>
      </c>
      <c r="AT26" s="1"/>
      <c r="AU26" s="1"/>
      <c r="AV26" s="39"/>
      <c r="AW26" s="47"/>
      <c r="AX26" s="48"/>
      <c r="AY26" s="48"/>
      <c r="AZ26" s="48"/>
      <c r="BA26" s="49"/>
      <c r="BB26" s="50"/>
      <c r="BC26" s="40"/>
      <c r="BD26" s="1"/>
      <c r="BE26" s="120"/>
      <c r="BF26" s="132"/>
      <c r="BG26" s="66"/>
      <c r="BH26" s="1"/>
      <c r="BI26" s="1"/>
      <c r="BJ26" s="57"/>
      <c r="BK26" s="23"/>
      <c r="BL26" s="1"/>
      <c r="BM26" s="107">
        <v>50.0</v>
      </c>
      <c r="BN26" s="52"/>
    </row>
    <row r="27" ht="15.75" customHeight="1">
      <c r="A27" s="1"/>
      <c r="B27" s="133" t="s">
        <v>90</v>
      </c>
      <c r="C27" s="22"/>
      <c r="D27" s="34"/>
      <c r="E27" s="134"/>
      <c r="F27" s="22"/>
      <c r="G27" s="23"/>
      <c r="H27" s="1"/>
      <c r="I27" s="133" t="s">
        <v>91</v>
      </c>
      <c r="J27" s="22"/>
      <c r="K27" s="34"/>
      <c r="L27" s="134"/>
      <c r="M27" s="23"/>
      <c r="N27" s="1"/>
      <c r="O27" s="138" t="s">
        <v>92</v>
      </c>
      <c r="P27" s="100"/>
      <c r="Q27" s="1"/>
      <c r="R27" s="36" t="s">
        <v>93</v>
      </c>
      <c r="S27" s="22"/>
      <c r="T27" s="34"/>
      <c r="U27" s="41"/>
      <c r="V27" s="23"/>
      <c r="W27" s="1"/>
      <c r="X27" s="1"/>
      <c r="Y27" s="87"/>
      <c r="Z27" s="34"/>
      <c r="AA27" s="41"/>
      <c r="AB27" s="22"/>
      <c r="AC27" s="22"/>
      <c r="AD27" s="22"/>
      <c r="AE27" s="22"/>
      <c r="AF27" s="34"/>
      <c r="AG27" s="41"/>
      <c r="AH27" s="41"/>
      <c r="AI27" s="41"/>
      <c r="AJ27" s="41" t="str">
        <f t="shared" si="1"/>
        <v/>
      </c>
      <c r="AK27" s="84"/>
      <c r="AL27" s="1"/>
      <c r="AM27" s="87"/>
      <c r="AN27" s="22"/>
      <c r="AO27" s="34"/>
      <c r="AP27" s="136"/>
      <c r="AQ27" s="137"/>
      <c r="AR27" s="136"/>
      <c r="AS27" s="131" t="str">
        <f t="shared" si="2"/>
        <v/>
      </c>
      <c r="AT27" s="1"/>
      <c r="AU27" s="1"/>
      <c r="AV27" s="24"/>
      <c r="AW27" s="26"/>
      <c r="AX27" s="60"/>
      <c r="AY27" s="60"/>
      <c r="AZ27" s="60"/>
      <c r="BA27" s="27"/>
      <c r="BB27" s="25"/>
      <c r="BC27" s="28"/>
      <c r="BD27" s="1"/>
      <c r="BE27" s="37"/>
      <c r="BF27" s="60"/>
      <c r="BG27" s="38"/>
      <c r="BH27" s="1"/>
      <c r="BI27" s="1"/>
      <c r="BJ27" s="57"/>
      <c r="BK27" s="23"/>
      <c r="BL27" s="1"/>
      <c r="BM27" s="37"/>
      <c r="BN27" s="38"/>
    </row>
    <row r="28" ht="15.75" customHeight="1">
      <c r="A28" s="1"/>
      <c r="B28" s="133" t="s">
        <v>94</v>
      </c>
      <c r="C28" s="22"/>
      <c r="D28" s="34"/>
      <c r="E28" s="134"/>
      <c r="F28" s="22"/>
      <c r="G28" s="23"/>
      <c r="H28" s="1"/>
      <c r="I28" s="133" t="s">
        <v>95</v>
      </c>
      <c r="J28" s="22"/>
      <c r="K28" s="34"/>
      <c r="L28" s="134"/>
      <c r="M28" s="23"/>
      <c r="N28" s="1"/>
      <c r="O28" s="139" t="s">
        <v>96</v>
      </c>
      <c r="P28" s="100"/>
      <c r="Q28" s="1"/>
      <c r="R28" s="36" t="s">
        <v>97</v>
      </c>
      <c r="S28" s="22"/>
      <c r="T28" s="34"/>
      <c r="U28" s="41"/>
      <c r="V28" s="23"/>
      <c r="W28" s="1"/>
      <c r="X28" s="1"/>
      <c r="Y28" s="87"/>
      <c r="Z28" s="34"/>
      <c r="AA28" s="41"/>
      <c r="AB28" s="22"/>
      <c r="AC28" s="22"/>
      <c r="AD28" s="22"/>
      <c r="AE28" s="22"/>
      <c r="AF28" s="34"/>
      <c r="AG28" s="41"/>
      <c r="AH28" s="41"/>
      <c r="AI28" s="41"/>
      <c r="AJ28" s="41" t="str">
        <f t="shared" si="1"/>
        <v/>
      </c>
      <c r="AK28" s="84"/>
      <c r="AL28" s="1"/>
      <c r="AM28" s="87"/>
      <c r="AN28" s="22"/>
      <c r="AO28" s="34"/>
      <c r="AP28" s="136"/>
      <c r="AQ28" s="137"/>
      <c r="AR28" s="136"/>
      <c r="AS28" s="131" t="str">
        <f t="shared" si="2"/>
        <v/>
      </c>
      <c r="AT28" s="1"/>
      <c r="AU28" s="1"/>
      <c r="AV28" s="39"/>
      <c r="AW28" s="47"/>
      <c r="AX28" s="48"/>
      <c r="AY28" s="48"/>
      <c r="AZ28" s="48"/>
      <c r="BA28" s="49"/>
      <c r="BB28" s="50"/>
      <c r="BC28" s="40"/>
      <c r="BD28" s="1"/>
      <c r="BE28" s="115"/>
      <c r="BF28" s="48"/>
      <c r="BG28" s="52"/>
      <c r="BH28" s="1"/>
      <c r="BI28" s="1"/>
      <c r="BJ28" s="57"/>
      <c r="BK28" s="23"/>
      <c r="BL28" s="1"/>
      <c r="BM28" s="107">
        <v>60.0</v>
      </c>
      <c r="BN28" s="52"/>
    </row>
    <row r="29" ht="15.75" customHeight="1">
      <c r="A29" s="1"/>
      <c r="B29" s="140" t="s">
        <v>98</v>
      </c>
      <c r="C29" s="50"/>
      <c r="D29" s="47"/>
      <c r="E29" s="141"/>
      <c r="F29" s="50"/>
      <c r="G29" s="40"/>
      <c r="H29" s="1"/>
      <c r="I29" s="133" t="s">
        <v>99</v>
      </c>
      <c r="J29" s="22"/>
      <c r="K29" s="34"/>
      <c r="L29" s="134"/>
      <c r="M29" s="23"/>
      <c r="N29" s="1"/>
      <c r="O29" s="139" t="s">
        <v>100</v>
      </c>
      <c r="P29" s="100"/>
      <c r="Q29" s="1"/>
      <c r="R29" s="36" t="s">
        <v>24</v>
      </c>
      <c r="S29" s="22"/>
      <c r="T29" s="34"/>
      <c r="U29" s="41"/>
      <c r="V29" s="23"/>
      <c r="W29" s="1"/>
      <c r="X29" s="1"/>
      <c r="Y29" s="87"/>
      <c r="Z29" s="34"/>
      <c r="AA29" s="41"/>
      <c r="AB29" s="22"/>
      <c r="AC29" s="22"/>
      <c r="AD29" s="22"/>
      <c r="AE29" s="22"/>
      <c r="AF29" s="34"/>
      <c r="AG29" s="41"/>
      <c r="AH29" s="41"/>
      <c r="AI29" s="41"/>
      <c r="AJ29" s="41" t="str">
        <f t="shared" si="1"/>
        <v/>
      </c>
      <c r="AK29" s="84"/>
      <c r="AL29" s="1"/>
      <c r="AM29" s="87"/>
      <c r="AN29" s="22"/>
      <c r="AO29" s="34"/>
      <c r="AP29" s="136"/>
      <c r="AQ29" s="137"/>
      <c r="AR29" s="136"/>
      <c r="AS29" s="131" t="str">
        <f t="shared" si="2"/>
        <v/>
      </c>
      <c r="AT29" s="1"/>
      <c r="AU29" s="1"/>
      <c r="AV29" s="24"/>
      <c r="AW29" s="26"/>
      <c r="AX29" s="60"/>
      <c r="AY29" s="60"/>
      <c r="AZ29" s="60"/>
      <c r="BA29" s="27"/>
      <c r="BB29" s="25"/>
      <c r="BC29" s="28"/>
      <c r="BD29" s="1"/>
      <c r="BE29" s="120"/>
      <c r="BF29" s="132"/>
      <c r="BG29" s="66"/>
      <c r="BH29" s="1"/>
      <c r="BI29" s="1"/>
      <c r="BJ29" s="57"/>
      <c r="BK29" s="23"/>
      <c r="BL29" s="1"/>
      <c r="BM29" s="37"/>
      <c r="BN29" s="38"/>
    </row>
    <row r="30" ht="15.75" customHeight="1">
      <c r="A30" s="142" t="s">
        <v>101</v>
      </c>
      <c r="B30" s="143" t="s">
        <v>102</v>
      </c>
      <c r="C30" s="81"/>
      <c r="D30" s="144"/>
      <c r="E30" s="145"/>
      <c r="F30" s="81"/>
      <c r="G30" s="82"/>
      <c r="H30" s="1"/>
      <c r="I30" s="146" t="s">
        <v>103</v>
      </c>
      <c r="J30" s="55"/>
      <c r="K30" s="71"/>
      <c r="L30" s="147"/>
      <c r="M30" s="56"/>
      <c r="N30" s="1"/>
      <c r="O30" s="138" t="s">
        <v>104</v>
      </c>
      <c r="P30" s="100"/>
      <c r="Q30" s="1"/>
      <c r="R30" s="36" t="s">
        <v>105</v>
      </c>
      <c r="S30" s="22"/>
      <c r="T30" s="34"/>
      <c r="U30" s="41"/>
      <c r="V30" s="23"/>
      <c r="W30" s="1"/>
      <c r="X30" s="1"/>
      <c r="Y30" s="87"/>
      <c r="Z30" s="34"/>
      <c r="AA30" s="41"/>
      <c r="AB30" s="22"/>
      <c r="AC30" s="22"/>
      <c r="AD30" s="22"/>
      <c r="AE30" s="22"/>
      <c r="AF30" s="34"/>
      <c r="AG30" s="41"/>
      <c r="AH30" s="41"/>
      <c r="AI30" s="41"/>
      <c r="AJ30" s="41" t="str">
        <f t="shared" si="1"/>
        <v/>
      </c>
      <c r="AK30" s="84"/>
      <c r="AL30" s="1"/>
      <c r="AM30" s="87"/>
      <c r="AN30" s="22"/>
      <c r="AO30" s="34"/>
      <c r="AP30" s="136"/>
      <c r="AQ30" s="137"/>
      <c r="AR30" s="136"/>
      <c r="AS30" s="131" t="str">
        <f t="shared" si="2"/>
        <v/>
      </c>
      <c r="AT30" s="1"/>
      <c r="AU30" s="1"/>
      <c r="AV30" s="39"/>
      <c r="AW30" s="47"/>
      <c r="AX30" s="48"/>
      <c r="AY30" s="48"/>
      <c r="AZ30" s="48"/>
      <c r="BA30" s="49"/>
      <c r="BB30" s="50"/>
      <c r="BC30" s="40"/>
      <c r="BD30" s="1"/>
      <c r="BE30" s="120"/>
      <c r="BF30" s="132"/>
      <c r="BG30" s="66"/>
      <c r="BH30" s="1"/>
      <c r="BI30" s="1"/>
      <c r="BJ30" s="57"/>
      <c r="BK30" s="23"/>
      <c r="BL30" s="1"/>
      <c r="BM30" s="107">
        <v>70.0</v>
      </c>
      <c r="BN30" s="52"/>
    </row>
    <row r="31" ht="15.75" customHeight="1">
      <c r="A31" s="148"/>
      <c r="B31" s="149" t="s">
        <v>106</v>
      </c>
      <c r="C31" s="22"/>
      <c r="D31" s="34"/>
      <c r="E31" s="134"/>
      <c r="F31" s="22"/>
      <c r="G31" s="84"/>
      <c r="H31" s="1"/>
      <c r="I31" s="150"/>
      <c r="J31" s="1"/>
      <c r="K31" s="1"/>
      <c r="L31" s="1"/>
      <c r="M31" s="1"/>
      <c r="N31" s="1"/>
      <c r="O31" s="138" t="s">
        <v>107</v>
      </c>
      <c r="P31" s="100"/>
      <c r="Q31" s="1"/>
      <c r="R31" s="36" t="s">
        <v>108</v>
      </c>
      <c r="S31" s="22"/>
      <c r="T31" s="34"/>
      <c r="U31" s="41"/>
      <c r="V31" s="23"/>
      <c r="W31" s="1"/>
      <c r="X31" s="1"/>
      <c r="Y31" s="87"/>
      <c r="Z31" s="34"/>
      <c r="AA31" s="41"/>
      <c r="AB31" s="22"/>
      <c r="AC31" s="22"/>
      <c r="AD31" s="22"/>
      <c r="AE31" s="22"/>
      <c r="AF31" s="34"/>
      <c r="AG31" s="41"/>
      <c r="AH31" s="41"/>
      <c r="AI31" s="41"/>
      <c r="AJ31" s="41" t="str">
        <f t="shared" si="1"/>
        <v/>
      </c>
      <c r="AK31" s="84"/>
      <c r="AL31" s="1"/>
      <c r="AM31" s="87"/>
      <c r="AN31" s="22"/>
      <c r="AO31" s="34"/>
      <c r="AP31" s="136"/>
      <c r="AQ31" s="137"/>
      <c r="AR31" s="136"/>
      <c r="AS31" s="131" t="str">
        <f t="shared" si="2"/>
        <v/>
      </c>
      <c r="AT31" s="1"/>
      <c r="AU31" s="1"/>
      <c r="AV31" s="24"/>
      <c r="AW31" s="26"/>
      <c r="AX31" s="60"/>
      <c r="AY31" s="60"/>
      <c r="AZ31" s="60"/>
      <c r="BA31" s="27"/>
      <c r="BB31" s="25"/>
      <c r="BC31" s="28"/>
      <c r="BD31" s="1"/>
      <c r="BE31" s="37"/>
      <c r="BF31" s="60"/>
      <c r="BG31" s="38"/>
      <c r="BH31" s="1"/>
      <c r="BI31" s="1"/>
      <c r="BJ31" s="57"/>
      <c r="BK31" s="23"/>
      <c r="BL31" s="1"/>
      <c r="BM31" s="37"/>
      <c r="BN31" s="38"/>
    </row>
    <row r="32" ht="15.75" customHeight="1">
      <c r="A32" s="151"/>
      <c r="B32" s="152" t="s">
        <v>109</v>
      </c>
      <c r="C32" s="118"/>
      <c r="D32" s="153"/>
      <c r="E32" s="154"/>
      <c r="F32" s="118"/>
      <c r="G32" s="119"/>
      <c r="H32" s="1"/>
      <c r="I32" s="15" t="s">
        <v>110</v>
      </c>
      <c r="J32" s="4"/>
      <c r="K32" s="4"/>
      <c r="L32" s="4"/>
      <c r="M32" s="5"/>
      <c r="N32" s="1"/>
      <c r="O32" s="155" t="s">
        <v>111</v>
      </c>
      <c r="P32" s="124"/>
      <c r="Q32" s="1"/>
      <c r="R32" s="123" t="s">
        <v>42</v>
      </c>
      <c r="S32" s="55"/>
      <c r="T32" s="71"/>
      <c r="U32" s="54"/>
      <c r="V32" s="56"/>
      <c r="W32" s="1"/>
      <c r="X32" s="1"/>
      <c r="Y32" s="87"/>
      <c r="Z32" s="34"/>
      <c r="AA32" s="41"/>
      <c r="AB32" s="22"/>
      <c r="AC32" s="22"/>
      <c r="AD32" s="22"/>
      <c r="AE32" s="22"/>
      <c r="AF32" s="34"/>
      <c r="AG32" s="41"/>
      <c r="AH32" s="41"/>
      <c r="AI32" s="41"/>
      <c r="AJ32" s="41" t="str">
        <f t="shared" si="1"/>
        <v/>
      </c>
      <c r="AK32" s="84"/>
      <c r="AL32" s="1"/>
      <c r="AM32" s="87"/>
      <c r="AN32" s="22"/>
      <c r="AO32" s="34"/>
      <c r="AP32" s="136"/>
      <c r="AQ32" s="137"/>
      <c r="AR32" s="136"/>
      <c r="AS32" s="131" t="str">
        <f t="shared" si="2"/>
        <v/>
      </c>
      <c r="AT32" s="1"/>
      <c r="AU32" s="1"/>
      <c r="AV32" s="39"/>
      <c r="AW32" s="47"/>
      <c r="AX32" s="48"/>
      <c r="AY32" s="48"/>
      <c r="AZ32" s="48"/>
      <c r="BA32" s="49"/>
      <c r="BB32" s="50"/>
      <c r="BC32" s="40"/>
      <c r="BD32" s="1"/>
      <c r="BE32" s="115"/>
      <c r="BF32" s="48"/>
      <c r="BG32" s="52"/>
      <c r="BH32" s="1"/>
      <c r="BI32" s="1"/>
      <c r="BJ32" s="57"/>
      <c r="BK32" s="23"/>
      <c r="BL32" s="1"/>
      <c r="BM32" s="107">
        <v>80.0</v>
      </c>
      <c r="BN32" s="52"/>
    </row>
    <row r="33" ht="15.75" customHeight="1">
      <c r="A33" s="1"/>
      <c r="B33" s="156" t="s">
        <v>112</v>
      </c>
      <c r="C33" s="25"/>
      <c r="D33" s="26"/>
      <c r="E33" s="157"/>
      <c r="F33" s="25"/>
      <c r="G33" s="28"/>
      <c r="H33" s="1"/>
      <c r="I33" s="133" t="s">
        <v>113</v>
      </c>
      <c r="J33" s="22"/>
      <c r="K33" s="34"/>
      <c r="L33" s="134"/>
      <c r="M33" s="23"/>
      <c r="N33" s="1"/>
      <c r="O33" s="150"/>
      <c r="P33" s="1"/>
      <c r="Q33" s="1"/>
      <c r="R33" s="1"/>
      <c r="S33" s="1"/>
      <c r="T33" s="1"/>
      <c r="U33" s="1"/>
      <c r="V33" s="1"/>
      <c r="W33" s="1"/>
      <c r="X33" s="1"/>
      <c r="Y33" s="87"/>
      <c r="Z33" s="34"/>
      <c r="AA33" s="41"/>
      <c r="AB33" s="22"/>
      <c r="AC33" s="22"/>
      <c r="AD33" s="22"/>
      <c r="AE33" s="22"/>
      <c r="AF33" s="34"/>
      <c r="AG33" s="41"/>
      <c r="AH33" s="41"/>
      <c r="AI33" s="41"/>
      <c r="AJ33" s="41" t="str">
        <f t="shared" si="1"/>
        <v/>
      </c>
      <c r="AK33" s="84"/>
      <c r="AL33" s="1"/>
      <c r="AM33" s="87"/>
      <c r="AN33" s="22"/>
      <c r="AO33" s="34"/>
      <c r="AP33" s="136"/>
      <c r="AQ33" s="137"/>
      <c r="AR33" s="136"/>
      <c r="AS33" s="131" t="str">
        <f t="shared" si="2"/>
        <v/>
      </c>
      <c r="AT33" s="1"/>
      <c r="AU33" s="1"/>
      <c r="AV33" s="24"/>
      <c r="AW33" s="26"/>
      <c r="AX33" s="60"/>
      <c r="AY33" s="60"/>
      <c r="AZ33" s="60"/>
      <c r="BA33" s="27"/>
      <c r="BB33" s="25"/>
      <c r="BC33" s="28"/>
      <c r="BD33" s="1"/>
      <c r="BE33" s="120"/>
      <c r="BF33" s="132"/>
      <c r="BG33" s="66"/>
      <c r="BH33" s="1"/>
      <c r="BI33" s="1"/>
      <c r="BJ33" s="57"/>
      <c r="BK33" s="23"/>
      <c r="BL33" s="1"/>
      <c r="BM33" s="37"/>
      <c r="BN33" s="38"/>
    </row>
    <row r="34" ht="15.75" customHeight="1">
      <c r="A34" s="1"/>
      <c r="B34" s="133" t="s">
        <v>114</v>
      </c>
      <c r="C34" s="22"/>
      <c r="D34" s="34"/>
      <c r="E34" s="134"/>
      <c r="F34" s="22"/>
      <c r="G34" s="23"/>
      <c r="H34" s="1"/>
      <c r="I34" s="146" t="s">
        <v>115</v>
      </c>
      <c r="J34" s="55"/>
      <c r="K34" s="71"/>
      <c r="L34" s="147"/>
      <c r="M34" s="56"/>
      <c r="N34" s="1"/>
      <c r="O34" s="15" t="s">
        <v>116</v>
      </c>
      <c r="P34" s="5"/>
      <c r="Q34" s="1"/>
      <c r="R34" s="15" t="s">
        <v>117</v>
      </c>
      <c r="S34" s="4"/>
      <c r="T34" s="4"/>
      <c r="U34" s="4"/>
      <c r="V34" s="5"/>
      <c r="W34" s="1"/>
      <c r="X34" s="1"/>
      <c r="Y34" s="87"/>
      <c r="Z34" s="34"/>
      <c r="AA34" s="41"/>
      <c r="AB34" s="22"/>
      <c r="AC34" s="22"/>
      <c r="AD34" s="22"/>
      <c r="AE34" s="22"/>
      <c r="AF34" s="34"/>
      <c r="AG34" s="41"/>
      <c r="AH34" s="41"/>
      <c r="AI34" s="41"/>
      <c r="AJ34" s="41" t="str">
        <f t="shared" si="1"/>
        <v/>
      </c>
      <c r="AK34" s="84"/>
      <c r="AL34" s="1"/>
      <c r="AM34" s="87"/>
      <c r="AN34" s="22"/>
      <c r="AO34" s="34"/>
      <c r="AP34" s="136"/>
      <c r="AQ34" s="137"/>
      <c r="AR34" s="136"/>
      <c r="AS34" s="131" t="str">
        <f t="shared" si="2"/>
        <v/>
      </c>
      <c r="AT34" s="1"/>
      <c r="AU34" s="1"/>
      <c r="AV34" s="39"/>
      <c r="AW34" s="47"/>
      <c r="AX34" s="48"/>
      <c r="AY34" s="48"/>
      <c r="AZ34" s="48"/>
      <c r="BA34" s="49"/>
      <c r="BB34" s="50"/>
      <c r="BC34" s="40"/>
      <c r="BD34" s="1"/>
      <c r="BE34" s="120"/>
      <c r="BF34" s="132"/>
      <c r="BG34" s="66"/>
      <c r="BH34" s="1"/>
      <c r="BI34" s="1"/>
      <c r="BJ34" s="57"/>
      <c r="BK34" s="23"/>
      <c r="BL34" s="1"/>
      <c r="BM34" s="107">
        <v>90.0</v>
      </c>
      <c r="BN34" s="52"/>
    </row>
    <row r="35" ht="15.75" customHeight="1">
      <c r="A35" s="1"/>
      <c r="B35" s="133" t="s">
        <v>118</v>
      </c>
      <c r="C35" s="22"/>
      <c r="D35" s="34"/>
      <c r="E35" s="134"/>
      <c r="F35" s="22"/>
      <c r="G35" s="23"/>
      <c r="H35" s="1"/>
      <c r="I35" s="150"/>
      <c r="J35" s="1"/>
      <c r="K35" s="1"/>
      <c r="L35" s="1"/>
      <c r="M35" s="1"/>
      <c r="N35" s="1"/>
      <c r="O35" s="138" t="s">
        <v>119</v>
      </c>
      <c r="P35" s="100"/>
      <c r="Q35" s="1"/>
      <c r="R35" s="20" t="s">
        <v>120</v>
      </c>
      <c r="S35" s="33" t="s">
        <v>121</v>
      </c>
      <c r="T35" s="22"/>
      <c r="U35" s="34"/>
      <c r="V35" s="158" t="s">
        <v>122</v>
      </c>
      <c r="W35" s="1"/>
      <c r="X35" s="1"/>
      <c r="Y35" s="87"/>
      <c r="Z35" s="34"/>
      <c r="AA35" s="41"/>
      <c r="AB35" s="22"/>
      <c r="AC35" s="22"/>
      <c r="AD35" s="22"/>
      <c r="AE35" s="22"/>
      <c r="AF35" s="34"/>
      <c r="AG35" s="41"/>
      <c r="AH35" s="41"/>
      <c r="AI35" s="41"/>
      <c r="AJ35" s="41" t="str">
        <f t="shared" si="1"/>
        <v/>
      </c>
      <c r="AK35" s="84"/>
      <c r="AL35" s="1"/>
      <c r="AM35" s="87"/>
      <c r="AN35" s="22"/>
      <c r="AO35" s="34"/>
      <c r="AP35" s="136"/>
      <c r="AQ35" s="137"/>
      <c r="AR35" s="136"/>
      <c r="AS35" s="131" t="str">
        <f t="shared" si="2"/>
        <v/>
      </c>
      <c r="AT35" s="1"/>
      <c r="AU35" s="1"/>
      <c r="AV35" s="24"/>
      <c r="AW35" s="26"/>
      <c r="AX35" s="60"/>
      <c r="AY35" s="60"/>
      <c r="AZ35" s="60"/>
      <c r="BA35" s="27"/>
      <c r="BB35" s="25"/>
      <c r="BC35" s="28"/>
      <c r="BD35" s="1"/>
      <c r="BE35" s="98"/>
      <c r="BF35" s="159"/>
      <c r="BG35" s="75"/>
      <c r="BH35" s="1"/>
      <c r="BI35" s="1"/>
      <c r="BJ35" s="57"/>
      <c r="BK35" s="23"/>
      <c r="BL35" s="1"/>
      <c r="BM35" s="37"/>
      <c r="BN35" s="38"/>
    </row>
    <row r="36" ht="15.75" customHeight="1">
      <c r="A36" s="1"/>
      <c r="B36" s="149" t="s">
        <v>123</v>
      </c>
      <c r="C36" s="22"/>
      <c r="D36" s="34"/>
      <c r="E36" s="134"/>
      <c r="F36" s="22"/>
      <c r="G36" s="23"/>
      <c r="H36" s="1"/>
      <c r="I36" s="160" t="s">
        <v>124</v>
      </c>
      <c r="J36" s="4"/>
      <c r="K36" s="4"/>
      <c r="L36" s="4"/>
      <c r="M36" s="5"/>
      <c r="N36" s="1"/>
      <c r="O36" s="135" t="s">
        <v>125</v>
      </c>
      <c r="P36" s="100"/>
      <c r="Q36" s="1"/>
      <c r="R36" s="20" t="s">
        <v>126</v>
      </c>
      <c r="S36" s="41"/>
      <c r="T36" s="22"/>
      <c r="U36" s="34"/>
      <c r="V36" s="46"/>
      <c r="W36" s="1"/>
      <c r="X36" s="1"/>
      <c r="Y36" s="87"/>
      <c r="Z36" s="34"/>
      <c r="AA36" s="41"/>
      <c r="AB36" s="22"/>
      <c r="AC36" s="22"/>
      <c r="AD36" s="22"/>
      <c r="AE36" s="22"/>
      <c r="AF36" s="34"/>
      <c r="AG36" s="41"/>
      <c r="AH36" s="41"/>
      <c r="AI36" s="41"/>
      <c r="AJ36" s="41" t="str">
        <f t="shared" si="1"/>
        <v/>
      </c>
      <c r="AK36" s="84"/>
      <c r="AL36" s="1"/>
      <c r="AM36" s="87"/>
      <c r="AN36" s="22"/>
      <c r="AO36" s="34"/>
      <c r="AP36" s="136"/>
      <c r="AQ36" s="137"/>
      <c r="AR36" s="136"/>
      <c r="AS36" s="131" t="str">
        <f t="shared" si="2"/>
        <v/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57"/>
      <c r="BK36" s="23"/>
      <c r="BL36" s="1"/>
      <c r="BM36" s="107">
        <v>100.0</v>
      </c>
      <c r="BN36" s="52"/>
    </row>
    <row r="37" ht="15.75" customHeight="1">
      <c r="A37" s="1"/>
      <c r="B37" s="133" t="s">
        <v>127</v>
      </c>
      <c r="C37" s="22"/>
      <c r="D37" s="34"/>
      <c r="E37" s="134"/>
      <c r="F37" s="22"/>
      <c r="G37" s="23"/>
      <c r="H37" s="1"/>
      <c r="I37" s="133" t="s">
        <v>128</v>
      </c>
      <c r="J37" s="22"/>
      <c r="K37" s="34"/>
      <c r="L37" s="134"/>
      <c r="M37" s="23"/>
      <c r="N37" s="1"/>
      <c r="O37" s="138" t="s">
        <v>129</v>
      </c>
      <c r="P37" s="100"/>
      <c r="Q37" s="1"/>
      <c r="R37" s="20" t="s">
        <v>130</v>
      </c>
      <c r="S37" s="41"/>
      <c r="T37" s="22"/>
      <c r="U37" s="34"/>
      <c r="V37" s="46"/>
      <c r="W37" s="1"/>
      <c r="X37" s="1"/>
      <c r="Y37" s="87"/>
      <c r="Z37" s="34"/>
      <c r="AA37" s="41"/>
      <c r="AB37" s="22"/>
      <c r="AC37" s="22"/>
      <c r="AD37" s="22"/>
      <c r="AE37" s="22"/>
      <c r="AF37" s="34"/>
      <c r="AG37" s="41"/>
      <c r="AH37" s="41"/>
      <c r="AI37" s="41"/>
      <c r="AJ37" s="41" t="str">
        <f t="shared" si="1"/>
        <v/>
      </c>
      <c r="AK37" s="84"/>
      <c r="AL37" s="1"/>
      <c r="AM37" s="87"/>
      <c r="AN37" s="22"/>
      <c r="AO37" s="34"/>
      <c r="AP37" s="136"/>
      <c r="AQ37" s="137"/>
      <c r="AR37" s="136"/>
      <c r="AS37" s="131" t="str">
        <f t="shared" si="2"/>
        <v/>
      </c>
      <c r="AT37" s="1"/>
      <c r="AU37" s="1"/>
      <c r="AV37" s="80" t="s">
        <v>131</v>
      </c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2"/>
      <c r="BH37" s="1"/>
      <c r="BI37" s="1"/>
      <c r="BJ37" s="57"/>
      <c r="BK37" s="23"/>
      <c r="BL37" s="1"/>
      <c r="BM37" s="37"/>
      <c r="BN37" s="38"/>
    </row>
    <row r="38" ht="15.75" customHeight="1">
      <c r="A38" s="1"/>
      <c r="B38" s="146" t="s">
        <v>132</v>
      </c>
      <c r="C38" s="55"/>
      <c r="D38" s="71"/>
      <c r="E38" s="147"/>
      <c r="F38" s="55"/>
      <c r="G38" s="56"/>
      <c r="H38" s="1"/>
      <c r="I38" s="133" t="s">
        <v>133</v>
      </c>
      <c r="J38" s="22"/>
      <c r="K38" s="34"/>
      <c r="L38" s="134"/>
      <c r="M38" s="23"/>
      <c r="N38" s="1"/>
      <c r="O38" s="135" t="s">
        <v>134</v>
      </c>
      <c r="P38" s="100"/>
      <c r="Q38" s="1"/>
      <c r="R38" s="20" t="s">
        <v>135</v>
      </c>
      <c r="S38" s="41"/>
      <c r="T38" s="22"/>
      <c r="U38" s="34"/>
      <c r="V38" s="46"/>
      <c r="W38" s="1"/>
      <c r="X38" s="1"/>
      <c r="Y38" s="87"/>
      <c r="Z38" s="34"/>
      <c r="AA38" s="41"/>
      <c r="AB38" s="22"/>
      <c r="AC38" s="22"/>
      <c r="AD38" s="22"/>
      <c r="AE38" s="22"/>
      <c r="AF38" s="34"/>
      <c r="AG38" s="41"/>
      <c r="AH38" s="41"/>
      <c r="AI38" s="41"/>
      <c r="AJ38" s="41" t="str">
        <f t="shared" si="1"/>
        <v/>
      </c>
      <c r="AK38" s="84"/>
      <c r="AL38" s="1"/>
      <c r="AM38" s="87"/>
      <c r="AN38" s="22"/>
      <c r="AO38" s="34"/>
      <c r="AP38" s="136"/>
      <c r="AQ38" s="137"/>
      <c r="AR38" s="136"/>
      <c r="AS38" s="131" t="str">
        <f t="shared" si="2"/>
        <v/>
      </c>
      <c r="AT38" s="1"/>
      <c r="AU38" s="1"/>
      <c r="AV38" s="109" t="s">
        <v>11</v>
      </c>
      <c r="AW38" s="32" t="s">
        <v>23</v>
      </c>
      <c r="AX38" s="33" t="s">
        <v>24</v>
      </c>
      <c r="AY38" s="22"/>
      <c r="AZ38" s="22"/>
      <c r="BA38" s="34"/>
      <c r="BB38" s="32" t="s">
        <v>136</v>
      </c>
      <c r="BC38" s="33" t="s">
        <v>137</v>
      </c>
      <c r="BD38" s="34"/>
      <c r="BE38" s="32" t="s">
        <v>25</v>
      </c>
      <c r="BF38" s="33" t="s">
        <v>80</v>
      </c>
      <c r="BG38" s="84"/>
      <c r="BH38" s="1"/>
      <c r="BI38" s="1"/>
      <c r="BJ38" s="57"/>
      <c r="BK38" s="23"/>
      <c r="BL38" s="1"/>
      <c r="BM38" s="107">
        <v>110.0</v>
      </c>
      <c r="BN38" s="52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33" t="s">
        <v>138</v>
      </c>
      <c r="J39" s="22"/>
      <c r="K39" s="34"/>
      <c r="L39" s="134"/>
      <c r="M39" s="23"/>
      <c r="N39" s="1"/>
      <c r="O39" s="135" t="s">
        <v>139</v>
      </c>
      <c r="P39" s="100"/>
      <c r="Q39" s="1"/>
      <c r="R39" s="20" t="s">
        <v>140</v>
      </c>
      <c r="S39" s="41"/>
      <c r="T39" s="22"/>
      <c r="U39" s="34"/>
      <c r="V39" s="46"/>
      <c r="W39" s="1"/>
      <c r="X39" s="1"/>
      <c r="Y39" s="87"/>
      <c r="Z39" s="34"/>
      <c r="AA39" s="41"/>
      <c r="AB39" s="22"/>
      <c r="AC39" s="22"/>
      <c r="AD39" s="22"/>
      <c r="AE39" s="22"/>
      <c r="AF39" s="34"/>
      <c r="AG39" s="41"/>
      <c r="AH39" s="41"/>
      <c r="AI39" s="41"/>
      <c r="AJ39" s="41" t="str">
        <f t="shared" si="1"/>
        <v/>
      </c>
      <c r="AK39" s="84"/>
      <c r="AL39" s="1"/>
      <c r="AM39" s="87"/>
      <c r="AN39" s="22"/>
      <c r="AO39" s="34"/>
      <c r="AP39" s="136"/>
      <c r="AQ39" s="137"/>
      <c r="AR39" s="136"/>
      <c r="AS39" s="131" t="str">
        <f t="shared" si="2"/>
        <v/>
      </c>
      <c r="AT39" s="1"/>
      <c r="AU39" s="1"/>
      <c r="AV39" s="161"/>
      <c r="AW39" s="48"/>
      <c r="AX39" s="49"/>
      <c r="AY39" s="50"/>
      <c r="AZ39" s="50"/>
      <c r="BA39" s="47"/>
      <c r="BB39" s="48"/>
      <c r="BC39" s="49"/>
      <c r="BD39" s="47"/>
      <c r="BE39" s="48"/>
      <c r="BF39" s="49"/>
      <c r="BG39" s="162"/>
      <c r="BH39" s="1"/>
      <c r="BI39" s="1"/>
      <c r="BJ39" s="57"/>
      <c r="BK39" s="23"/>
      <c r="BL39" s="1"/>
      <c r="BM39" s="37"/>
      <c r="BN39" s="38"/>
    </row>
    <row r="40" ht="15.75" customHeight="1">
      <c r="A40" s="1"/>
      <c r="B40" s="15" t="s">
        <v>141</v>
      </c>
      <c r="C40" s="4"/>
      <c r="D40" s="4"/>
      <c r="E40" s="4"/>
      <c r="F40" s="4"/>
      <c r="G40" s="5"/>
      <c r="H40" s="1"/>
      <c r="I40" s="133" t="s">
        <v>142</v>
      </c>
      <c r="J40" s="22"/>
      <c r="K40" s="34"/>
      <c r="L40" s="134"/>
      <c r="M40" s="23"/>
      <c r="N40" s="1"/>
      <c r="O40" s="138" t="s">
        <v>143</v>
      </c>
      <c r="P40" s="100"/>
      <c r="Q40" s="1"/>
      <c r="R40" s="20" t="s">
        <v>144</v>
      </c>
      <c r="S40" s="41"/>
      <c r="T40" s="22"/>
      <c r="U40" s="34"/>
      <c r="V40" s="46"/>
      <c r="W40" s="1"/>
      <c r="X40" s="1"/>
      <c r="Y40" s="87"/>
      <c r="Z40" s="34"/>
      <c r="AA40" s="41"/>
      <c r="AB40" s="22"/>
      <c r="AC40" s="22"/>
      <c r="AD40" s="22"/>
      <c r="AE40" s="22"/>
      <c r="AF40" s="34"/>
      <c r="AG40" s="41"/>
      <c r="AH40" s="41"/>
      <c r="AI40" s="41"/>
      <c r="AJ40" s="41" t="str">
        <f t="shared" si="1"/>
        <v/>
      </c>
      <c r="AK40" s="84"/>
      <c r="AL40" s="1"/>
      <c r="AM40" s="87"/>
      <c r="AN40" s="22"/>
      <c r="AO40" s="34"/>
      <c r="AP40" s="136"/>
      <c r="AQ40" s="137"/>
      <c r="AR40" s="136"/>
      <c r="AS40" s="131" t="str">
        <f t="shared" si="2"/>
        <v/>
      </c>
      <c r="AT40" s="1"/>
      <c r="AU40" s="1"/>
      <c r="AV40" s="163"/>
      <c r="AW40" s="60"/>
      <c r="AX40" s="27"/>
      <c r="AY40" s="25"/>
      <c r="AZ40" s="25"/>
      <c r="BA40" s="26"/>
      <c r="BB40" s="60"/>
      <c r="BC40" s="27"/>
      <c r="BD40" s="26"/>
      <c r="BE40" s="60"/>
      <c r="BF40" s="27"/>
      <c r="BG40" s="111"/>
      <c r="BH40" s="1"/>
      <c r="BI40" s="1"/>
      <c r="BJ40" s="57"/>
      <c r="BK40" s="23"/>
      <c r="BL40" s="1"/>
      <c r="BM40" s="107">
        <v>120.0</v>
      </c>
      <c r="BN40" s="52"/>
    </row>
    <row r="41" ht="15.0" customHeight="1">
      <c r="A41" s="1"/>
      <c r="B41" s="133" t="s">
        <v>145</v>
      </c>
      <c r="C41" s="22"/>
      <c r="D41" s="34"/>
      <c r="E41" s="134"/>
      <c r="F41" s="22"/>
      <c r="G41" s="23"/>
      <c r="H41" s="1"/>
      <c r="I41" s="164" t="s">
        <v>146</v>
      </c>
      <c r="J41" s="22"/>
      <c r="K41" s="34"/>
      <c r="L41" s="134"/>
      <c r="M41" s="23"/>
      <c r="N41" s="1"/>
      <c r="O41" s="139" t="s">
        <v>147</v>
      </c>
      <c r="P41" s="124"/>
      <c r="Q41" s="1"/>
      <c r="R41" s="20" t="s">
        <v>148</v>
      </c>
      <c r="S41" s="41"/>
      <c r="T41" s="22"/>
      <c r="U41" s="34"/>
      <c r="V41" s="46"/>
      <c r="W41" s="1"/>
      <c r="X41" s="1"/>
      <c r="Y41" s="87"/>
      <c r="Z41" s="34"/>
      <c r="AA41" s="41"/>
      <c r="AB41" s="22"/>
      <c r="AC41" s="22"/>
      <c r="AD41" s="22"/>
      <c r="AE41" s="22"/>
      <c r="AF41" s="34"/>
      <c r="AG41" s="41"/>
      <c r="AH41" s="41"/>
      <c r="AI41" s="41"/>
      <c r="AJ41" s="41" t="str">
        <f t="shared" si="1"/>
        <v/>
      </c>
      <c r="AK41" s="84"/>
      <c r="AL41" s="1"/>
      <c r="AM41" s="87"/>
      <c r="AN41" s="22"/>
      <c r="AO41" s="34"/>
      <c r="AP41" s="136"/>
      <c r="AQ41" s="137"/>
      <c r="AR41" s="136"/>
      <c r="AS41" s="131" t="str">
        <f t="shared" si="2"/>
        <v/>
      </c>
      <c r="AT41" s="1"/>
      <c r="AU41" s="1"/>
      <c r="AV41" s="161"/>
      <c r="AW41" s="48"/>
      <c r="AX41" s="49"/>
      <c r="AY41" s="50"/>
      <c r="AZ41" s="50"/>
      <c r="BA41" s="47"/>
      <c r="BB41" s="48"/>
      <c r="BC41" s="49"/>
      <c r="BD41" s="47"/>
      <c r="BE41" s="48"/>
      <c r="BF41" s="49"/>
      <c r="BG41" s="162"/>
      <c r="BH41" s="1"/>
      <c r="BI41" s="1"/>
      <c r="BJ41" s="57"/>
      <c r="BK41" s="23"/>
      <c r="BL41" s="1"/>
      <c r="BM41" s="37"/>
      <c r="BN41" s="38"/>
    </row>
    <row r="42" ht="15.75" customHeight="1">
      <c r="A42" s="1"/>
      <c r="B42" s="133" t="s">
        <v>149</v>
      </c>
      <c r="C42" s="22"/>
      <c r="D42" s="34"/>
      <c r="E42" s="134"/>
      <c r="F42" s="22"/>
      <c r="G42" s="23"/>
      <c r="H42" s="1"/>
      <c r="I42" s="164" t="s">
        <v>150</v>
      </c>
      <c r="J42" s="22"/>
      <c r="K42" s="34"/>
      <c r="L42" s="134"/>
      <c r="M42" s="23"/>
      <c r="N42" s="1"/>
      <c r="O42" s="150"/>
      <c r="P42" s="1"/>
      <c r="Q42" s="1"/>
      <c r="R42" s="36" t="s">
        <v>34</v>
      </c>
      <c r="S42" s="22"/>
      <c r="T42" s="22"/>
      <c r="U42" s="22"/>
      <c r="V42" s="23"/>
      <c r="W42" s="1"/>
      <c r="X42" s="1"/>
      <c r="Y42" s="87"/>
      <c r="Z42" s="34"/>
      <c r="AA42" s="41"/>
      <c r="AB42" s="22"/>
      <c r="AC42" s="22"/>
      <c r="AD42" s="22"/>
      <c r="AE42" s="22"/>
      <c r="AF42" s="34"/>
      <c r="AG42" s="41"/>
      <c r="AH42" s="41"/>
      <c r="AI42" s="41"/>
      <c r="AJ42" s="41" t="str">
        <f t="shared" si="1"/>
        <v/>
      </c>
      <c r="AK42" s="84"/>
      <c r="AL42" s="1"/>
      <c r="AM42" s="87"/>
      <c r="AN42" s="22"/>
      <c r="AO42" s="34"/>
      <c r="AP42" s="136"/>
      <c r="AQ42" s="137"/>
      <c r="AR42" s="136"/>
      <c r="AS42" s="131" t="str">
        <f t="shared" si="2"/>
        <v/>
      </c>
      <c r="AT42" s="1"/>
      <c r="AU42" s="1"/>
      <c r="AV42" s="163"/>
      <c r="AW42" s="60"/>
      <c r="AX42" s="27"/>
      <c r="AY42" s="25"/>
      <c r="AZ42" s="25"/>
      <c r="BA42" s="26"/>
      <c r="BB42" s="60"/>
      <c r="BC42" s="27"/>
      <c r="BD42" s="26"/>
      <c r="BE42" s="60"/>
      <c r="BF42" s="27"/>
      <c r="BG42" s="111"/>
      <c r="BH42" s="1"/>
      <c r="BI42" s="1"/>
      <c r="BJ42" s="57"/>
      <c r="BK42" s="23"/>
      <c r="BL42" s="1"/>
      <c r="BM42" s="107">
        <v>130.0</v>
      </c>
      <c r="BN42" s="52"/>
    </row>
    <row r="43" ht="15.0" customHeight="1">
      <c r="A43" s="1"/>
      <c r="B43" s="133" t="s">
        <v>151</v>
      </c>
      <c r="C43" s="22"/>
      <c r="D43" s="34"/>
      <c r="E43" s="134"/>
      <c r="F43" s="22"/>
      <c r="G43" s="23"/>
      <c r="H43" s="1"/>
      <c r="I43" s="133" t="s">
        <v>152</v>
      </c>
      <c r="J43" s="22"/>
      <c r="K43" s="34"/>
      <c r="L43" s="134"/>
      <c r="M43" s="23"/>
      <c r="N43" s="1"/>
      <c r="O43" s="93" t="s">
        <v>153</v>
      </c>
      <c r="P43" s="5"/>
      <c r="Q43" s="1"/>
      <c r="R43" s="57" t="str">
        <f>IF(C3="Dwarf","Tough (2SP)","")</f>
        <v/>
      </c>
      <c r="S43" s="22"/>
      <c r="T43" s="22"/>
      <c r="U43" s="22"/>
      <c r="V43" s="23"/>
      <c r="W43" s="1"/>
      <c r="X43" s="1"/>
      <c r="Y43" s="87"/>
      <c r="Z43" s="34"/>
      <c r="AA43" s="41"/>
      <c r="AB43" s="22"/>
      <c r="AC43" s="22"/>
      <c r="AD43" s="22"/>
      <c r="AE43" s="22"/>
      <c r="AF43" s="34"/>
      <c r="AG43" s="41"/>
      <c r="AH43" s="41"/>
      <c r="AI43" s="41"/>
      <c r="AJ43" s="41" t="str">
        <f t="shared" si="1"/>
        <v/>
      </c>
      <c r="AK43" s="84"/>
      <c r="AL43" s="1"/>
      <c r="AM43" s="87"/>
      <c r="AN43" s="22"/>
      <c r="AO43" s="34"/>
      <c r="AP43" s="136"/>
      <c r="AQ43" s="137"/>
      <c r="AR43" s="136"/>
      <c r="AS43" s="131" t="str">
        <f t="shared" si="2"/>
        <v/>
      </c>
      <c r="AT43" s="1"/>
      <c r="AU43" s="1"/>
      <c r="AV43" s="161"/>
      <c r="AW43" s="48"/>
      <c r="AX43" s="49"/>
      <c r="AY43" s="50"/>
      <c r="AZ43" s="50"/>
      <c r="BA43" s="47"/>
      <c r="BB43" s="48"/>
      <c r="BC43" s="49"/>
      <c r="BD43" s="47"/>
      <c r="BE43" s="48"/>
      <c r="BF43" s="49"/>
      <c r="BG43" s="162"/>
      <c r="BH43" s="1"/>
      <c r="BI43" s="1"/>
      <c r="BJ43" s="57"/>
      <c r="BK43" s="23"/>
      <c r="BL43" s="1"/>
      <c r="BM43" s="37"/>
      <c r="BN43" s="38"/>
    </row>
    <row r="44" ht="15.75" customHeight="1">
      <c r="A44" s="1"/>
      <c r="B44" s="133" t="s">
        <v>154</v>
      </c>
      <c r="C44" s="22"/>
      <c r="D44" s="34"/>
      <c r="E44" s="134"/>
      <c r="F44" s="22"/>
      <c r="G44" s="23"/>
      <c r="H44" s="1"/>
      <c r="I44" s="133" t="s">
        <v>155</v>
      </c>
      <c r="J44" s="22"/>
      <c r="K44" s="34"/>
      <c r="L44" s="134"/>
      <c r="M44" s="23"/>
      <c r="N44" s="1"/>
      <c r="O44" s="165"/>
      <c r="P44" s="46"/>
      <c r="Q44" s="1"/>
      <c r="R44" s="57"/>
      <c r="S44" s="22"/>
      <c r="T44" s="22"/>
      <c r="U44" s="22"/>
      <c r="V44" s="23"/>
      <c r="W44" s="1"/>
      <c r="X44" s="1"/>
      <c r="Y44" s="87"/>
      <c r="Z44" s="34"/>
      <c r="AA44" s="41"/>
      <c r="AB44" s="22"/>
      <c r="AC44" s="22"/>
      <c r="AD44" s="22"/>
      <c r="AE44" s="22"/>
      <c r="AF44" s="34"/>
      <c r="AG44" s="41"/>
      <c r="AH44" s="41"/>
      <c r="AI44" s="41"/>
      <c r="AJ44" s="41" t="str">
        <f t="shared" si="1"/>
        <v/>
      </c>
      <c r="AK44" s="84"/>
      <c r="AL44" s="1"/>
      <c r="AM44" s="87"/>
      <c r="AN44" s="22"/>
      <c r="AO44" s="34"/>
      <c r="AP44" s="136"/>
      <c r="AQ44" s="137"/>
      <c r="AR44" s="136"/>
      <c r="AS44" s="131" t="str">
        <f t="shared" si="2"/>
        <v/>
      </c>
      <c r="AT44" s="1"/>
      <c r="AU44" s="1"/>
      <c r="AV44" s="163"/>
      <c r="AW44" s="60"/>
      <c r="AX44" s="27"/>
      <c r="AY44" s="25"/>
      <c r="AZ44" s="25"/>
      <c r="BA44" s="26"/>
      <c r="BB44" s="60"/>
      <c r="BC44" s="27"/>
      <c r="BD44" s="26"/>
      <c r="BE44" s="60"/>
      <c r="BF44" s="27"/>
      <c r="BG44" s="111"/>
      <c r="BH44" s="1"/>
      <c r="BI44" s="1"/>
      <c r="BJ44" s="57"/>
      <c r="BK44" s="23"/>
      <c r="BL44" s="1"/>
      <c r="BM44" s="107">
        <v>140.0</v>
      </c>
      <c r="BN44" s="52"/>
    </row>
    <row r="45" ht="15.75" customHeight="1">
      <c r="A45" s="1"/>
      <c r="B45" s="133" t="s">
        <v>156</v>
      </c>
      <c r="C45" s="22"/>
      <c r="D45" s="34"/>
      <c r="E45" s="134"/>
      <c r="F45" s="22"/>
      <c r="G45" s="23"/>
      <c r="H45" s="1"/>
      <c r="I45" s="133" t="s">
        <v>157</v>
      </c>
      <c r="J45" s="22"/>
      <c r="K45" s="34"/>
      <c r="L45" s="134"/>
      <c r="M45" s="23"/>
      <c r="N45" s="1"/>
      <c r="O45" s="165"/>
      <c r="P45" s="46"/>
      <c r="Q45" s="1"/>
      <c r="R45" s="57"/>
      <c r="S45" s="22"/>
      <c r="T45" s="22"/>
      <c r="U45" s="22"/>
      <c r="V45" s="23"/>
      <c r="W45" s="1"/>
      <c r="X45" s="1"/>
      <c r="Y45" s="87"/>
      <c r="Z45" s="34"/>
      <c r="AA45" s="41"/>
      <c r="AB45" s="22"/>
      <c r="AC45" s="22"/>
      <c r="AD45" s="22"/>
      <c r="AE45" s="22"/>
      <c r="AF45" s="34"/>
      <c r="AG45" s="41"/>
      <c r="AH45" s="41"/>
      <c r="AI45" s="41"/>
      <c r="AJ45" s="41" t="str">
        <f t="shared" si="1"/>
        <v/>
      </c>
      <c r="AK45" s="84"/>
      <c r="AL45" s="1"/>
      <c r="AM45" s="87"/>
      <c r="AN45" s="22"/>
      <c r="AO45" s="34"/>
      <c r="AP45" s="136"/>
      <c r="AQ45" s="137"/>
      <c r="AR45" s="136"/>
      <c r="AS45" s="131" t="str">
        <f t="shared" si="2"/>
        <v/>
      </c>
      <c r="AT45" s="1"/>
      <c r="AU45" s="1"/>
      <c r="AV45" s="161"/>
      <c r="AW45" s="48"/>
      <c r="AX45" s="49"/>
      <c r="AY45" s="50"/>
      <c r="AZ45" s="50"/>
      <c r="BA45" s="47"/>
      <c r="BB45" s="48"/>
      <c r="BC45" s="49"/>
      <c r="BD45" s="47"/>
      <c r="BE45" s="48"/>
      <c r="BF45" s="49"/>
      <c r="BG45" s="162"/>
      <c r="BH45" s="1"/>
      <c r="BI45" s="1"/>
      <c r="BJ45" s="57"/>
      <c r="BK45" s="23"/>
      <c r="BL45" s="1"/>
      <c r="BM45" s="37"/>
      <c r="BN45" s="38"/>
    </row>
    <row r="46" ht="15.75" customHeight="1">
      <c r="A46" s="1"/>
      <c r="B46" s="133" t="s">
        <v>158</v>
      </c>
      <c r="C46" s="22"/>
      <c r="D46" s="34"/>
      <c r="E46" s="134"/>
      <c r="F46" s="22"/>
      <c r="G46" s="23"/>
      <c r="H46" s="1"/>
      <c r="I46" s="146" t="s">
        <v>159</v>
      </c>
      <c r="J46" s="55"/>
      <c r="K46" s="71"/>
      <c r="L46" s="147"/>
      <c r="M46" s="56"/>
      <c r="N46" s="1"/>
      <c r="O46" s="165"/>
      <c r="P46" s="46"/>
      <c r="Q46" s="1"/>
      <c r="R46" s="57"/>
      <c r="S46" s="22"/>
      <c r="T46" s="22"/>
      <c r="U46" s="22"/>
      <c r="V46" s="23"/>
      <c r="W46" s="1"/>
      <c r="X46" s="1"/>
      <c r="Y46" s="87"/>
      <c r="Z46" s="34"/>
      <c r="AA46" s="41"/>
      <c r="AB46" s="22"/>
      <c r="AC46" s="22"/>
      <c r="AD46" s="22"/>
      <c r="AE46" s="22"/>
      <c r="AF46" s="34"/>
      <c r="AG46" s="41"/>
      <c r="AH46" s="41"/>
      <c r="AI46" s="41"/>
      <c r="AJ46" s="41" t="str">
        <f t="shared" si="1"/>
        <v/>
      </c>
      <c r="AK46" s="84"/>
      <c r="AL46" s="1"/>
      <c r="AM46" s="87"/>
      <c r="AN46" s="22"/>
      <c r="AO46" s="34"/>
      <c r="AP46" s="136"/>
      <c r="AQ46" s="137"/>
      <c r="AR46" s="136"/>
      <c r="AS46" s="131" t="str">
        <f t="shared" si="2"/>
        <v/>
      </c>
      <c r="AT46" s="1"/>
      <c r="AU46" s="1"/>
      <c r="AV46" s="163"/>
      <c r="AW46" s="60"/>
      <c r="AX46" s="27"/>
      <c r="AY46" s="25"/>
      <c r="AZ46" s="25"/>
      <c r="BA46" s="26"/>
      <c r="BB46" s="60"/>
      <c r="BC46" s="27"/>
      <c r="BD46" s="26"/>
      <c r="BE46" s="60"/>
      <c r="BF46" s="27"/>
      <c r="BG46" s="111"/>
      <c r="BH46" s="1"/>
      <c r="BI46" s="1"/>
      <c r="BJ46" s="57"/>
      <c r="BK46" s="23"/>
      <c r="BL46" s="1"/>
      <c r="BM46" s="107">
        <v>150.0</v>
      </c>
      <c r="BN46" s="52"/>
    </row>
    <row r="47" ht="15.75" customHeight="1">
      <c r="A47" s="1"/>
      <c r="B47" s="133" t="s">
        <v>160</v>
      </c>
      <c r="C47" s="22"/>
      <c r="D47" s="34"/>
      <c r="E47" s="134"/>
      <c r="F47" s="22"/>
      <c r="G47" s="23"/>
      <c r="H47" s="1"/>
      <c r="I47" s="1"/>
      <c r="J47" s="1"/>
      <c r="K47" s="1"/>
      <c r="L47" s="1"/>
      <c r="M47" s="1"/>
      <c r="N47" s="1"/>
      <c r="O47" s="165"/>
      <c r="P47" s="46"/>
      <c r="Q47" s="1"/>
      <c r="R47" s="57"/>
      <c r="S47" s="22"/>
      <c r="T47" s="22"/>
      <c r="U47" s="22"/>
      <c r="V47" s="23"/>
      <c r="W47" s="1"/>
      <c r="X47" s="1"/>
      <c r="Y47" s="87"/>
      <c r="Z47" s="34"/>
      <c r="AA47" s="41"/>
      <c r="AB47" s="22"/>
      <c r="AC47" s="22"/>
      <c r="AD47" s="22"/>
      <c r="AE47" s="22"/>
      <c r="AF47" s="34"/>
      <c r="AG47" s="41"/>
      <c r="AH47" s="41"/>
      <c r="AI47" s="41"/>
      <c r="AJ47" s="41" t="str">
        <f t="shared" si="1"/>
        <v/>
      </c>
      <c r="AK47" s="84"/>
      <c r="AL47" s="1"/>
      <c r="AM47" s="87"/>
      <c r="AN47" s="22"/>
      <c r="AO47" s="34"/>
      <c r="AP47" s="136"/>
      <c r="AQ47" s="137"/>
      <c r="AR47" s="136"/>
      <c r="AS47" s="131" t="str">
        <f t="shared" si="2"/>
        <v/>
      </c>
      <c r="AT47" s="1"/>
      <c r="AU47" s="1"/>
      <c r="AV47" s="161"/>
      <c r="AW47" s="48"/>
      <c r="AX47" s="49"/>
      <c r="AY47" s="50"/>
      <c r="AZ47" s="50"/>
      <c r="BA47" s="47"/>
      <c r="BB47" s="48"/>
      <c r="BC47" s="49"/>
      <c r="BD47" s="47"/>
      <c r="BE47" s="48"/>
      <c r="BF47" s="49"/>
      <c r="BG47" s="162"/>
      <c r="BH47" s="1"/>
      <c r="BI47" s="1"/>
      <c r="BJ47" s="79"/>
      <c r="BK47" s="56"/>
      <c r="BL47" s="1"/>
      <c r="BM47" s="37"/>
      <c r="BN47" s="38"/>
    </row>
    <row r="48" ht="15.75" customHeight="1">
      <c r="A48" s="1"/>
      <c r="B48" s="146" t="s">
        <v>161</v>
      </c>
      <c r="C48" s="55"/>
      <c r="D48" s="71"/>
      <c r="E48" s="147"/>
      <c r="F48" s="55"/>
      <c r="G48" s="56"/>
      <c r="H48" s="1"/>
      <c r="I48" s="1"/>
      <c r="J48" s="1"/>
      <c r="K48" s="1"/>
      <c r="L48" s="1"/>
      <c r="M48" s="1"/>
      <c r="N48" s="1"/>
      <c r="O48" s="166"/>
      <c r="P48" s="72"/>
      <c r="Q48" s="1"/>
      <c r="R48" s="79"/>
      <c r="S48" s="55"/>
      <c r="T48" s="55"/>
      <c r="U48" s="55"/>
      <c r="V48" s="56"/>
      <c r="W48" s="1"/>
      <c r="X48" s="1"/>
      <c r="Y48" s="117"/>
      <c r="Z48" s="153"/>
      <c r="AA48" s="167"/>
      <c r="AB48" s="118"/>
      <c r="AC48" s="118"/>
      <c r="AD48" s="118"/>
      <c r="AE48" s="118"/>
      <c r="AF48" s="153"/>
      <c r="AG48" s="167"/>
      <c r="AH48" s="167"/>
      <c r="AI48" s="167"/>
      <c r="AJ48" s="167" t="str">
        <f t="shared" si="1"/>
        <v/>
      </c>
      <c r="AK48" s="119"/>
      <c r="AL48" s="1"/>
      <c r="AM48" s="117"/>
      <c r="AN48" s="118"/>
      <c r="AO48" s="153"/>
      <c r="AP48" s="168"/>
      <c r="AQ48" s="169"/>
      <c r="AR48" s="168"/>
      <c r="AS48" s="170" t="str">
        <f t="shared" si="2"/>
        <v/>
      </c>
      <c r="AT48" s="1"/>
      <c r="AU48" s="1"/>
      <c r="AV48" s="171"/>
      <c r="AW48" s="172"/>
      <c r="AX48" s="173"/>
      <c r="AY48" s="174"/>
      <c r="AZ48" s="174"/>
      <c r="BA48" s="175"/>
      <c r="BB48" s="172"/>
      <c r="BC48" s="173"/>
      <c r="BD48" s="175"/>
      <c r="BE48" s="172"/>
      <c r="BF48" s="173"/>
      <c r="BG48" s="59"/>
      <c r="BH48" s="1"/>
      <c r="BI48" s="1"/>
      <c r="BJ48" s="12"/>
      <c r="BK48" s="12"/>
      <c r="BL48" s="1"/>
      <c r="BM48" s="12"/>
      <c r="BN48" s="12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mergeCells count="580">
    <mergeCell ref="L11:P11"/>
    <mergeCell ref="L12:P12"/>
    <mergeCell ref="B13:J13"/>
    <mergeCell ref="L13:P13"/>
    <mergeCell ref="L14:P14"/>
    <mergeCell ref="G15:I15"/>
    <mergeCell ref="L15:P15"/>
    <mergeCell ref="C15:E15"/>
    <mergeCell ref="C16:E16"/>
    <mergeCell ref="G16:I16"/>
    <mergeCell ref="L16:P16"/>
    <mergeCell ref="G17:I17"/>
    <mergeCell ref="L17:P17"/>
    <mergeCell ref="S17:V17"/>
    <mergeCell ref="L19:P19"/>
    <mergeCell ref="L20:P20"/>
    <mergeCell ref="C19:E19"/>
    <mergeCell ref="G19:I19"/>
    <mergeCell ref="R19:S20"/>
    <mergeCell ref="T19:V20"/>
    <mergeCell ref="Y19:Z19"/>
    <mergeCell ref="C20:E20"/>
    <mergeCell ref="G20:I20"/>
    <mergeCell ref="Y20:Z20"/>
    <mergeCell ref="AM11:AN11"/>
    <mergeCell ref="AM12:AN12"/>
    <mergeCell ref="B11:J11"/>
    <mergeCell ref="Y11:Z11"/>
    <mergeCell ref="AA11:AF11"/>
    <mergeCell ref="AJ11:AK11"/>
    <mergeCell ref="AO11:AS11"/>
    <mergeCell ref="B12:J12"/>
    <mergeCell ref="AJ12:AK12"/>
    <mergeCell ref="AO12:AS12"/>
    <mergeCell ref="AJ13:AK13"/>
    <mergeCell ref="AJ14:AK14"/>
    <mergeCell ref="AJ15:AK15"/>
    <mergeCell ref="AJ16:AK16"/>
    <mergeCell ref="AJ17:AK17"/>
    <mergeCell ref="AJ18:AK18"/>
    <mergeCell ref="AJ19:AK19"/>
    <mergeCell ref="AJ20:AK20"/>
    <mergeCell ref="AM15:AS15"/>
    <mergeCell ref="AM16:AS16"/>
    <mergeCell ref="Y12:Z12"/>
    <mergeCell ref="AA12:AF12"/>
    <mergeCell ref="Y13:Z13"/>
    <mergeCell ref="AA13:AF13"/>
    <mergeCell ref="AM13:AS13"/>
    <mergeCell ref="AA14:AF14"/>
    <mergeCell ref="AM14:AS14"/>
    <mergeCell ref="C17:E17"/>
    <mergeCell ref="C18:E18"/>
    <mergeCell ref="G18:I18"/>
    <mergeCell ref="L18:P18"/>
    <mergeCell ref="Y18:Z18"/>
    <mergeCell ref="AA18:AF18"/>
    <mergeCell ref="AN19:AS19"/>
    <mergeCell ref="AM20:AS20"/>
    <mergeCell ref="AN18:AS18"/>
    <mergeCell ref="AV26:AW27"/>
    <mergeCell ref="AV28:AW29"/>
    <mergeCell ref="AX28:AX29"/>
    <mergeCell ref="AY28:AY29"/>
    <mergeCell ref="AZ28:AZ29"/>
    <mergeCell ref="AX22:AX23"/>
    <mergeCell ref="AY22:AY23"/>
    <mergeCell ref="AV24:AW25"/>
    <mergeCell ref="AX24:AX25"/>
    <mergeCell ref="AY24:AY25"/>
    <mergeCell ref="AZ24:AZ25"/>
    <mergeCell ref="AZ26:AZ27"/>
    <mergeCell ref="AX26:AX27"/>
    <mergeCell ref="AY26:AY27"/>
    <mergeCell ref="BA26:BC27"/>
    <mergeCell ref="BA28:BC29"/>
    <mergeCell ref="BE28:BE31"/>
    <mergeCell ref="BF28:BF31"/>
    <mergeCell ref="BG28:BG31"/>
    <mergeCell ref="BA30:BC31"/>
    <mergeCell ref="AZ34:AZ35"/>
    <mergeCell ref="BA34:BC35"/>
    <mergeCell ref="BF39:BG40"/>
    <mergeCell ref="BF41:BG42"/>
    <mergeCell ref="BF43:BG44"/>
    <mergeCell ref="AY30:AY31"/>
    <mergeCell ref="AZ30:AZ31"/>
    <mergeCell ref="BE32:BE35"/>
    <mergeCell ref="BF32:BF35"/>
    <mergeCell ref="BG32:BG35"/>
    <mergeCell ref="AX34:AX35"/>
    <mergeCell ref="AY34:AY35"/>
    <mergeCell ref="AV30:AW31"/>
    <mergeCell ref="AX30:AX31"/>
    <mergeCell ref="AV32:AW33"/>
    <mergeCell ref="AX32:AX33"/>
    <mergeCell ref="AY32:AY33"/>
    <mergeCell ref="AZ32:AZ33"/>
    <mergeCell ref="BA32:BC33"/>
    <mergeCell ref="BC41:BD42"/>
    <mergeCell ref="BE41:BE42"/>
    <mergeCell ref="BC43:BD44"/>
    <mergeCell ref="BE43:BE44"/>
    <mergeCell ref="AV34:AW35"/>
    <mergeCell ref="AV39:AV40"/>
    <mergeCell ref="AW39:AW40"/>
    <mergeCell ref="AX39:BA40"/>
    <mergeCell ref="BB39:BB40"/>
    <mergeCell ref="BC39:BD40"/>
    <mergeCell ref="BE39:BE40"/>
    <mergeCell ref="AX45:BA46"/>
    <mergeCell ref="BB45:BB46"/>
    <mergeCell ref="BC45:BD46"/>
    <mergeCell ref="BE45:BE46"/>
    <mergeCell ref="BF45:BG46"/>
    <mergeCell ref="BC47:BD48"/>
    <mergeCell ref="BE47:BE48"/>
    <mergeCell ref="BF47:BG48"/>
    <mergeCell ref="AV41:AV42"/>
    <mergeCell ref="AW41:AW42"/>
    <mergeCell ref="AX41:BA42"/>
    <mergeCell ref="BB41:BB42"/>
    <mergeCell ref="AW43:AW44"/>
    <mergeCell ref="AX43:BA44"/>
    <mergeCell ref="BB43:BB44"/>
    <mergeCell ref="AZ14:AZ15"/>
    <mergeCell ref="BA14:BC15"/>
    <mergeCell ref="AV10:AW11"/>
    <mergeCell ref="AV12:AW13"/>
    <mergeCell ref="AX12:AX13"/>
    <mergeCell ref="AY12:AY13"/>
    <mergeCell ref="AZ12:AZ13"/>
    <mergeCell ref="BA12:BC13"/>
    <mergeCell ref="AV14:AW15"/>
    <mergeCell ref="AY18:AY19"/>
    <mergeCell ref="AZ18:AZ19"/>
    <mergeCell ref="AV16:AW17"/>
    <mergeCell ref="AX16:AX17"/>
    <mergeCell ref="AY16:AY17"/>
    <mergeCell ref="AZ16:AZ17"/>
    <mergeCell ref="BA16:BC17"/>
    <mergeCell ref="AX18:AX19"/>
    <mergeCell ref="BA18:BC19"/>
    <mergeCell ref="AZ22:AZ23"/>
    <mergeCell ref="BA22:BC23"/>
    <mergeCell ref="BA24:BC25"/>
    <mergeCell ref="AV18:AW19"/>
    <mergeCell ref="AV20:AW21"/>
    <mergeCell ref="AX20:AX21"/>
    <mergeCell ref="AY20:AY21"/>
    <mergeCell ref="AZ20:AZ21"/>
    <mergeCell ref="BA20:BC21"/>
    <mergeCell ref="AV22:AW23"/>
    <mergeCell ref="AV43:AV44"/>
    <mergeCell ref="AV45:AV46"/>
    <mergeCell ref="AW45:AW46"/>
    <mergeCell ref="AV47:AV48"/>
    <mergeCell ref="AW47:AW48"/>
    <mergeCell ref="AX47:BA48"/>
    <mergeCell ref="BB47:BB48"/>
    <mergeCell ref="BJ30:BK30"/>
    <mergeCell ref="BJ31:BK31"/>
    <mergeCell ref="BJ23:BK23"/>
    <mergeCell ref="BJ24:BK24"/>
    <mergeCell ref="BJ25:BK25"/>
    <mergeCell ref="BJ26:BK26"/>
    <mergeCell ref="BJ27:BK27"/>
    <mergeCell ref="BJ28:BK28"/>
    <mergeCell ref="BJ29:BK29"/>
    <mergeCell ref="BJ37:BK37"/>
    <mergeCell ref="BJ39:BK39"/>
    <mergeCell ref="BJ41:BK41"/>
    <mergeCell ref="BJ43:BK43"/>
    <mergeCell ref="BJ45:BK45"/>
    <mergeCell ref="BJ47:BK47"/>
    <mergeCell ref="BM40:BM41"/>
    <mergeCell ref="BN40:BN41"/>
    <mergeCell ref="BM42:BM43"/>
    <mergeCell ref="BN42:BN43"/>
    <mergeCell ref="BM44:BM45"/>
    <mergeCell ref="BN44:BN45"/>
    <mergeCell ref="BM46:BM47"/>
    <mergeCell ref="BN46:BN47"/>
    <mergeCell ref="BM34:BM35"/>
    <mergeCell ref="BN34:BN35"/>
    <mergeCell ref="BJ35:BK35"/>
    <mergeCell ref="BM36:BM37"/>
    <mergeCell ref="BN36:BN37"/>
    <mergeCell ref="BM38:BM39"/>
    <mergeCell ref="BN38:BN39"/>
    <mergeCell ref="BE2:BF2"/>
    <mergeCell ref="BJ2:BJ3"/>
    <mergeCell ref="BK2:BK3"/>
    <mergeCell ref="BM2:BN2"/>
    <mergeCell ref="BE3:BG3"/>
    <mergeCell ref="BM3:BN4"/>
    <mergeCell ref="BE4:BF4"/>
    <mergeCell ref="BJ4:BJ5"/>
    <mergeCell ref="BK4:BK5"/>
    <mergeCell ref="BE5:BF8"/>
    <mergeCell ref="BG5:BG8"/>
    <mergeCell ref="BM5:BN6"/>
    <mergeCell ref="BJ6:BJ7"/>
    <mergeCell ref="BK6:BK7"/>
    <mergeCell ref="BE20:BE23"/>
    <mergeCell ref="BF20:BF23"/>
    <mergeCell ref="BG20:BG23"/>
    <mergeCell ref="BE24:BE27"/>
    <mergeCell ref="BF24:BF27"/>
    <mergeCell ref="BG24:BG27"/>
    <mergeCell ref="BM11:BN12"/>
    <mergeCell ref="BM13:BN14"/>
    <mergeCell ref="BE14:BG14"/>
    <mergeCell ref="BM16:BN16"/>
    <mergeCell ref="BJ17:BK17"/>
    <mergeCell ref="BE18:BG18"/>
    <mergeCell ref="BJ18:BK18"/>
    <mergeCell ref="BM18:BM19"/>
    <mergeCell ref="BN18:BN19"/>
    <mergeCell ref="BJ19:BK19"/>
    <mergeCell ref="BJ20:BK20"/>
    <mergeCell ref="BN20:BN21"/>
    <mergeCell ref="BJ21:BK21"/>
    <mergeCell ref="BJ22:BK22"/>
    <mergeCell ref="BM20:BM21"/>
    <mergeCell ref="BM22:BM23"/>
    <mergeCell ref="BN22:BN23"/>
    <mergeCell ref="BM24:BM25"/>
    <mergeCell ref="BN24:BN25"/>
    <mergeCell ref="BM26:BM27"/>
    <mergeCell ref="BN26:BN27"/>
    <mergeCell ref="BM28:BM29"/>
    <mergeCell ref="BN28:BN29"/>
    <mergeCell ref="BM30:BM31"/>
    <mergeCell ref="BN30:BN31"/>
    <mergeCell ref="BM32:BM33"/>
    <mergeCell ref="BN32:BN33"/>
    <mergeCell ref="BJ33:BK33"/>
    <mergeCell ref="AA29:AF29"/>
    <mergeCell ref="AJ29:AK29"/>
    <mergeCell ref="AM29:AO29"/>
    <mergeCell ref="B29:D29"/>
    <mergeCell ref="B30:D30"/>
    <mergeCell ref="I29:K29"/>
    <mergeCell ref="I30:K30"/>
    <mergeCell ref="R29:T29"/>
    <mergeCell ref="R30:T30"/>
    <mergeCell ref="Y29:Z29"/>
    <mergeCell ref="Y30:Z30"/>
    <mergeCell ref="AA30:AF30"/>
    <mergeCell ref="AJ30:AK30"/>
    <mergeCell ref="AM30:AO30"/>
    <mergeCell ref="B31:D31"/>
    <mergeCell ref="E31:G31"/>
    <mergeCell ref="R31:T31"/>
    <mergeCell ref="U31:V31"/>
    <mergeCell ref="Y31:Z31"/>
    <mergeCell ref="AA31:AF31"/>
    <mergeCell ref="AJ31:AK31"/>
    <mergeCell ref="AM31:AO31"/>
    <mergeCell ref="I32:M32"/>
    <mergeCell ref="R32:T32"/>
    <mergeCell ref="Y32:Z32"/>
    <mergeCell ref="AA32:AF32"/>
    <mergeCell ref="AJ32:AK32"/>
    <mergeCell ref="AM32:AO32"/>
    <mergeCell ref="BJ32:BK32"/>
    <mergeCell ref="E29:G29"/>
    <mergeCell ref="L29:M29"/>
    <mergeCell ref="U29:V29"/>
    <mergeCell ref="A30:A32"/>
    <mergeCell ref="E30:G30"/>
    <mergeCell ref="L30:M30"/>
    <mergeCell ref="U30:V30"/>
    <mergeCell ref="U32:V32"/>
    <mergeCell ref="AA33:AF33"/>
    <mergeCell ref="AJ33:AK33"/>
    <mergeCell ref="AM33:AO33"/>
    <mergeCell ref="B32:D32"/>
    <mergeCell ref="E32:G32"/>
    <mergeCell ref="B33:D33"/>
    <mergeCell ref="E33:G33"/>
    <mergeCell ref="I33:K33"/>
    <mergeCell ref="L33:M33"/>
    <mergeCell ref="Y33:Z33"/>
    <mergeCell ref="AA34:AF34"/>
    <mergeCell ref="AJ34:AK34"/>
    <mergeCell ref="AM34:AO34"/>
    <mergeCell ref="BJ34:BK34"/>
    <mergeCell ref="B34:D34"/>
    <mergeCell ref="E34:G34"/>
    <mergeCell ref="I34:K34"/>
    <mergeCell ref="L34:M34"/>
    <mergeCell ref="O34:P34"/>
    <mergeCell ref="R34:V34"/>
    <mergeCell ref="Y34:Z34"/>
    <mergeCell ref="B35:D35"/>
    <mergeCell ref="E35:G35"/>
    <mergeCell ref="S35:U35"/>
    <mergeCell ref="Y35:Z35"/>
    <mergeCell ref="AA35:AF35"/>
    <mergeCell ref="AJ35:AK35"/>
    <mergeCell ref="AM35:AO35"/>
    <mergeCell ref="AM36:AO36"/>
    <mergeCell ref="BJ36:BK36"/>
    <mergeCell ref="B36:D36"/>
    <mergeCell ref="E36:G36"/>
    <mergeCell ref="I36:M36"/>
    <mergeCell ref="S36:U36"/>
    <mergeCell ref="Y36:Z36"/>
    <mergeCell ref="AA36:AF36"/>
    <mergeCell ref="AJ36:AK36"/>
    <mergeCell ref="AJ37:AK37"/>
    <mergeCell ref="AM37:AO37"/>
    <mergeCell ref="AV37:BG37"/>
    <mergeCell ref="B37:D37"/>
    <mergeCell ref="E37:G37"/>
    <mergeCell ref="I37:K37"/>
    <mergeCell ref="L37:M37"/>
    <mergeCell ref="S37:U37"/>
    <mergeCell ref="Y37:Z37"/>
    <mergeCell ref="AA37:AF37"/>
    <mergeCell ref="AJ38:AK38"/>
    <mergeCell ref="AM38:AO38"/>
    <mergeCell ref="AX38:BA38"/>
    <mergeCell ref="BC38:BD38"/>
    <mergeCell ref="BF38:BG38"/>
    <mergeCell ref="BJ38:BK38"/>
    <mergeCell ref="BJ40:BK40"/>
    <mergeCell ref="B38:D38"/>
    <mergeCell ref="E38:G38"/>
    <mergeCell ref="I38:K38"/>
    <mergeCell ref="L38:M38"/>
    <mergeCell ref="S38:U38"/>
    <mergeCell ref="Y38:Z38"/>
    <mergeCell ref="AA38:AF38"/>
    <mergeCell ref="I39:K39"/>
    <mergeCell ref="I40:K40"/>
    <mergeCell ref="AJ46:AK46"/>
    <mergeCell ref="AM46:AO46"/>
    <mergeCell ref="B46:D46"/>
    <mergeCell ref="E46:G46"/>
    <mergeCell ref="I46:K46"/>
    <mergeCell ref="L46:M46"/>
    <mergeCell ref="R46:V46"/>
    <mergeCell ref="Y46:Z46"/>
    <mergeCell ref="AA46:AF46"/>
    <mergeCell ref="B47:D47"/>
    <mergeCell ref="E47:G47"/>
    <mergeCell ref="R47:V47"/>
    <mergeCell ref="Y47:Z47"/>
    <mergeCell ref="AA47:AF47"/>
    <mergeCell ref="AJ47:AK47"/>
    <mergeCell ref="AM47:AO47"/>
    <mergeCell ref="B48:D48"/>
    <mergeCell ref="E48:G48"/>
    <mergeCell ref="R48:V48"/>
    <mergeCell ref="Y48:Z48"/>
    <mergeCell ref="AA48:AF48"/>
    <mergeCell ref="AJ48:AK48"/>
    <mergeCell ref="AM48:AO48"/>
    <mergeCell ref="I43:K43"/>
    <mergeCell ref="I44:K44"/>
    <mergeCell ref="L44:M44"/>
    <mergeCell ref="B45:D45"/>
    <mergeCell ref="E45:G45"/>
    <mergeCell ref="I45:K45"/>
    <mergeCell ref="L45:M45"/>
    <mergeCell ref="S39:U39"/>
    <mergeCell ref="S40:U40"/>
    <mergeCell ref="S41:U41"/>
    <mergeCell ref="R42:V42"/>
    <mergeCell ref="R43:V43"/>
    <mergeCell ref="R44:V44"/>
    <mergeCell ref="R45:V45"/>
    <mergeCell ref="Y45:Z45"/>
    <mergeCell ref="AM39:AO39"/>
    <mergeCell ref="AM40:AO40"/>
    <mergeCell ref="AM41:AO41"/>
    <mergeCell ref="AM42:AO42"/>
    <mergeCell ref="AM43:AO43"/>
    <mergeCell ref="AM44:AO44"/>
    <mergeCell ref="AM45:AO45"/>
    <mergeCell ref="L39:M39"/>
    <mergeCell ref="Y39:Z39"/>
    <mergeCell ref="AA39:AF39"/>
    <mergeCell ref="AJ39:AK39"/>
    <mergeCell ref="B40:G40"/>
    <mergeCell ref="L40:M40"/>
    <mergeCell ref="AJ40:AK40"/>
    <mergeCell ref="AJ42:AK42"/>
    <mergeCell ref="BJ42:BK42"/>
    <mergeCell ref="Y43:Z43"/>
    <mergeCell ref="AA43:AF43"/>
    <mergeCell ref="AJ43:AK43"/>
    <mergeCell ref="Y44:Z44"/>
    <mergeCell ref="AA44:AF44"/>
    <mergeCell ref="AJ44:AK44"/>
    <mergeCell ref="BJ44:BK44"/>
    <mergeCell ref="AA45:AF45"/>
    <mergeCell ref="AJ45:AK45"/>
    <mergeCell ref="BJ46:BK46"/>
    <mergeCell ref="Y40:Z40"/>
    <mergeCell ref="AA40:AF40"/>
    <mergeCell ref="Y41:Z41"/>
    <mergeCell ref="AA41:AF41"/>
    <mergeCell ref="AJ41:AK41"/>
    <mergeCell ref="Y42:Z42"/>
    <mergeCell ref="AA42:AF42"/>
    <mergeCell ref="O4:P4"/>
    <mergeCell ref="AH4:AJ4"/>
    <mergeCell ref="C2:J2"/>
    <mergeCell ref="O2:P3"/>
    <mergeCell ref="Y2:AK2"/>
    <mergeCell ref="AM2:AS2"/>
    <mergeCell ref="AV2:BC2"/>
    <mergeCell ref="C3:J3"/>
    <mergeCell ref="C4:J4"/>
    <mergeCell ref="AQ4:AS4"/>
    <mergeCell ref="AM7:AS7"/>
    <mergeCell ref="AM8:AS8"/>
    <mergeCell ref="AM4:AN4"/>
    <mergeCell ref="AO4:AP4"/>
    <mergeCell ref="AH5:AJ5"/>
    <mergeCell ref="AM5:AS5"/>
    <mergeCell ref="AH6:AJ6"/>
    <mergeCell ref="AM6:AS6"/>
    <mergeCell ref="AH7:AJ7"/>
    <mergeCell ref="U2:V2"/>
    <mergeCell ref="U3:V5"/>
    <mergeCell ref="AH3:AJ3"/>
    <mergeCell ref="AM3:AN3"/>
    <mergeCell ref="AO3:AP3"/>
    <mergeCell ref="AQ3:AS3"/>
    <mergeCell ref="L7:P7"/>
    <mergeCell ref="L8:P8"/>
    <mergeCell ref="L9:P9"/>
    <mergeCell ref="L2:N3"/>
    <mergeCell ref="L4:N4"/>
    <mergeCell ref="C5:J5"/>
    <mergeCell ref="L5:P5"/>
    <mergeCell ref="L6:P6"/>
    <mergeCell ref="B7:C8"/>
    <mergeCell ref="D7:J8"/>
    <mergeCell ref="BM7:BN8"/>
    <mergeCell ref="BM9:BN10"/>
    <mergeCell ref="B9:C10"/>
    <mergeCell ref="D9:J10"/>
    <mergeCell ref="Y9:AK9"/>
    <mergeCell ref="AM9:AS9"/>
    <mergeCell ref="Y10:Z10"/>
    <mergeCell ref="AA10:AF10"/>
    <mergeCell ref="AJ10:AK10"/>
    <mergeCell ref="AV3:AW3"/>
    <mergeCell ref="BA3:BC3"/>
    <mergeCell ref="AV4:AW5"/>
    <mergeCell ref="AX4:AX5"/>
    <mergeCell ref="AY4:AY5"/>
    <mergeCell ref="AZ4:AZ5"/>
    <mergeCell ref="BA4:BC5"/>
    <mergeCell ref="AY8:AY9"/>
    <mergeCell ref="AZ8:AZ9"/>
    <mergeCell ref="BJ8:BJ9"/>
    <mergeCell ref="BK8:BK9"/>
    <mergeCell ref="AV6:AW7"/>
    <mergeCell ref="AX6:AX7"/>
    <mergeCell ref="AY6:AY7"/>
    <mergeCell ref="AZ6:AZ7"/>
    <mergeCell ref="BA6:BC7"/>
    <mergeCell ref="AX8:AX9"/>
    <mergeCell ref="BA8:BC9"/>
    <mergeCell ref="BJ10:BJ11"/>
    <mergeCell ref="BK10:BK11"/>
    <mergeCell ref="BJ12:BJ13"/>
    <mergeCell ref="BK12:BK13"/>
    <mergeCell ref="BJ14:BJ15"/>
    <mergeCell ref="BK14:BK15"/>
    <mergeCell ref="BE12:BG12"/>
    <mergeCell ref="BE13:BG13"/>
    <mergeCell ref="BE15:BG15"/>
    <mergeCell ref="BE16:BG16"/>
    <mergeCell ref="AV8:AW9"/>
    <mergeCell ref="AX10:AX11"/>
    <mergeCell ref="AY10:AY11"/>
    <mergeCell ref="AZ10:AZ11"/>
    <mergeCell ref="BA10:BC11"/>
    <mergeCell ref="BE10:BF10"/>
    <mergeCell ref="BE11:BF11"/>
    <mergeCell ref="AX14:AX15"/>
    <mergeCell ref="AY14:AY15"/>
    <mergeCell ref="Y14:Z14"/>
    <mergeCell ref="Y15:Z15"/>
    <mergeCell ref="AA15:AF15"/>
    <mergeCell ref="Y16:Z16"/>
    <mergeCell ref="AA16:AF16"/>
    <mergeCell ref="Y17:Z17"/>
    <mergeCell ref="AA17:AF17"/>
    <mergeCell ref="AJ21:AK21"/>
    <mergeCell ref="AM21:AS21"/>
    <mergeCell ref="Y22:Z22"/>
    <mergeCell ref="AA22:AF22"/>
    <mergeCell ref="AJ22:AK22"/>
    <mergeCell ref="AA19:AF19"/>
    <mergeCell ref="AA20:AF20"/>
    <mergeCell ref="C21:E21"/>
    <mergeCell ref="L21:P21"/>
    <mergeCell ref="Y21:Z21"/>
    <mergeCell ref="AA21:AF21"/>
    <mergeCell ref="C22:E22"/>
    <mergeCell ref="R23:V23"/>
    <mergeCell ref="R24:T24"/>
    <mergeCell ref="U24:V24"/>
    <mergeCell ref="Y24:Z24"/>
    <mergeCell ref="AA24:AF24"/>
    <mergeCell ref="AJ24:AK24"/>
    <mergeCell ref="AM24:AO24"/>
    <mergeCell ref="L22:P22"/>
    <mergeCell ref="R22:V22"/>
    <mergeCell ref="L23:P23"/>
    <mergeCell ref="Y23:Z23"/>
    <mergeCell ref="AA23:AF23"/>
    <mergeCell ref="AJ23:AK23"/>
    <mergeCell ref="AM23:AS23"/>
    <mergeCell ref="R25:T25"/>
    <mergeCell ref="U25:V25"/>
    <mergeCell ref="Y25:Z25"/>
    <mergeCell ref="AA25:AF25"/>
    <mergeCell ref="AJ25:AK25"/>
    <mergeCell ref="AM25:AO25"/>
    <mergeCell ref="G21:I21"/>
    <mergeCell ref="G22:I22"/>
    <mergeCell ref="C23:E23"/>
    <mergeCell ref="G23:I23"/>
    <mergeCell ref="B25:G25"/>
    <mergeCell ref="I25:M25"/>
    <mergeCell ref="O25:P25"/>
    <mergeCell ref="AA26:AF26"/>
    <mergeCell ref="AJ26:AK26"/>
    <mergeCell ref="AM26:AO26"/>
    <mergeCell ref="B26:D26"/>
    <mergeCell ref="E26:G26"/>
    <mergeCell ref="I26:K26"/>
    <mergeCell ref="L26:M26"/>
    <mergeCell ref="R26:T26"/>
    <mergeCell ref="U26:V26"/>
    <mergeCell ref="Y26:Z26"/>
    <mergeCell ref="AA27:AF27"/>
    <mergeCell ref="AJ27:AK27"/>
    <mergeCell ref="AM27:AO27"/>
    <mergeCell ref="B27:D27"/>
    <mergeCell ref="E27:G27"/>
    <mergeCell ref="I27:K27"/>
    <mergeCell ref="L27:M27"/>
    <mergeCell ref="R27:T27"/>
    <mergeCell ref="U27:V27"/>
    <mergeCell ref="Y27:Z27"/>
    <mergeCell ref="AA28:AF28"/>
    <mergeCell ref="AJ28:AK28"/>
    <mergeCell ref="AM28:AO28"/>
    <mergeCell ref="B28:D28"/>
    <mergeCell ref="E28:G28"/>
    <mergeCell ref="I28:K28"/>
    <mergeCell ref="L28:M28"/>
    <mergeCell ref="R28:T28"/>
    <mergeCell ref="U28:V28"/>
    <mergeCell ref="Y28:Z28"/>
    <mergeCell ref="B41:D41"/>
    <mergeCell ref="E41:G41"/>
    <mergeCell ref="I41:K41"/>
    <mergeCell ref="L41:M41"/>
    <mergeCell ref="E42:G42"/>
    <mergeCell ref="I42:K42"/>
    <mergeCell ref="L42:M42"/>
    <mergeCell ref="B42:D42"/>
    <mergeCell ref="B43:D43"/>
    <mergeCell ref="E43:G43"/>
    <mergeCell ref="L43:M43"/>
    <mergeCell ref="O43:P43"/>
    <mergeCell ref="B44:D44"/>
    <mergeCell ref="E44:G44"/>
  </mergeCells>
  <dataValidations>
    <dataValidation type="list" allowBlank="1" showErrorMessage="1" sqref="D7">
      <formula1>Professions!$A$1:$A$11</formula1>
    </dataValidation>
    <dataValidation type="list" allowBlank="1" showErrorMessage="1" sqref="C3">
      <formula1>Races!$A$1:$A$4</formula1>
    </dataValidation>
  </dataValidations>
  <printOptions/>
  <pageMargins bottom="0.22916666666666666" footer="0.0" header="0.0" left="0.25" right="0.25" top="0.22916666666666666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8.29"/>
    <col customWidth="1" min="3" max="3" width="9.57"/>
    <col customWidth="1" min="4" max="26" width="8.71"/>
  </cols>
  <sheetData>
    <row r="1">
      <c r="A1" s="176" t="s">
        <v>37</v>
      </c>
      <c r="B1" s="176" t="s">
        <v>162</v>
      </c>
      <c r="C1" s="176" t="s">
        <v>163</v>
      </c>
    </row>
    <row r="2">
      <c r="A2" s="176" t="s">
        <v>164</v>
      </c>
      <c r="B2" s="176" t="s">
        <v>165</v>
      </c>
      <c r="C2" s="176" t="s">
        <v>166</v>
      </c>
    </row>
    <row r="3">
      <c r="A3" s="176" t="s">
        <v>167</v>
      </c>
      <c r="B3" s="176" t="s">
        <v>168</v>
      </c>
      <c r="C3" s="176" t="s">
        <v>169</v>
      </c>
    </row>
    <row r="4">
      <c r="A4" s="176" t="s">
        <v>170</v>
      </c>
      <c r="B4" s="176" t="s">
        <v>171</v>
      </c>
      <c r="C4" s="176" t="s">
        <v>172</v>
      </c>
    </row>
    <row r="5">
      <c r="A5" s="176" t="s">
        <v>173</v>
      </c>
      <c r="B5" s="176" t="s">
        <v>174</v>
      </c>
      <c r="C5" s="176" t="s">
        <v>175</v>
      </c>
    </row>
    <row r="6">
      <c r="A6" s="176" t="s">
        <v>176</v>
      </c>
      <c r="B6" s="176" t="s">
        <v>177</v>
      </c>
      <c r="C6" s="176" t="s">
        <v>172</v>
      </c>
    </row>
    <row r="7">
      <c r="A7" s="176" t="s">
        <v>178</v>
      </c>
      <c r="B7" s="176" t="s">
        <v>179</v>
      </c>
      <c r="C7" s="176" t="s">
        <v>180</v>
      </c>
    </row>
    <row r="8">
      <c r="A8" s="176" t="s">
        <v>181</v>
      </c>
      <c r="B8" s="176" t="s">
        <v>182</v>
      </c>
      <c r="C8" s="176" t="s">
        <v>166</v>
      </c>
    </row>
    <row r="9">
      <c r="A9" s="176" t="s">
        <v>183</v>
      </c>
      <c r="B9" s="176" t="s">
        <v>184</v>
      </c>
      <c r="C9" s="176" t="s">
        <v>185</v>
      </c>
    </row>
    <row r="10">
      <c r="A10" s="176" t="s">
        <v>173</v>
      </c>
      <c r="B10" s="176" t="s">
        <v>174</v>
      </c>
      <c r="C10" s="176" t="s">
        <v>186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76" t="s">
        <v>187</v>
      </c>
    </row>
    <row r="2">
      <c r="A2" s="176" t="s">
        <v>167</v>
      </c>
    </row>
    <row r="3">
      <c r="A3" s="176" t="s">
        <v>10</v>
      </c>
    </row>
    <row r="4">
      <c r="A4" s="176" t="s">
        <v>188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76" t="s">
        <v>64</v>
      </c>
      <c r="B1" s="176" t="s">
        <v>79</v>
      </c>
      <c r="C1" s="176" t="s">
        <v>76</v>
      </c>
    </row>
    <row r="2">
      <c r="A2" s="177">
        <v>1.0</v>
      </c>
      <c r="B2" s="177" t="s">
        <v>189</v>
      </c>
      <c r="C2" s="177" t="s">
        <v>190</v>
      </c>
    </row>
    <row r="3">
      <c r="A3" s="177">
        <v>2.0</v>
      </c>
      <c r="B3" s="177" t="s">
        <v>189</v>
      </c>
      <c r="C3" s="177" t="s">
        <v>190</v>
      </c>
    </row>
    <row r="4">
      <c r="A4" s="177">
        <v>3.0</v>
      </c>
      <c r="B4" s="177" t="s">
        <v>191</v>
      </c>
      <c r="C4" s="177" t="s">
        <v>192</v>
      </c>
    </row>
    <row r="5">
      <c r="A5" s="177">
        <v>4.0</v>
      </c>
      <c r="B5" s="177" t="s">
        <v>191</v>
      </c>
      <c r="C5" s="177" t="s">
        <v>192</v>
      </c>
    </row>
    <row r="6">
      <c r="A6" s="177">
        <v>5.0</v>
      </c>
      <c r="B6" s="177" t="s">
        <v>190</v>
      </c>
      <c r="C6" s="177" t="s">
        <v>193</v>
      </c>
    </row>
    <row r="7">
      <c r="A7" s="177">
        <v>6.0</v>
      </c>
      <c r="B7" s="177" t="s">
        <v>190</v>
      </c>
      <c r="C7" s="177" t="s">
        <v>193</v>
      </c>
    </row>
    <row r="8">
      <c r="A8" s="177">
        <v>7.0</v>
      </c>
      <c r="B8" s="177" t="s">
        <v>192</v>
      </c>
      <c r="C8" s="177" t="s">
        <v>194</v>
      </c>
    </row>
    <row r="9">
      <c r="A9" s="177">
        <v>8.0</v>
      </c>
      <c r="B9" s="177" t="s">
        <v>192</v>
      </c>
      <c r="C9" s="177" t="s">
        <v>194</v>
      </c>
    </row>
    <row r="10">
      <c r="A10" s="177">
        <v>9.0</v>
      </c>
      <c r="B10" s="177" t="s">
        <v>193</v>
      </c>
      <c r="C10" s="177" t="s">
        <v>195</v>
      </c>
    </row>
    <row r="11">
      <c r="A11" s="177">
        <v>10.0</v>
      </c>
      <c r="B11" s="177" t="s">
        <v>193</v>
      </c>
      <c r="C11" s="177" t="s">
        <v>195</v>
      </c>
    </row>
    <row r="12">
      <c r="A12" s="177">
        <v>11.0</v>
      </c>
      <c r="B12" s="177" t="s">
        <v>194</v>
      </c>
      <c r="C12" s="177" t="s">
        <v>196</v>
      </c>
    </row>
    <row r="13">
      <c r="A13" s="177">
        <v>12.0</v>
      </c>
      <c r="B13" s="177" t="s">
        <v>194</v>
      </c>
      <c r="C13" s="177" t="s">
        <v>196</v>
      </c>
    </row>
    <row r="14">
      <c r="A14" s="177">
        <v>13.0</v>
      </c>
      <c r="B14" s="177" t="s">
        <v>195</v>
      </c>
      <c r="C14" s="177" t="s">
        <v>197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