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light\Documents\FM with PY\dynamic-salary-retirement-model\"/>
    </mc:Choice>
  </mc:AlternateContent>
  <xr:revisionPtr revIDLastSave="0" documentId="13_ncr:1_{9AE04FFB-658E-4161-8F15-CEC63D79679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ynamic Salary Model" sheetId="1" r:id="rId1"/>
    <sheet name="Salary Calculations" sheetId="2" r:id="rId2"/>
    <sheet name="Wealth Calculations" sheetId="3" r:id="rId3"/>
    <sheet name="Retirement Calcula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D22" i="4" s="1"/>
  <c r="C23" i="4"/>
  <c r="C24" i="4"/>
  <c r="C25" i="4"/>
  <c r="C26" i="4"/>
  <c r="C27" i="4"/>
  <c r="C28" i="4"/>
  <c r="C29" i="4"/>
  <c r="C30" i="4"/>
  <c r="C31" i="4"/>
  <c r="C32" i="4"/>
  <c r="C33" i="4"/>
  <c r="C34" i="4"/>
  <c r="D34" i="4" s="1"/>
  <c r="C35" i="4"/>
  <c r="C36" i="4"/>
  <c r="C37" i="4"/>
  <c r="C38" i="4"/>
  <c r="C39" i="4"/>
  <c r="C40" i="4"/>
  <c r="C41" i="4"/>
  <c r="C42" i="4"/>
  <c r="C43" i="4"/>
  <c r="C44" i="4"/>
  <c r="C45" i="4"/>
  <c r="C46" i="4"/>
  <c r="D46" i="4" s="1"/>
  <c r="C47" i="4"/>
  <c r="C8" i="4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10" i="3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C26" i="3"/>
  <c r="B3" i="4"/>
  <c r="D38" i="4" s="1"/>
  <c r="B5" i="3"/>
  <c r="B4" i="3"/>
  <c r="B3" i="3"/>
  <c r="B5" i="2"/>
  <c r="B4" i="2"/>
  <c r="D49" i="2" s="1"/>
  <c r="B3" i="2"/>
  <c r="B42" i="2" s="1"/>
  <c r="B2" i="2"/>
  <c r="D35" i="4"/>
  <c r="D11" i="4"/>
  <c r="B48" i="2"/>
  <c r="B47" i="2"/>
  <c r="B45" i="2"/>
  <c r="B44" i="2"/>
  <c r="B43" i="2"/>
  <c r="B41" i="2"/>
  <c r="B39" i="2"/>
  <c r="B37" i="2"/>
  <c r="B36" i="2"/>
  <c r="B35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D20" i="4" l="1"/>
  <c r="D32" i="4"/>
  <c r="D10" i="4"/>
  <c r="D21" i="4"/>
  <c r="D45" i="4"/>
  <c r="D13" i="4"/>
  <c r="D37" i="4"/>
  <c r="D24" i="4"/>
  <c r="D14" i="4"/>
  <c r="D26" i="4"/>
  <c r="A35" i="4" s="1"/>
  <c r="D39" i="4"/>
  <c r="D27" i="4"/>
  <c r="D16" i="4"/>
  <c r="D40" i="4"/>
  <c r="D15" i="4"/>
  <c r="D41" i="4"/>
  <c r="D8" i="4"/>
  <c r="D18" i="4"/>
  <c r="D30" i="4"/>
  <c r="D42" i="4"/>
  <c r="D12" i="4"/>
  <c r="D9" i="4"/>
  <c r="A38" i="4" s="1"/>
  <c r="D19" i="4"/>
  <c r="D31" i="4"/>
  <c r="D43" i="4"/>
  <c r="C31" i="2"/>
  <c r="B34" i="2"/>
  <c r="B46" i="2"/>
  <c r="B49" i="2"/>
  <c r="B38" i="2"/>
  <c r="C45" i="2" s="1"/>
  <c r="E45" i="2" s="1"/>
  <c r="B40" i="2"/>
  <c r="C18" i="3"/>
  <c r="C30" i="3"/>
  <c r="C42" i="3"/>
  <c r="D29" i="4"/>
  <c r="C20" i="3"/>
  <c r="C44" i="3"/>
  <c r="C45" i="3"/>
  <c r="C43" i="3"/>
  <c r="C21" i="3"/>
  <c r="C33" i="3"/>
  <c r="C10" i="3"/>
  <c r="D10" i="3" s="1"/>
  <c r="C22" i="3"/>
  <c r="C34" i="3"/>
  <c r="C46" i="3"/>
  <c r="C19" i="3"/>
  <c r="C11" i="3"/>
  <c r="C23" i="3"/>
  <c r="C35" i="3"/>
  <c r="C47" i="3"/>
  <c r="D23" i="4"/>
  <c r="D33" i="4"/>
  <c r="C32" i="3"/>
  <c r="C12" i="3"/>
  <c r="C24" i="3"/>
  <c r="C48" i="3"/>
  <c r="C36" i="3"/>
  <c r="E31" i="2"/>
  <c r="C13" i="3"/>
  <c r="C25" i="3"/>
  <c r="C37" i="3"/>
  <c r="C49" i="3"/>
  <c r="D25" i="4"/>
  <c r="D44" i="4"/>
  <c r="C14" i="3"/>
  <c r="C15" i="3"/>
  <c r="C27" i="3"/>
  <c r="C39" i="3"/>
  <c r="D17" i="4"/>
  <c r="D36" i="4"/>
  <c r="C31" i="3"/>
  <c r="C38" i="3"/>
  <c r="C16" i="3"/>
  <c r="C28" i="3"/>
  <c r="C40" i="3"/>
  <c r="C17" i="3"/>
  <c r="C29" i="3"/>
  <c r="C41" i="3"/>
  <c r="D28" i="4"/>
  <c r="D47" i="4"/>
  <c r="A24" i="4"/>
  <c r="C34" i="2"/>
  <c r="C16" i="2"/>
  <c r="C20" i="2"/>
  <c r="C28" i="2"/>
  <c r="E28" i="2" s="1"/>
  <c r="C30" i="2"/>
  <c r="C36" i="2"/>
  <c r="D16" i="2"/>
  <c r="D20" i="2"/>
  <c r="D24" i="2"/>
  <c r="D28" i="2"/>
  <c r="D32" i="2"/>
  <c r="D34" i="2"/>
  <c r="D38" i="2"/>
  <c r="D40" i="2"/>
  <c r="D42" i="2"/>
  <c r="D46" i="2"/>
  <c r="D48" i="2"/>
  <c r="C12" i="2"/>
  <c r="E12" i="2" s="1"/>
  <c r="C24" i="2"/>
  <c r="E24" i="2" s="1"/>
  <c r="C44" i="2"/>
  <c r="E44" i="2" s="1"/>
  <c r="D12" i="2"/>
  <c r="C10" i="2"/>
  <c r="E10" i="2" s="1"/>
  <c r="C14" i="2"/>
  <c r="C18" i="2"/>
  <c r="C22" i="2"/>
  <c r="E22" i="2" s="1"/>
  <c r="C32" i="2"/>
  <c r="C42" i="2"/>
  <c r="E42" i="2" s="1"/>
  <c r="C48" i="2"/>
  <c r="E48" i="2" s="1"/>
  <c r="D10" i="2"/>
  <c r="D14" i="2"/>
  <c r="D18" i="2"/>
  <c r="D22" i="2"/>
  <c r="D26" i="2"/>
  <c r="D30" i="2"/>
  <c r="D36" i="2"/>
  <c r="D44" i="2"/>
  <c r="E14" i="2"/>
  <c r="E16" i="2"/>
  <c r="E18" i="2"/>
  <c r="E20" i="2"/>
  <c r="E30" i="2"/>
  <c r="E32" i="2"/>
  <c r="E34" i="2"/>
  <c r="E36" i="2"/>
  <c r="C26" i="2"/>
  <c r="E26" i="2" s="1"/>
  <c r="C13" i="2"/>
  <c r="E13" i="2" s="1"/>
  <c r="C19" i="2"/>
  <c r="E19" i="2" s="1"/>
  <c r="C25" i="2"/>
  <c r="E25" i="2" s="1"/>
  <c r="C27" i="2"/>
  <c r="E27" i="2" s="1"/>
  <c r="C33" i="2"/>
  <c r="E33" i="2" s="1"/>
  <c r="C35" i="2"/>
  <c r="E35" i="2" s="1"/>
  <c r="C37" i="2"/>
  <c r="E37" i="2" s="1"/>
  <c r="C43" i="2"/>
  <c r="E43" i="2" s="1"/>
  <c r="D11" i="2"/>
  <c r="F11" i="2" s="1"/>
  <c r="D13" i="2"/>
  <c r="D15" i="2"/>
  <c r="D17" i="2"/>
  <c r="D19" i="2"/>
  <c r="D21" i="2"/>
  <c r="D23" i="2"/>
  <c r="D25" i="2"/>
  <c r="D27" i="2"/>
  <c r="D29" i="2"/>
  <c r="D31" i="2"/>
  <c r="D33" i="2"/>
  <c r="D35" i="2"/>
  <c r="D37" i="2"/>
  <c r="D39" i="2"/>
  <c r="D41" i="2"/>
  <c r="D43" i="2"/>
  <c r="D45" i="2"/>
  <c r="D47" i="2"/>
  <c r="C11" i="2"/>
  <c r="E11" i="2" s="1"/>
  <c r="C15" i="2"/>
  <c r="E15" i="2" s="1"/>
  <c r="C21" i="2"/>
  <c r="E21" i="2" s="1"/>
  <c r="C23" i="2"/>
  <c r="E23" i="2" s="1"/>
  <c r="C29" i="2"/>
  <c r="E29" i="2" s="1"/>
  <c r="C41" i="2"/>
  <c r="E41" i="2" s="1"/>
  <c r="C17" i="2"/>
  <c r="E17" i="2" s="1"/>
  <c r="A42" i="4" l="1"/>
  <c r="A46" i="4"/>
  <c r="A40" i="4"/>
  <c r="A9" i="4"/>
  <c r="A13" i="4"/>
  <c r="A17" i="4"/>
  <c r="A39" i="4"/>
  <c r="A47" i="4"/>
  <c r="A41" i="4"/>
  <c r="A10" i="4"/>
  <c r="A34" i="4"/>
  <c r="A31" i="4"/>
  <c r="A14" i="4"/>
  <c r="A18" i="4"/>
  <c r="A43" i="4"/>
  <c r="A11" i="4"/>
  <c r="A45" i="4"/>
  <c r="A44" i="4"/>
  <c r="A15" i="4"/>
  <c r="A21" i="4"/>
  <c r="A37" i="4"/>
  <c r="A8" i="4"/>
  <c r="A32" i="4"/>
  <c r="A12" i="4"/>
  <c r="A28" i="4"/>
  <c r="A20" i="4"/>
  <c r="A16" i="4"/>
  <c r="A36" i="4"/>
  <c r="A19" i="4"/>
  <c r="D11" i="3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A23" i="4"/>
  <c r="A25" i="4"/>
  <c r="A29" i="4"/>
  <c r="A26" i="4"/>
  <c r="A27" i="4"/>
  <c r="A22" i="4"/>
  <c r="A33" i="4"/>
  <c r="A30" i="4"/>
  <c r="F19" i="2"/>
  <c r="F27" i="2"/>
  <c r="F25" i="2"/>
  <c r="C39" i="2"/>
  <c r="E39" i="2" s="1"/>
  <c r="F17" i="2"/>
  <c r="C46" i="2"/>
  <c r="E46" i="2" s="1"/>
  <c r="C40" i="2"/>
  <c r="E40" i="2" s="1"/>
  <c r="F33" i="2"/>
  <c r="F35" i="2"/>
  <c r="C47" i="2"/>
  <c r="E47" i="2" s="1"/>
  <c r="F47" i="2" s="1"/>
  <c r="C49" i="2"/>
  <c r="E49" i="2" s="1"/>
  <c r="F49" i="2" s="1"/>
  <c r="C38" i="2"/>
  <c r="E38" i="2" s="1"/>
  <c r="F38" i="2" s="1"/>
  <c r="F31" i="2"/>
  <c r="F16" i="2"/>
  <c r="F14" i="2"/>
  <c r="F10" i="2"/>
  <c r="F29" i="2"/>
  <c r="F46" i="2"/>
  <c r="F42" i="2"/>
  <c r="F40" i="2"/>
  <c r="F48" i="2"/>
  <c r="F21" i="2"/>
  <c r="F34" i="2"/>
  <c r="F43" i="2"/>
  <c r="F30" i="2"/>
  <c r="F32" i="2"/>
  <c r="F23" i="2"/>
  <c r="F45" i="2"/>
  <c r="F36" i="2"/>
  <c r="F41" i="2"/>
  <c r="F44" i="2"/>
  <c r="F26" i="2"/>
  <c r="F28" i="2"/>
  <c r="F39" i="2"/>
  <c r="F15" i="2"/>
  <c r="F22" i="2"/>
  <c r="F12" i="2"/>
  <c r="F24" i="2"/>
  <c r="F37" i="2"/>
  <c r="F13" i="2"/>
  <c r="F18" i="2"/>
  <c r="F20" i="2"/>
</calcChain>
</file>

<file path=xl/sharedStrings.xml><?xml version="1.0" encoding="utf-8"?>
<sst xmlns="http://schemas.openxmlformats.org/spreadsheetml/2006/main" count="43" uniqueCount="30">
  <si>
    <t>Inputs</t>
  </si>
  <si>
    <t>Salary Inputs</t>
  </si>
  <si>
    <t>Starting Salary</t>
  </si>
  <si>
    <t>Promotion Every # Years</t>
  </si>
  <si>
    <t>Cost of Living Raise</t>
  </si>
  <si>
    <t>Promotion Raise</t>
  </si>
  <si>
    <t>Wealth Inputs</t>
  </si>
  <si>
    <t>Savings Rate</t>
  </si>
  <si>
    <t>Interest</t>
  </si>
  <si>
    <t>Desired Retirement Inputs</t>
  </si>
  <si>
    <t>Desired Cash</t>
  </si>
  <si>
    <t>Years Until Retirement</t>
  </si>
  <si>
    <t>Salary Calculations</t>
  </si>
  <si>
    <t>Time</t>
  </si>
  <si>
    <t>Is Promotion Year?</t>
  </si>
  <si>
    <t>Number of Promotions</t>
  </si>
  <si>
    <t>Cost of Living Factor</t>
  </si>
  <si>
    <t>Promotion Factor</t>
  </si>
  <si>
    <t>Total Factor</t>
  </si>
  <si>
    <t>Salary</t>
  </si>
  <si>
    <t>Note: Salaries are computed on the Salary Calculation Sheet, then reference here.</t>
  </si>
  <si>
    <t>Wealth Calculations</t>
  </si>
  <si>
    <t>Amount Saved</t>
  </si>
  <si>
    <t>Wealth</t>
  </si>
  <si>
    <t>Note: Wealths are computed in the Wealth Calulation Sheet, then are refered here.</t>
  </si>
  <si>
    <t>Retirement Calculation</t>
  </si>
  <si>
    <t>Year Retired</t>
  </si>
  <si>
    <t>Is Retired?</t>
  </si>
  <si>
    <t>Promotion after # Years</t>
  </si>
  <si>
    <t>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</si>
</sst>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omic Sans MS"/>
      <family val="4"/>
    </font>
    <font>
      <sz val="11"/>
      <color theme="1"/>
      <name val="Comic Sans MS"/>
      <family val="4"/>
    </font>
    <font>
      <b/>
      <sz val="14"/>
      <color theme="1"/>
      <name val="Comic Sans MS"/>
      <family val="4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2" xfId="0" applyFont="1" applyBorder="1"/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9" fontId="2" fillId="0" borderId="6" xfId="0" applyNumberFormat="1" applyFont="1" applyBorder="1"/>
    <xf numFmtId="0" fontId="2" fillId="0" borderId="7" xfId="0" applyFont="1" applyBorder="1"/>
    <xf numFmtId="9" fontId="2" fillId="0" borderId="8" xfId="0" applyNumberFormat="1" applyFont="1" applyBorder="1"/>
    <xf numFmtId="0" fontId="2" fillId="0" borderId="10" xfId="0" applyFont="1" applyBorder="1"/>
    <xf numFmtId="0" fontId="2" fillId="0" borderId="2" xfId="0" applyFont="1" applyBorder="1"/>
    <xf numFmtId="0" fontId="2" fillId="4" borderId="10" xfId="0" applyFont="1" applyFill="1" applyBorder="1"/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8" borderId="1" xfId="0" applyFont="1" applyFill="1" applyBorder="1"/>
    <xf numFmtId="0" fontId="2" fillId="8" borderId="10" xfId="0" applyFont="1" applyFill="1" applyBorder="1"/>
    <xf numFmtId="0" fontId="2" fillId="8" borderId="11" xfId="0" applyFont="1" applyFill="1" applyBorder="1"/>
    <xf numFmtId="0" fontId="2" fillId="0" borderId="19" xfId="0" applyFont="1" applyBorder="1"/>
    <xf numFmtId="0" fontId="2" fillId="0" borderId="20" xfId="0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2" fontId="2" fillId="3" borderId="2" xfId="0" applyNumberFormat="1" applyFont="1" applyFill="1" applyBorder="1" applyAlignment="1">
      <alignment horizontal="center"/>
    </xf>
    <xf numFmtId="2" fontId="2" fillId="0" borderId="0" xfId="0" applyNumberFormat="1" applyFont="1"/>
    <xf numFmtId="2" fontId="2" fillId="0" borderId="1" xfId="0" applyNumberFormat="1" applyFont="1" applyBorder="1" applyAlignment="1">
      <alignment horizontal="center" wrapText="1"/>
    </xf>
    <xf numFmtId="2" fontId="2" fillId="0" borderId="2" xfId="0" applyNumberFormat="1" applyFont="1" applyBorder="1" applyAlignment="1">
      <alignment horizontal="center" wrapText="1"/>
    </xf>
    <xf numFmtId="2" fontId="2" fillId="0" borderId="0" xfId="0" applyNumberFormat="1" applyFont="1" applyAlignment="1">
      <alignment wrapText="1"/>
    </xf>
    <xf numFmtId="2" fontId="2" fillId="0" borderId="3" xfId="0" applyNumberFormat="1" applyFont="1" applyBorder="1"/>
    <xf numFmtId="2" fontId="2" fillId="0" borderId="4" xfId="0" applyNumberFormat="1" applyFont="1" applyBorder="1"/>
    <xf numFmtId="2" fontId="2" fillId="0" borderId="5" xfId="0" applyNumberFormat="1" applyFont="1" applyBorder="1"/>
    <xf numFmtId="2" fontId="2" fillId="0" borderId="6" xfId="0" applyNumberFormat="1" applyFont="1" applyBorder="1"/>
    <xf numFmtId="2" fontId="2" fillId="0" borderId="7" xfId="0" applyNumberFormat="1" applyFont="1" applyBorder="1"/>
    <xf numFmtId="2" fontId="2" fillId="0" borderId="8" xfId="0" applyNumberFormat="1" applyFont="1" applyBorder="1"/>
    <xf numFmtId="2" fontId="3" fillId="0" borderId="1" xfId="0" applyNumberFormat="1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2" fillId="6" borderId="10" xfId="0" applyNumberFormat="1" applyFont="1" applyFill="1" applyBorder="1"/>
    <xf numFmtId="2" fontId="2" fillId="6" borderId="2" xfId="0" applyNumberFormat="1" applyFont="1" applyFill="1" applyBorder="1"/>
    <xf numFmtId="0" fontId="2" fillId="0" borderId="9" xfId="0" applyFont="1" applyBorder="1"/>
    <xf numFmtId="2" fontId="2" fillId="0" borderId="21" xfId="0" applyNumberFormat="1" applyFont="1" applyBorder="1"/>
    <xf numFmtId="2" fontId="2" fillId="0" borderId="0" xfId="0" applyNumberFormat="1" applyFont="1" applyBorder="1"/>
    <xf numFmtId="2" fontId="2" fillId="0" borderId="18" xfId="0" applyNumberFormat="1" applyFont="1" applyBorder="1"/>
    <xf numFmtId="2" fontId="2" fillId="0" borderId="19" xfId="0" applyNumberFormat="1" applyFont="1" applyBorder="1"/>
    <xf numFmtId="2" fontId="2" fillId="0" borderId="20" xfId="0" applyNumberFormat="1" applyFont="1" applyBorder="1"/>
    <xf numFmtId="2" fontId="2" fillId="6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G14" sqref="G14"/>
    </sheetView>
  </sheetViews>
  <sheetFormatPr defaultRowHeight="15.6" x14ac:dyDescent="0.35"/>
  <cols>
    <col min="1" max="1" width="26.33203125" style="2" bestFit="1" customWidth="1"/>
    <col min="2" max="2" width="12" style="2" bestFit="1" customWidth="1"/>
    <col min="3" max="16384" width="8.88671875" style="2"/>
  </cols>
  <sheetData>
    <row r="1" spans="1:2" ht="16.2" thickBot="1" x14ac:dyDescent="0.4">
      <c r="A1" s="27" t="s">
        <v>0</v>
      </c>
      <c r="B1" s="28"/>
    </row>
    <row r="2" spans="1:2" x14ac:dyDescent="0.35">
      <c r="A2" s="3" t="s">
        <v>1</v>
      </c>
      <c r="B2" s="4"/>
    </row>
    <row r="3" spans="1:2" x14ac:dyDescent="0.35">
      <c r="A3" s="5" t="s">
        <v>2</v>
      </c>
      <c r="B3" s="6">
        <v>60000</v>
      </c>
    </row>
    <row r="4" spans="1:2" x14ac:dyDescent="0.35">
      <c r="A4" s="5" t="s">
        <v>3</v>
      </c>
      <c r="B4" s="6">
        <v>5</v>
      </c>
    </row>
    <row r="5" spans="1:2" x14ac:dyDescent="0.35">
      <c r="A5" s="5" t="s">
        <v>4</v>
      </c>
      <c r="B5" s="7">
        <v>0.02</v>
      </c>
    </row>
    <row r="6" spans="1:2" ht="16.2" thickBot="1" x14ac:dyDescent="0.4">
      <c r="A6" s="8" t="s">
        <v>5</v>
      </c>
      <c r="B6" s="9">
        <v>0.15</v>
      </c>
    </row>
    <row r="7" spans="1:2" ht="16.2" thickBot="1" x14ac:dyDescent="0.4">
      <c r="A7" s="29"/>
      <c r="B7" s="30"/>
    </row>
    <row r="8" spans="1:2" x14ac:dyDescent="0.35">
      <c r="A8" s="3" t="s">
        <v>6</v>
      </c>
      <c r="B8" s="4"/>
    </row>
    <row r="9" spans="1:2" x14ac:dyDescent="0.35">
      <c r="A9" s="5" t="s">
        <v>7</v>
      </c>
      <c r="B9" s="7">
        <v>0.25</v>
      </c>
    </row>
    <row r="10" spans="1:2" ht="16.2" thickBot="1" x14ac:dyDescent="0.4">
      <c r="A10" s="8" t="s">
        <v>8</v>
      </c>
      <c r="B10" s="9">
        <v>0.05</v>
      </c>
    </row>
    <row r="11" spans="1:2" ht="16.2" thickBot="1" x14ac:dyDescent="0.4"/>
    <row r="12" spans="1:2" ht="16.2" thickBot="1" x14ac:dyDescent="0.4">
      <c r="A12" s="31" t="s">
        <v>9</v>
      </c>
      <c r="B12" s="32"/>
    </row>
    <row r="13" spans="1:2" ht="16.2" thickBot="1" x14ac:dyDescent="0.4">
      <c r="A13" s="10" t="s">
        <v>10</v>
      </c>
      <c r="B13" s="11">
        <v>1500000</v>
      </c>
    </row>
    <row r="15" spans="1:2" ht="16.2" thickBot="1" x14ac:dyDescent="0.4"/>
    <row r="16" spans="1:2" ht="16.8" thickBot="1" x14ac:dyDescent="0.45">
      <c r="A16" s="12" t="s">
        <v>11</v>
      </c>
      <c r="B16" s="1">
        <f>VLOOKUP(1,'Retirement Calculations'!A8:B47,2)</f>
        <v>28</v>
      </c>
    </row>
  </sheetData>
  <mergeCells count="3">
    <mergeCell ref="A1:B1"/>
    <mergeCell ref="A7:B7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89033-8277-4B55-A59D-5704E20982BE}">
  <dimension ref="A1:G49"/>
  <sheetViews>
    <sheetView workbookViewId="0">
      <selection activeCell="G10" sqref="G10"/>
    </sheetView>
  </sheetViews>
  <sheetFormatPr defaultRowHeight="15.6" x14ac:dyDescent="0.35"/>
  <cols>
    <col min="1" max="1" width="24.21875" style="2" bestFit="1" customWidth="1"/>
    <col min="2" max="2" width="12.5546875" style="2" bestFit="1" customWidth="1"/>
    <col min="3" max="3" width="11" style="2" bestFit="1" customWidth="1"/>
    <col min="4" max="7" width="14.44140625" style="2" bestFit="1" customWidth="1"/>
    <col min="8" max="16384" width="8.88671875" style="2"/>
  </cols>
  <sheetData>
    <row r="1" spans="1:7" ht="16.2" thickBot="1" x14ac:dyDescent="0.4">
      <c r="A1" s="27" t="s">
        <v>0</v>
      </c>
      <c r="B1" s="28"/>
    </row>
    <row r="2" spans="1:7" x14ac:dyDescent="0.35">
      <c r="A2" s="3" t="s">
        <v>2</v>
      </c>
      <c r="B2" s="6">
        <f>'Dynamic Salary Model'!B3</f>
        <v>60000</v>
      </c>
    </row>
    <row r="3" spans="1:7" x14ac:dyDescent="0.35">
      <c r="A3" s="5" t="s">
        <v>28</v>
      </c>
      <c r="B3" s="6">
        <f>'Dynamic Salary Model'!B4</f>
        <v>5</v>
      </c>
    </row>
    <row r="4" spans="1:7" x14ac:dyDescent="0.35">
      <c r="A4" s="5" t="s">
        <v>4</v>
      </c>
      <c r="B4" s="7">
        <f>'Dynamic Salary Model'!B5</f>
        <v>0.02</v>
      </c>
    </row>
    <row r="5" spans="1:7" ht="16.2" thickBot="1" x14ac:dyDescent="0.4">
      <c r="A5" s="8" t="s">
        <v>5</v>
      </c>
      <c r="B5" s="9">
        <f>'Dynamic Salary Model'!B6</f>
        <v>0.15</v>
      </c>
    </row>
    <row r="7" spans="1:7" ht="16.2" thickBot="1" x14ac:dyDescent="0.4"/>
    <row r="8" spans="1:7" ht="21.6" thickBot="1" x14ac:dyDescent="0.55000000000000004">
      <c r="A8" s="33" t="s">
        <v>12</v>
      </c>
      <c r="B8" s="34"/>
      <c r="C8" s="34"/>
      <c r="D8" s="34"/>
      <c r="E8" s="34"/>
      <c r="F8" s="34"/>
      <c r="G8" s="35"/>
    </row>
    <row r="9" spans="1:7" ht="31.8" thickBot="1" x14ac:dyDescent="0.4">
      <c r="A9" s="13" t="s">
        <v>13</v>
      </c>
      <c r="B9" s="14" t="s">
        <v>14</v>
      </c>
      <c r="C9" s="15" t="s">
        <v>15</v>
      </c>
      <c r="D9" s="14" t="s">
        <v>16</v>
      </c>
      <c r="E9" s="15" t="s">
        <v>17</v>
      </c>
      <c r="F9" s="14" t="s">
        <v>18</v>
      </c>
      <c r="G9" s="15" t="s">
        <v>19</v>
      </c>
    </row>
    <row r="10" spans="1:7" x14ac:dyDescent="0.35">
      <c r="A10" s="16">
        <v>1</v>
      </c>
      <c r="B10" s="17">
        <f>IF(MOD(A10,$B$3)=0,1,0)</f>
        <v>0</v>
      </c>
      <c r="C10" s="16">
        <f>SUM($B$10:B10)</f>
        <v>0</v>
      </c>
      <c r="D10" s="17">
        <f>(1+$B$4)^A10</f>
        <v>1.02</v>
      </c>
      <c r="E10" s="16">
        <f>(1+$B$5)^C10</f>
        <v>1</v>
      </c>
      <c r="F10" s="17">
        <f>D10*E10</f>
        <v>1.02</v>
      </c>
      <c r="G10" s="16">
        <f>$B$2*F10</f>
        <v>61200</v>
      </c>
    </row>
    <row r="11" spans="1:7" x14ac:dyDescent="0.35">
      <c r="A11" s="18">
        <v>2</v>
      </c>
      <c r="B11" s="19">
        <f t="shared" ref="B11:B49" si="0">IF(MOD(A11,$B$3)=0,1,0)</f>
        <v>0</v>
      </c>
      <c r="C11" s="18">
        <f>SUM($B$10:B11)</f>
        <v>0</v>
      </c>
      <c r="D11" s="19">
        <f t="shared" ref="D11:D49" si="1">(1+$B$4)^A11</f>
        <v>1.0404</v>
      </c>
      <c r="E11" s="18">
        <f t="shared" ref="E11:E49" si="2">(1+$B$5)^C11</f>
        <v>1</v>
      </c>
      <c r="F11" s="19">
        <f t="shared" ref="F11:F49" si="3">D11*E11</f>
        <v>1.0404</v>
      </c>
      <c r="G11" s="16">
        <f t="shared" ref="G11:G49" si="4">$B$2*F11</f>
        <v>62424</v>
      </c>
    </row>
    <row r="12" spans="1:7" x14ac:dyDescent="0.35">
      <c r="A12" s="18">
        <v>3</v>
      </c>
      <c r="B12" s="19">
        <f t="shared" si="0"/>
        <v>0</v>
      </c>
      <c r="C12" s="18">
        <f>SUM($B$10:B12)</f>
        <v>0</v>
      </c>
      <c r="D12" s="19">
        <f t="shared" si="1"/>
        <v>1.0612079999999999</v>
      </c>
      <c r="E12" s="18">
        <f t="shared" si="2"/>
        <v>1</v>
      </c>
      <c r="F12" s="19">
        <f t="shared" si="3"/>
        <v>1.0612079999999999</v>
      </c>
      <c r="G12" s="16">
        <f t="shared" si="4"/>
        <v>63672.479999999996</v>
      </c>
    </row>
    <row r="13" spans="1:7" x14ac:dyDescent="0.35">
      <c r="A13" s="18">
        <v>4</v>
      </c>
      <c r="B13" s="19">
        <f t="shared" si="0"/>
        <v>0</v>
      </c>
      <c r="C13" s="18">
        <f>SUM($B$10:B13)</f>
        <v>0</v>
      </c>
      <c r="D13" s="19">
        <f t="shared" si="1"/>
        <v>1.08243216</v>
      </c>
      <c r="E13" s="18">
        <f t="shared" si="2"/>
        <v>1</v>
      </c>
      <c r="F13" s="19">
        <f t="shared" si="3"/>
        <v>1.08243216</v>
      </c>
      <c r="G13" s="16">
        <f t="shared" si="4"/>
        <v>64945.929599999996</v>
      </c>
    </row>
    <row r="14" spans="1:7" x14ac:dyDescent="0.35">
      <c r="A14" s="18">
        <v>5</v>
      </c>
      <c r="B14" s="19">
        <f t="shared" si="0"/>
        <v>1</v>
      </c>
      <c r="C14" s="18">
        <f>SUM($B$10:B14)</f>
        <v>1</v>
      </c>
      <c r="D14" s="19">
        <f t="shared" si="1"/>
        <v>1.1040808032</v>
      </c>
      <c r="E14" s="18">
        <f t="shared" si="2"/>
        <v>1.1499999999999999</v>
      </c>
      <c r="F14" s="19">
        <f t="shared" si="3"/>
        <v>1.2696929236799999</v>
      </c>
      <c r="G14" s="16">
        <f t="shared" si="4"/>
        <v>76181.575420799985</v>
      </c>
    </row>
    <row r="15" spans="1:7" x14ac:dyDescent="0.35">
      <c r="A15" s="18">
        <v>6</v>
      </c>
      <c r="B15" s="19">
        <f t="shared" si="0"/>
        <v>0</v>
      </c>
      <c r="C15" s="18">
        <f>SUM($B$10:B15)</f>
        <v>1</v>
      </c>
      <c r="D15" s="19">
        <f t="shared" si="1"/>
        <v>1.1261624192640001</v>
      </c>
      <c r="E15" s="18">
        <f t="shared" si="2"/>
        <v>1.1499999999999999</v>
      </c>
      <c r="F15" s="19">
        <f t="shared" si="3"/>
        <v>1.2950867821536001</v>
      </c>
      <c r="G15" s="16">
        <f t="shared" si="4"/>
        <v>77705.206929216001</v>
      </c>
    </row>
    <row r="16" spans="1:7" x14ac:dyDescent="0.35">
      <c r="A16" s="18">
        <v>7</v>
      </c>
      <c r="B16" s="19">
        <f t="shared" si="0"/>
        <v>0</v>
      </c>
      <c r="C16" s="18">
        <f>SUM($B$10:B16)</f>
        <v>1</v>
      </c>
      <c r="D16" s="19">
        <f t="shared" si="1"/>
        <v>1.1486856676492798</v>
      </c>
      <c r="E16" s="18">
        <f t="shared" si="2"/>
        <v>1.1499999999999999</v>
      </c>
      <c r="F16" s="19">
        <f t="shared" si="3"/>
        <v>1.3209885177966716</v>
      </c>
      <c r="G16" s="16">
        <f t="shared" si="4"/>
        <v>79259.311067800299</v>
      </c>
    </row>
    <row r="17" spans="1:7" x14ac:dyDescent="0.35">
      <c r="A17" s="18">
        <v>8</v>
      </c>
      <c r="B17" s="19">
        <f t="shared" si="0"/>
        <v>0</v>
      </c>
      <c r="C17" s="18">
        <f>SUM($B$10:B17)</f>
        <v>1</v>
      </c>
      <c r="D17" s="19">
        <f t="shared" si="1"/>
        <v>1.1716593810022655</v>
      </c>
      <c r="E17" s="18">
        <f t="shared" si="2"/>
        <v>1.1499999999999999</v>
      </c>
      <c r="F17" s="19">
        <f t="shared" si="3"/>
        <v>1.3474082881526053</v>
      </c>
      <c r="G17" s="16">
        <f t="shared" si="4"/>
        <v>80844.497289156323</v>
      </c>
    </row>
    <row r="18" spans="1:7" x14ac:dyDescent="0.35">
      <c r="A18" s="18">
        <v>9</v>
      </c>
      <c r="B18" s="19">
        <f t="shared" si="0"/>
        <v>0</v>
      </c>
      <c r="C18" s="18">
        <f>SUM($B$10:B18)</f>
        <v>1</v>
      </c>
      <c r="D18" s="19">
        <f t="shared" si="1"/>
        <v>1.1950925686223108</v>
      </c>
      <c r="E18" s="18">
        <f t="shared" si="2"/>
        <v>1.1499999999999999</v>
      </c>
      <c r="F18" s="19">
        <f t="shared" si="3"/>
        <v>1.3743564539156574</v>
      </c>
      <c r="G18" s="16">
        <f t="shared" si="4"/>
        <v>82461.387234939451</v>
      </c>
    </row>
    <row r="19" spans="1:7" x14ac:dyDescent="0.35">
      <c r="A19" s="18">
        <v>10</v>
      </c>
      <c r="B19" s="19">
        <f t="shared" si="0"/>
        <v>1</v>
      </c>
      <c r="C19" s="18">
        <f>SUM($B$10:B19)</f>
        <v>2</v>
      </c>
      <c r="D19" s="19">
        <f t="shared" si="1"/>
        <v>1.2189944199947571</v>
      </c>
      <c r="E19" s="18">
        <f t="shared" si="2"/>
        <v>1.3224999999999998</v>
      </c>
      <c r="F19" s="19">
        <f t="shared" si="3"/>
        <v>1.612120120443066</v>
      </c>
      <c r="G19" s="16">
        <f t="shared" si="4"/>
        <v>96727.207226583952</v>
      </c>
    </row>
    <row r="20" spans="1:7" x14ac:dyDescent="0.35">
      <c r="A20" s="18">
        <v>11</v>
      </c>
      <c r="B20" s="19">
        <f t="shared" si="0"/>
        <v>0</v>
      </c>
      <c r="C20" s="18">
        <f>SUM($B$10:B20)</f>
        <v>2</v>
      </c>
      <c r="D20" s="19">
        <f t="shared" si="1"/>
        <v>1.243374308394652</v>
      </c>
      <c r="E20" s="18">
        <f t="shared" si="2"/>
        <v>1.3224999999999998</v>
      </c>
      <c r="F20" s="19">
        <f t="shared" si="3"/>
        <v>1.644362522851927</v>
      </c>
      <c r="G20" s="16">
        <f t="shared" si="4"/>
        <v>98661.751371115621</v>
      </c>
    </row>
    <row r="21" spans="1:7" x14ac:dyDescent="0.35">
      <c r="A21" s="18">
        <v>12</v>
      </c>
      <c r="B21" s="19">
        <f t="shared" si="0"/>
        <v>0</v>
      </c>
      <c r="C21" s="18">
        <f>SUM($B$10:B21)</f>
        <v>2</v>
      </c>
      <c r="D21" s="19">
        <f t="shared" si="1"/>
        <v>1.2682417945625453</v>
      </c>
      <c r="E21" s="18">
        <f t="shared" si="2"/>
        <v>1.3224999999999998</v>
      </c>
      <c r="F21" s="19">
        <f t="shared" si="3"/>
        <v>1.6772497733089657</v>
      </c>
      <c r="G21" s="16">
        <f t="shared" si="4"/>
        <v>100634.98639853795</v>
      </c>
    </row>
    <row r="22" spans="1:7" x14ac:dyDescent="0.35">
      <c r="A22" s="18">
        <v>13</v>
      </c>
      <c r="B22" s="19">
        <f t="shared" si="0"/>
        <v>0</v>
      </c>
      <c r="C22" s="18">
        <f>SUM($B$10:B22)</f>
        <v>2</v>
      </c>
      <c r="D22" s="19">
        <f t="shared" si="1"/>
        <v>1.2936066304537961</v>
      </c>
      <c r="E22" s="18">
        <f t="shared" si="2"/>
        <v>1.3224999999999998</v>
      </c>
      <c r="F22" s="19">
        <f t="shared" si="3"/>
        <v>1.710794768775145</v>
      </c>
      <c r="G22" s="16">
        <f t="shared" si="4"/>
        <v>102647.68612650871</v>
      </c>
    </row>
    <row r="23" spans="1:7" x14ac:dyDescent="0.35">
      <c r="A23" s="18">
        <v>14</v>
      </c>
      <c r="B23" s="19">
        <f t="shared" si="0"/>
        <v>0</v>
      </c>
      <c r="C23" s="18">
        <f>SUM($B$10:B23)</f>
        <v>2</v>
      </c>
      <c r="D23" s="19">
        <f t="shared" si="1"/>
        <v>1.3194787630628722</v>
      </c>
      <c r="E23" s="18">
        <f t="shared" si="2"/>
        <v>1.3224999999999998</v>
      </c>
      <c r="F23" s="19">
        <f t="shared" si="3"/>
        <v>1.7450106641506482</v>
      </c>
      <c r="G23" s="16">
        <f t="shared" si="4"/>
        <v>104700.6398490389</v>
      </c>
    </row>
    <row r="24" spans="1:7" x14ac:dyDescent="0.35">
      <c r="A24" s="18">
        <v>15</v>
      </c>
      <c r="B24" s="19">
        <f t="shared" si="0"/>
        <v>1</v>
      </c>
      <c r="C24" s="18">
        <f>SUM($B$10:B24)</f>
        <v>3</v>
      </c>
      <c r="D24" s="19">
        <f t="shared" si="1"/>
        <v>1.3458683383241292</v>
      </c>
      <c r="E24" s="18">
        <f t="shared" si="2"/>
        <v>1.5208749999999995</v>
      </c>
      <c r="F24" s="19">
        <f t="shared" si="3"/>
        <v>2.0468975090487094</v>
      </c>
      <c r="G24" s="16">
        <f t="shared" si="4"/>
        <v>122813.85054292256</v>
      </c>
    </row>
    <row r="25" spans="1:7" x14ac:dyDescent="0.35">
      <c r="A25" s="18">
        <v>16</v>
      </c>
      <c r="B25" s="19">
        <f t="shared" si="0"/>
        <v>0</v>
      </c>
      <c r="C25" s="18">
        <f>SUM($B$10:B25)</f>
        <v>3</v>
      </c>
      <c r="D25" s="19">
        <f t="shared" si="1"/>
        <v>1.372785705090612</v>
      </c>
      <c r="E25" s="18">
        <f t="shared" si="2"/>
        <v>1.5208749999999995</v>
      </c>
      <c r="F25" s="19">
        <f t="shared" si="3"/>
        <v>2.0878354592296842</v>
      </c>
      <c r="G25" s="16">
        <f t="shared" si="4"/>
        <v>125270.12755378104</v>
      </c>
    </row>
    <row r="26" spans="1:7" x14ac:dyDescent="0.35">
      <c r="A26" s="18">
        <v>17</v>
      </c>
      <c r="B26" s="19">
        <f t="shared" si="0"/>
        <v>0</v>
      </c>
      <c r="C26" s="18">
        <f>SUM($B$10:B26)</f>
        <v>3</v>
      </c>
      <c r="D26" s="19">
        <f t="shared" si="1"/>
        <v>1.4002414191924244</v>
      </c>
      <c r="E26" s="18">
        <f t="shared" si="2"/>
        <v>1.5208749999999995</v>
      </c>
      <c r="F26" s="19">
        <f t="shared" si="3"/>
        <v>2.1295921684142778</v>
      </c>
      <c r="G26" s="16">
        <f t="shared" si="4"/>
        <v>127775.53010485666</v>
      </c>
    </row>
    <row r="27" spans="1:7" x14ac:dyDescent="0.35">
      <c r="A27" s="18">
        <v>18</v>
      </c>
      <c r="B27" s="19">
        <f t="shared" si="0"/>
        <v>0</v>
      </c>
      <c r="C27" s="18">
        <f>SUM($B$10:B27)</f>
        <v>3</v>
      </c>
      <c r="D27" s="19">
        <f t="shared" si="1"/>
        <v>1.4282462475762727</v>
      </c>
      <c r="E27" s="18">
        <f t="shared" si="2"/>
        <v>1.5208749999999995</v>
      </c>
      <c r="F27" s="19">
        <f t="shared" si="3"/>
        <v>2.172184011782563</v>
      </c>
      <c r="G27" s="16">
        <f t="shared" si="4"/>
        <v>130331.04070695378</v>
      </c>
    </row>
    <row r="28" spans="1:7" x14ac:dyDescent="0.35">
      <c r="A28" s="18">
        <v>19</v>
      </c>
      <c r="B28" s="19">
        <f t="shared" si="0"/>
        <v>0</v>
      </c>
      <c r="C28" s="18">
        <f>SUM($B$10:B28)</f>
        <v>3</v>
      </c>
      <c r="D28" s="19">
        <f t="shared" si="1"/>
        <v>1.4568111725277981</v>
      </c>
      <c r="E28" s="18">
        <f t="shared" si="2"/>
        <v>1.5208749999999995</v>
      </c>
      <c r="F28" s="19">
        <f t="shared" si="3"/>
        <v>2.2156276920182143</v>
      </c>
      <c r="G28" s="16">
        <f t="shared" si="4"/>
        <v>132937.66152109287</v>
      </c>
    </row>
    <row r="29" spans="1:7" x14ac:dyDescent="0.35">
      <c r="A29" s="18">
        <v>20</v>
      </c>
      <c r="B29" s="19">
        <f t="shared" si="0"/>
        <v>1</v>
      </c>
      <c r="C29" s="18">
        <f>SUM($B$10:B29)</f>
        <v>4</v>
      </c>
      <c r="D29" s="19">
        <f t="shared" si="1"/>
        <v>1.4859473959783542</v>
      </c>
      <c r="E29" s="18">
        <f t="shared" si="2"/>
        <v>1.7490062499999994</v>
      </c>
      <c r="F29" s="19">
        <f t="shared" si="3"/>
        <v>2.5989312827373654</v>
      </c>
      <c r="G29" s="16">
        <f t="shared" si="4"/>
        <v>155935.87696424194</v>
      </c>
    </row>
    <row r="30" spans="1:7" x14ac:dyDescent="0.35">
      <c r="A30" s="18">
        <v>21</v>
      </c>
      <c r="B30" s="19">
        <f t="shared" si="0"/>
        <v>0</v>
      </c>
      <c r="C30" s="18">
        <f>SUM($B$10:B30)</f>
        <v>4</v>
      </c>
      <c r="D30" s="19">
        <f t="shared" si="1"/>
        <v>1.5156663438979212</v>
      </c>
      <c r="E30" s="18">
        <f t="shared" si="2"/>
        <v>1.7490062499999994</v>
      </c>
      <c r="F30" s="19">
        <f t="shared" si="3"/>
        <v>2.6509099083921126</v>
      </c>
      <c r="G30" s="16">
        <f t="shared" si="4"/>
        <v>159054.59450352675</v>
      </c>
    </row>
    <row r="31" spans="1:7" x14ac:dyDescent="0.35">
      <c r="A31" s="18">
        <v>22</v>
      </c>
      <c r="B31" s="19">
        <f t="shared" si="0"/>
        <v>0</v>
      </c>
      <c r="C31" s="18">
        <f>SUM($B$10:B31)</f>
        <v>4</v>
      </c>
      <c r="D31" s="19">
        <f t="shared" si="1"/>
        <v>1.5459796707758797</v>
      </c>
      <c r="E31" s="18">
        <f t="shared" si="2"/>
        <v>1.7490062499999994</v>
      </c>
      <c r="F31" s="19">
        <f t="shared" si="3"/>
        <v>2.703928106559955</v>
      </c>
      <c r="G31" s="16">
        <f t="shared" si="4"/>
        <v>162235.68639359731</v>
      </c>
    </row>
    <row r="32" spans="1:7" x14ac:dyDescent="0.35">
      <c r="A32" s="18">
        <v>23</v>
      </c>
      <c r="B32" s="19">
        <f t="shared" si="0"/>
        <v>0</v>
      </c>
      <c r="C32" s="18">
        <f>SUM($B$10:B32)</f>
        <v>4</v>
      </c>
      <c r="D32" s="19">
        <f t="shared" si="1"/>
        <v>1.576899264191397</v>
      </c>
      <c r="E32" s="18">
        <f t="shared" si="2"/>
        <v>1.7490062499999994</v>
      </c>
      <c r="F32" s="19">
        <f t="shared" si="3"/>
        <v>2.7580066686911535</v>
      </c>
      <c r="G32" s="16">
        <f t="shared" si="4"/>
        <v>165480.40012146923</v>
      </c>
    </row>
    <row r="33" spans="1:7" x14ac:dyDescent="0.35">
      <c r="A33" s="18">
        <v>24</v>
      </c>
      <c r="B33" s="19">
        <f t="shared" si="0"/>
        <v>0</v>
      </c>
      <c r="C33" s="18">
        <f>SUM($B$10:B33)</f>
        <v>4</v>
      </c>
      <c r="D33" s="19">
        <f t="shared" si="1"/>
        <v>1.608437249475225</v>
      </c>
      <c r="E33" s="18">
        <f t="shared" si="2"/>
        <v>1.7490062499999994</v>
      </c>
      <c r="F33" s="19">
        <f t="shared" si="3"/>
        <v>2.8131668020649769</v>
      </c>
      <c r="G33" s="16">
        <f t="shared" si="4"/>
        <v>168790.00812389862</v>
      </c>
    </row>
    <row r="34" spans="1:7" x14ac:dyDescent="0.35">
      <c r="A34" s="18">
        <v>25</v>
      </c>
      <c r="B34" s="19">
        <f t="shared" si="0"/>
        <v>1</v>
      </c>
      <c r="C34" s="18">
        <f>SUM($B$10:B34)</f>
        <v>5</v>
      </c>
      <c r="D34" s="19">
        <f t="shared" si="1"/>
        <v>1.6406059944647295</v>
      </c>
      <c r="E34" s="18">
        <f t="shared" si="2"/>
        <v>2.0113571874999994</v>
      </c>
      <c r="F34" s="19">
        <f t="shared" si="3"/>
        <v>3.2998446588222179</v>
      </c>
      <c r="G34" s="16">
        <f t="shared" si="4"/>
        <v>197990.67952933308</v>
      </c>
    </row>
    <row r="35" spans="1:7" x14ac:dyDescent="0.35">
      <c r="A35" s="18">
        <v>26</v>
      </c>
      <c r="B35" s="19">
        <f t="shared" si="0"/>
        <v>0</v>
      </c>
      <c r="C35" s="18">
        <f>SUM($B$10:B35)</f>
        <v>5</v>
      </c>
      <c r="D35" s="19">
        <f t="shared" si="1"/>
        <v>1.6734181143540243</v>
      </c>
      <c r="E35" s="18">
        <f t="shared" si="2"/>
        <v>2.0113571874999994</v>
      </c>
      <c r="F35" s="19">
        <f t="shared" si="3"/>
        <v>3.3658415519986629</v>
      </c>
      <c r="G35" s="16">
        <f t="shared" si="4"/>
        <v>201950.49311991976</v>
      </c>
    </row>
    <row r="36" spans="1:7" x14ac:dyDescent="0.35">
      <c r="A36" s="18">
        <v>27</v>
      </c>
      <c r="B36" s="19">
        <f t="shared" si="0"/>
        <v>0</v>
      </c>
      <c r="C36" s="18">
        <f>SUM($B$10:B36)</f>
        <v>5</v>
      </c>
      <c r="D36" s="19">
        <f t="shared" si="1"/>
        <v>1.7068864766411045</v>
      </c>
      <c r="E36" s="18">
        <f t="shared" si="2"/>
        <v>2.0113571874999994</v>
      </c>
      <c r="F36" s="19">
        <f t="shared" si="3"/>
        <v>3.4331583830386352</v>
      </c>
      <c r="G36" s="16">
        <f t="shared" si="4"/>
        <v>205989.50298231811</v>
      </c>
    </row>
    <row r="37" spans="1:7" x14ac:dyDescent="0.35">
      <c r="A37" s="18">
        <v>28</v>
      </c>
      <c r="B37" s="19">
        <f t="shared" si="0"/>
        <v>0</v>
      </c>
      <c r="C37" s="18">
        <f>SUM($B$10:B37)</f>
        <v>5</v>
      </c>
      <c r="D37" s="19">
        <f t="shared" si="1"/>
        <v>1.7410242061739269</v>
      </c>
      <c r="E37" s="18">
        <f t="shared" si="2"/>
        <v>2.0113571874999994</v>
      </c>
      <c r="F37" s="19">
        <f t="shared" si="3"/>
        <v>3.5018215506994088</v>
      </c>
      <c r="G37" s="16">
        <f t="shared" si="4"/>
        <v>210109.29304196453</v>
      </c>
    </row>
    <row r="38" spans="1:7" x14ac:dyDescent="0.35">
      <c r="A38" s="18">
        <v>29</v>
      </c>
      <c r="B38" s="19">
        <f t="shared" si="0"/>
        <v>0</v>
      </c>
      <c r="C38" s="18">
        <f>SUM($B$10:B38)</f>
        <v>5</v>
      </c>
      <c r="D38" s="19">
        <f t="shared" si="1"/>
        <v>1.7758446902974052</v>
      </c>
      <c r="E38" s="18">
        <f t="shared" si="2"/>
        <v>2.0113571874999994</v>
      </c>
      <c r="F38" s="19">
        <f t="shared" si="3"/>
        <v>3.5718579817133964</v>
      </c>
      <c r="G38" s="16">
        <f t="shared" si="4"/>
        <v>214311.47890280379</v>
      </c>
    </row>
    <row r="39" spans="1:7" x14ac:dyDescent="0.35">
      <c r="A39" s="18">
        <v>30</v>
      </c>
      <c r="B39" s="19">
        <f t="shared" si="0"/>
        <v>1</v>
      </c>
      <c r="C39" s="18">
        <f>SUM($B$10:B39)</f>
        <v>6</v>
      </c>
      <c r="D39" s="19">
        <f t="shared" si="1"/>
        <v>1.8113615841033535</v>
      </c>
      <c r="E39" s="18">
        <f t="shared" si="2"/>
        <v>2.3130607656249991</v>
      </c>
      <c r="F39" s="19">
        <f t="shared" si="3"/>
        <v>4.1897894125498141</v>
      </c>
      <c r="G39" s="16">
        <f t="shared" si="4"/>
        <v>251387.36475298885</v>
      </c>
    </row>
    <row r="40" spans="1:7" x14ac:dyDescent="0.35">
      <c r="A40" s="18">
        <v>31</v>
      </c>
      <c r="B40" s="19">
        <f t="shared" si="0"/>
        <v>0</v>
      </c>
      <c r="C40" s="18">
        <f>SUM($B$10:B40)</f>
        <v>6</v>
      </c>
      <c r="D40" s="19">
        <f t="shared" si="1"/>
        <v>1.8475888157854201</v>
      </c>
      <c r="E40" s="18">
        <f t="shared" si="2"/>
        <v>2.3130607656249991</v>
      </c>
      <c r="F40" s="19">
        <f t="shared" si="3"/>
        <v>4.2735852008008095</v>
      </c>
      <c r="G40" s="16">
        <f t="shared" si="4"/>
        <v>256415.11204804858</v>
      </c>
    </row>
    <row r="41" spans="1:7" x14ac:dyDescent="0.35">
      <c r="A41" s="18">
        <v>32</v>
      </c>
      <c r="B41" s="19">
        <f t="shared" si="0"/>
        <v>0</v>
      </c>
      <c r="C41" s="18">
        <f>SUM($B$10:B41)</f>
        <v>6</v>
      </c>
      <c r="D41" s="19">
        <f t="shared" si="1"/>
        <v>1.8845405921011289</v>
      </c>
      <c r="E41" s="18">
        <f t="shared" si="2"/>
        <v>2.3130607656249991</v>
      </c>
      <c r="F41" s="19">
        <f t="shared" si="3"/>
        <v>4.3590569048168266</v>
      </c>
      <c r="G41" s="16">
        <f t="shared" si="4"/>
        <v>261543.41428900958</v>
      </c>
    </row>
    <row r="42" spans="1:7" x14ac:dyDescent="0.35">
      <c r="A42" s="18">
        <v>33</v>
      </c>
      <c r="B42" s="19">
        <f t="shared" si="0"/>
        <v>0</v>
      </c>
      <c r="C42" s="18">
        <f>SUM($B$10:B42)</f>
        <v>6</v>
      </c>
      <c r="D42" s="19">
        <f t="shared" si="1"/>
        <v>1.9222314039431516</v>
      </c>
      <c r="E42" s="18">
        <f t="shared" si="2"/>
        <v>2.3130607656249991</v>
      </c>
      <c r="F42" s="19">
        <f t="shared" si="3"/>
        <v>4.4462380429131629</v>
      </c>
      <c r="G42" s="16">
        <f t="shared" si="4"/>
        <v>266774.28257478977</v>
      </c>
    </row>
    <row r="43" spans="1:7" x14ac:dyDescent="0.35">
      <c r="A43" s="18">
        <v>34</v>
      </c>
      <c r="B43" s="19">
        <f t="shared" si="0"/>
        <v>0</v>
      </c>
      <c r="C43" s="18">
        <f>SUM($B$10:B43)</f>
        <v>6</v>
      </c>
      <c r="D43" s="19">
        <f t="shared" si="1"/>
        <v>1.9606760320220145</v>
      </c>
      <c r="E43" s="18">
        <f t="shared" si="2"/>
        <v>2.3130607656249991</v>
      </c>
      <c r="F43" s="19">
        <f t="shared" si="3"/>
        <v>4.535162803771426</v>
      </c>
      <c r="G43" s="16">
        <f t="shared" si="4"/>
        <v>272109.76822628558</v>
      </c>
    </row>
    <row r="44" spans="1:7" x14ac:dyDescent="0.35">
      <c r="A44" s="18">
        <v>35</v>
      </c>
      <c r="B44" s="19">
        <f t="shared" si="0"/>
        <v>1</v>
      </c>
      <c r="C44" s="18">
        <f>SUM($B$10:B44)</f>
        <v>7</v>
      </c>
      <c r="D44" s="19">
        <f t="shared" si="1"/>
        <v>1.9998895526624547</v>
      </c>
      <c r="E44" s="18">
        <f t="shared" si="2"/>
        <v>2.6600198804687483</v>
      </c>
      <c r="F44" s="19">
        <f t="shared" si="3"/>
        <v>5.3197459688238808</v>
      </c>
      <c r="G44" s="16">
        <f t="shared" si="4"/>
        <v>319184.75812943286</v>
      </c>
    </row>
    <row r="45" spans="1:7" x14ac:dyDescent="0.35">
      <c r="A45" s="18">
        <v>36</v>
      </c>
      <c r="B45" s="19">
        <f t="shared" si="0"/>
        <v>0</v>
      </c>
      <c r="C45" s="18">
        <f>SUM($B$10:B45)</f>
        <v>7</v>
      </c>
      <c r="D45" s="19">
        <f t="shared" si="1"/>
        <v>2.0398873437157037</v>
      </c>
      <c r="E45" s="18">
        <f t="shared" si="2"/>
        <v>2.6600198804687483</v>
      </c>
      <c r="F45" s="19">
        <f t="shared" si="3"/>
        <v>5.4261408882003588</v>
      </c>
      <c r="G45" s="16">
        <f t="shared" si="4"/>
        <v>325568.45329202153</v>
      </c>
    </row>
    <row r="46" spans="1:7" x14ac:dyDescent="0.35">
      <c r="A46" s="18">
        <v>37</v>
      </c>
      <c r="B46" s="19">
        <f t="shared" si="0"/>
        <v>0</v>
      </c>
      <c r="C46" s="18">
        <f>SUM($B$10:B46)</f>
        <v>7</v>
      </c>
      <c r="D46" s="19">
        <f t="shared" si="1"/>
        <v>2.080685090590018</v>
      </c>
      <c r="E46" s="18">
        <f t="shared" si="2"/>
        <v>2.6600198804687483</v>
      </c>
      <c r="F46" s="19">
        <f t="shared" si="3"/>
        <v>5.5346637059643662</v>
      </c>
      <c r="G46" s="16">
        <f t="shared" si="4"/>
        <v>332079.82235786197</v>
      </c>
    </row>
    <row r="47" spans="1:7" x14ac:dyDescent="0.35">
      <c r="A47" s="18">
        <v>38</v>
      </c>
      <c r="B47" s="19">
        <f t="shared" si="0"/>
        <v>0</v>
      </c>
      <c r="C47" s="18">
        <f>SUM($B$10:B47)</f>
        <v>7</v>
      </c>
      <c r="D47" s="19">
        <f t="shared" si="1"/>
        <v>2.1222987924018186</v>
      </c>
      <c r="E47" s="18">
        <f t="shared" si="2"/>
        <v>2.6600198804687483</v>
      </c>
      <c r="F47" s="19">
        <f t="shared" si="3"/>
        <v>5.6453569800836547</v>
      </c>
      <c r="G47" s="16">
        <f t="shared" si="4"/>
        <v>338721.41880501929</v>
      </c>
    </row>
    <row r="48" spans="1:7" x14ac:dyDescent="0.35">
      <c r="A48" s="18">
        <v>39</v>
      </c>
      <c r="B48" s="19">
        <f t="shared" si="0"/>
        <v>0</v>
      </c>
      <c r="C48" s="18">
        <f>SUM($B$10:B48)</f>
        <v>7</v>
      </c>
      <c r="D48" s="19">
        <f t="shared" si="1"/>
        <v>2.1647447682498542</v>
      </c>
      <c r="E48" s="18">
        <f t="shared" si="2"/>
        <v>2.6600198804687483</v>
      </c>
      <c r="F48" s="19">
        <f t="shared" si="3"/>
        <v>5.7582641196853253</v>
      </c>
      <c r="G48" s="16">
        <f t="shared" si="4"/>
        <v>345495.84718111949</v>
      </c>
    </row>
    <row r="49" spans="1:7" ht="16.2" thickBot="1" x14ac:dyDescent="0.4">
      <c r="A49" s="20">
        <v>40</v>
      </c>
      <c r="B49" s="21">
        <f t="shared" si="0"/>
        <v>1</v>
      </c>
      <c r="C49" s="20">
        <f>SUM($B$10:B49)</f>
        <v>8</v>
      </c>
      <c r="D49" s="21">
        <f t="shared" si="1"/>
        <v>2.2080396636148518</v>
      </c>
      <c r="E49" s="20">
        <f t="shared" si="2"/>
        <v>3.0590228625390603</v>
      </c>
      <c r="F49" s="21">
        <f t="shared" si="3"/>
        <v>6.7544438123908881</v>
      </c>
      <c r="G49" s="16">
        <f t="shared" si="4"/>
        <v>405266.6287434533</v>
      </c>
    </row>
  </sheetData>
  <mergeCells count="2">
    <mergeCell ref="A1:B1"/>
    <mergeCell ref="A8:G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85F3-58F1-48D8-B531-03CB849BC125}">
  <dimension ref="A1:D49"/>
  <sheetViews>
    <sheetView workbookViewId="0">
      <selection activeCell="G9" sqref="G9"/>
    </sheetView>
  </sheetViews>
  <sheetFormatPr defaultColWidth="10.88671875" defaultRowHeight="15.6" x14ac:dyDescent="0.35"/>
  <cols>
    <col min="1" max="1" width="19" style="42" bestFit="1" customWidth="1"/>
    <col min="2" max="2" width="14.6640625" style="42" bestFit="1" customWidth="1"/>
    <col min="3" max="3" width="14.5546875" style="42" bestFit="1" customWidth="1"/>
    <col min="4" max="4" width="12.44140625" style="42" bestFit="1" customWidth="1"/>
    <col min="5" max="16384" width="10.88671875" style="42"/>
  </cols>
  <sheetData>
    <row r="1" spans="1:4" ht="16.2" thickBot="1" x14ac:dyDescent="0.4">
      <c r="A1" s="40" t="s">
        <v>0</v>
      </c>
      <c r="B1" s="41"/>
    </row>
    <row r="2" spans="1:4" s="45" customFormat="1" ht="48" customHeight="1" thickBot="1" x14ac:dyDescent="0.4">
      <c r="A2" s="43" t="s">
        <v>20</v>
      </c>
      <c r="B2" s="44"/>
    </row>
    <row r="3" spans="1:4" x14ac:dyDescent="0.35">
      <c r="A3" s="46" t="s">
        <v>2</v>
      </c>
      <c r="B3" s="47">
        <f>'Dynamic Salary Model'!B3</f>
        <v>60000</v>
      </c>
    </row>
    <row r="4" spans="1:4" x14ac:dyDescent="0.35">
      <c r="A4" s="48" t="s">
        <v>7</v>
      </c>
      <c r="B4" s="49">
        <f>'Dynamic Salary Model'!B9</f>
        <v>0.25</v>
      </c>
    </row>
    <row r="5" spans="1:4" ht="16.2" thickBot="1" x14ac:dyDescent="0.4">
      <c r="A5" s="50" t="s">
        <v>29</v>
      </c>
      <c r="B5" s="51">
        <f>'Dynamic Salary Model'!B10</f>
        <v>0.05</v>
      </c>
    </row>
    <row r="7" spans="1:4" ht="16.2" thickBot="1" x14ac:dyDescent="0.4"/>
    <row r="8" spans="1:4" ht="21.6" thickBot="1" x14ac:dyDescent="0.55000000000000004">
      <c r="A8" s="52" t="s">
        <v>21</v>
      </c>
      <c r="B8" s="53"/>
      <c r="C8" s="53"/>
      <c r="D8" s="54"/>
    </row>
    <row r="9" spans="1:4" ht="16.2" thickBot="1" x14ac:dyDescent="0.4">
      <c r="A9" s="63" t="s">
        <v>13</v>
      </c>
      <c r="B9" s="55" t="s">
        <v>19</v>
      </c>
      <c r="C9" s="56" t="s">
        <v>22</v>
      </c>
      <c r="D9" s="56" t="s">
        <v>23</v>
      </c>
    </row>
    <row r="10" spans="1:4" x14ac:dyDescent="0.35">
      <c r="A10" s="61">
        <v>1</v>
      </c>
      <c r="B10" s="48">
        <f>'Salary Calculations'!G10</f>
        <v>61200</v>
      </c>
      <c r="C10" s="49">
        <f>B10*$B$4</f>
        <v>15300</v>
      </c>
      <c r="D10" s="49">
        <f>C10</f>
        <v>15300</v>
      </c>
    </row>
    <row r="11" spans="1:4" x14ac:dyDescent="0.35">
      <c r="A11" s="61">
        <v>2</v>
      </c>
      <c r="B11" s="48">
        <f>'Salary Calculations'!G11</f>
        <v>62424</v>
      </c>
      <c r="C11" s="49">
        <f t="shared" ref="C11:C49" si="0">B11*$B$4</f>
        <v>15606</v>
      </c>
      <c r="D11" s="49">
        <f>D10*(1+$B$5)+C11</f>
        <v>31671</v>
      </c>
    </row>
    <row r="12" spans="1:4" x14ac:dyDescent="0.35">
      <c r="A12" s="61">
        <v>3</v>
      </c>
      <c r="B12" s="48">
        <f>'Salary Calculations'!G12</f>
        <v>63672.479999999996</v>
      </c>
      <c r="C12" s="49">
        <f t="shared" si="0"/>
        <v>15918.119999999999</v>
      </c>
      <c r="D12" s="49">
        <f t="shared" ref="D12:D49" si="1">D11*(1+$B$5)+C12</f>
        <v>49172.67</v>
      </c>
    </row>
    <row r="13" spans="1:4" x14ac:dyDescent="0.35">
      <c r="A13" s="61">
        <v>4</v>
      </c>
      <c r="B13" s="48">
        <f>'Salary Calculations'!G13</f>
        <v>64945.929599999996</v>
      </c>
      <c r="C13" s="49">
        <f t="shared" si="0"/>
        <v>16236.482399999999</v>
      </c>
      <c r="D13" s="49">
        <f t="shared" si="1"/>
        <v>67867.785900000003</v>
      </c>
    </row>
    <row r="14" spans="1:4" x14ac:dyDescent="0.35">
      <c r="A14" s="61">
        <v>5</v>
      </c>
      <c r="B14" s="48">
        <f>'Salary Calculations'!G14</f>
        <v>76181.575420799985</v>
      </c>
      <c r="C14" s="49">
        <f t="shared" si="0"/>
        <v>19045.393855199996</v>
      </c>
      <c r="D14" s="49">
        <f t="shared" si="1"/>
        <v>90306.569050199992</v>
      </c>
    </row>
    <row r="15" spans="1:4" x14ac:dyDescent="0.35">
      <c r="A15" s="61">
        <v>6</v>
      </c>
      <c r="B15" s="48">
        <f>'Salary Calculations'!G15</f>
        <v>77705.206929216001</v>
      </c>
      <c r="C15" s="49">
        <f t="shared" si="0"/>
        <v>19426.301732304</v>
      </c>
      <c r="D15" s="49">
        <f t="shared" si="1"/>
        <v>114248.19923501399</v>
      </c>
    </row>
    <row r="16" spans="1:4" x14ac:dyDescent="0.35">
      <c r="A16" s="61">
        <v>7</v>
      </c>
      <c r="B16" s="48">
        <f>'Salary Calculations'!G16</f>
        <v>79259.311067800299</v>
      </c>
      <c r="C16" s="49">
        <f t="shared" si="0"/>
        <v>19814.827766950075</v>
      </c>
      <c r="D16" s="49">
        <f t="shared" si="1"/>
        <v>139775.43696371478</v>
      </c>
    </row>
    <row r="17" spans="1:4" x14ac:dyDescent="0.35">
      <c r="A17" s="61">
        <v>8</v>
      </c>
      <c r="B17" s="48">
        <f>'Salary Calculations'!G17</f>
        <v>80844.497289156323</v>
      </c>
      <c r="C17" s="49">
        <f t="shared" si="0"/>
        <v>20211.124322289081</v>
      </c>
      <c r="D17" s="49">
        <f t="shared" si="1"/>
        <v>166975.3331341896</v>
      </c>
    </row>
    <row r="18" spans="1:4" x14ac:dyDescent="0.35">
      <c r="A18" s="61">
        <v>9</v>
      </c>
      <c r="B18" s="48">
        <f>'Salary Calculations'!G18</f>
        <v>82461.387234939451</v>
      </c>
      <c r="C18" s="49">
        <f t="shared" si="0"/>
        <v>20615.346808734863</v>
      </c>
      <c r="D18" s="49">
        <f t="shared" si="1"/>
        <v>195939.44659963396</v>
      </c>
    </row>
    <row r="19" spans="1:4" x14ac:dyDescent="0.35">
      <c r="A19" s="61">
        <v>10</v>
      </c>
      <c r="B19" s="48">
        <f>'Salary Calculations'!G19</f>
        <v>96727.207226583952</v>
      </c>
      <c r="C19" s="49">
        <f t="shared" si="0"/>
        <v>24181.801806645988</v>
      </c>
      <c r="D19" s="49">
        <f t="shared" si="1"/>
        <v>229918.22073626166</v>
      </c>
    </row>
    <row r="20" spans="1:4" x14ac:dyDescent="0.35">
      <c r="A20" s="61">
        <v>11</v>
      </c>
      <c r="B20" s="48">
        <f>'Salary Calculations'!G20</f>
        <v>98661.751371115621</v>
      </c>
      <c r="C20" s="49">
        <f t="shared" si="0"/>
        <v>24665.437842778905</v>
      </c>
      <c r="D20" s="49">
        <f t="shared" si="1"/>
        <v>266079.56961585366</v>
      </c>
    </row>
    <row r="21" spans="1:4" x14ac:dyDescent="0.35">
      <c r="A21" s="61">
        <v>12</v>
      </c>
      <c r="B21" s="48">
        <f>'Salary Calculations'!G21</f>
        <v>100634.98639853795</v>
      </c>
      <c r="C21" s="49">
        <f t="shared" si="0"/>
        <v>25158.746599634487</v>
      </c>
      <c r="D21" s="49">
        <f t="shared" si="1"/>
        <v>304542.29469628085</v>
      </c>
    </row>
    <row r="22" spans="1:4" x14ac:dyDescent="0.35">
      <c r="A22" s="61">
        <v>13</v>
      </c>
      <c r="B22" s="48">
        <f>'Salary Calculations'!G22</f>
        <v>102647.68612650871</v>
      </c>
      <c r="C22" s="49">
        <f t="shared" si="0"/>
        <v>25661.921531627177</v>
      </c>
      <c r="D22" s="49">
        <f t="shared" si="1"/>
        <v>345431.33096272207</v>
      </c>
    </row>
    <row r="23" spans="1:4" x14ac:dyDescent="0.35">
      <c r="A23" s="61">
        <v>14</v>
      </c>
      <c r="B23" s="48">
        <f>'Salary Calculations'!G23</f>
        <v>104700.6398490389</v>
      </c>
      <c r="C23" s="49">
        <f t="shared" si="0"/>
        <v>26175.159962259724</v>
      </c>
      <c r="D23" s="49">
        <f t="shared" si="1"/>
        <v>388878.05747311789</v>
      </c>
    </row>
    <row r="24" spans="1:4" x14ac:dyDescent="0.35">
      <c r="A24" s="61">
        <v>15</v>
      </c>
      <c r="B24" s="48">
        <f>'Salary Calculations'!G24</f>
        <v>122813.85054292256</v>
      </c>
      <c r="C24" s="49">
        <f t="shared" si="0"/>
        <v>30703.462635730641</v>
      </c>
      <c r="D24" s="49">
        <f t="shared" si="1"/>
        <v>439025.42298250442</v>
      </c>
    </row>
    <row r="25" spans="1:4" x14ac:dyDescent="0.35">
      <c r="A25" s="61">
        <v>16</v>
      </c>
      <c r="B25" s="48">
        <f>'Salary Calculations'!G25</f>
        <v>125270.12755378104</v>
      </c>
      <c r="C25" s="49">
        <f t="shared" si="0"/>
        <v>31317.531888445261</v>
      </c>
      <c r="D25" s="49">
        <f t="shared" si="1"/>
        <v>492294.22602007492</v>
      </c>
    </row>
    <row r="26" spans="1:4" x14ac:dyDescent="0.35">
      <c r="A26" s="61">
        <v>17</v>
      </c>
      <c r="B26" s="48">
        <f>'Salary Calculations'!G26</f>
        <v>127775.53010485666</v>
      </c>
      <c r="C26" s="49">
        <f t="shared" si="0"/>
        <v>31943.882526214165</v>
      </c>
      <c r="D26" s="49">
        <f t="shared" si="1"/>
        <v>548852.81984729285</v>
      </c>
    </row>
    <row r="27" spans="1:4" x14ac:dyDescent="0.35">
      <c r="A27" s="61">
        <v>18</v>
      </c>
      <c r="B27" s="48">
        <f>'Salary Calculations'!G27</f>
        <v>130331.04070695378</v>
      </c>
      <c r="C27" s="49">
        <f t="shared" si="0"/>
        <v>32582.760176738444</v>
      </c>
      <c r="D27" s="49">
        <f t="shared" si="1"/>
        <v>608878.22101639595</v>
      </c>
    </row>
    <row r="28" spans="1:4" x14ac:dyDescent="0.35">
      <c r="A28" s="61">
        <v>19</v>
      </c>
      <c r="B28" s="48">
        <f>'Salary Calculations'!G28</f>
        <v>132937.66152109287</v>
      </c>
      <c r="C28" s="49">
        <f t="shared" si="0"/>
        <v>33234.415380273218</v>
      </c>
      <c r="D28" s="49">
        <f t="shared" si="1"/>
        <v>672556.54744748899</v>
      </c>
    </row>
    <row r="29" spans="1:4" x14ac:dyDescent="0.35">
      <c r="A29" s="61">
        <v>20</v>
      </c>
      <c r="B29" s="48">
        <f>'Salary Calculations'!G29</f>
        <v>155935.87696424194</v>
      </c>
      <c r="C29" s="49">
        <f t="shared" si="0"/>
        <v>38983.969241060484</v>
      </c>
      <c r="D29" s="49">
        <f t="shared" si="1"/>
        <v>745168.3440609239</v>
      </c>
    </row>
    <row r="30" spans="1:4" x14ac:dyDescent="0.35">
      <c r="A30" s="61">
        <v>21</v>
      </c>
      <c r="B30" s="48">
        <f>'Salary Calculations'!G30</f>
        <v>159054.59450352675</v>
      </c>
      <c r="C30" s="49">
        <f t="shared" si="0"/>
        <v>39763.648625881688</v>
      </c>
      <c r="D30" s="49">
        <f t="shared" si="1"/>
        <v>822190.40988985181</v>
      </c>
    </row>
    <row r="31" spans="1:4" x14ac:dyDescent="0.35">
      <c r="A31" s="61">
        <v>22</v>
      </c>
      <c r="B31" s="48">
        <f>'Salary Calculations'!G31</f>
        <v>162235.68639359731</v>
      </c>
      <c r="C31" s="49">
        <f t="shared" si="0"/>
        <v>40558.921598399327</v>
      </c>
      <c r="D31" s="49">
        <f t="shared" si="1"/>
        <v>903858.85198274371</v>
      </c>
    </row>
    <row r="32" spans="1:4" x14ac:dyDescent="0.35">
      <c r="A32" s="61">
        <v>23</v>
      </c>
      <c r="B32" s="48">
        <f>'Salary Calculations'!G32</f>
        <v>165480.40012146923</v>
      </c>
      <c r="C32" s="49">
        <f t="shared" si="0"/>
        <v>41370.100030367306</v>
      </c>
      <c r="D32" s="49">
        <f t="shared" si="1"/>
        <v>990421.89461224817</v>
      </c>
    </row>
    <row r="33" spans="1:4" x14ac:dyDescent="0.35">
      <c r="A33" s="61">
        <v>24</v>
      </c>
      <c r="B33" s="48">
        <f>'Salary Calculations'!G33</f>
        <v>168790.00812389862</v>
      </c>
      <c r="C33" s="49">
        <f t="shared" si="0"/>
        <v>42197.502030974654</v>
      </c>
      <c r="D33" s="49">
        <f t="shared" si="1"/>
        <v>1082140.4913738354</v>
      </c>
    </row>
    <row r="34" spans="1:4" x14ac:dyDescent="0.35">
      <c r="A34" s="61">
        <v>25</v>
      </c>
      <c r="B34" s="48">
        <f>'Salary Calculations'!G34</f>
        <v>197990.67952933308</v>
      </c>
      <c r="C34" s="49">
        <f t="shared" si="0"/>
        <v>49497.66988233327</v>
      </c>
      <c r="D34" s="49">
        <f t="shared" si="1"/>
        <v>1185745.1858248606</v>
      </c>
    </row>
    <row r="35" spans="1:4" x14ac:dyDescent="0.35">
      <c r="A35" s="61">
        <v>26</v>
      </c>
      <c r="B35" s="48">
        <f>'Salary Calculations'!G35</f>
        <v>201950.49311991976</v>
      </c>
      <c r="C35" s="49">
        <f t="shared" si="0"/>
        <v>50487.62327997994</v>
      </c>
      <c r="D35" s="49">
        <f t="shared" si="1"/>
        <v>1295520.0683960835</v>
      </c>
    </row>
    <row r="36" spans="1:4" x14ac:dyDescent="0.35">
      <c r="A36" s="61">
        <v>27</v>
      </c>
      <c r="B36" s="48">
        <f>'Salary Calculations'!G36</f>
        <v>205989.50298231811</v>
      </c>
      <c r="C36" s="49">
        <f t="shared" si="0"/>
        <v>51497.375745579528</v>
      </c>
      <c r="D36" s="49">
        <f t="shared" si="1"/>
        <v>1411793.4475614673</v>
      </c>
    </row>
    <row r="37" spans="1:4" x14ac:dyDescent="0.35">
      <c r="A37" s="61">
        <v>28</v>
      </c>
      <c r="B37" s="48">
        <f>'Salary Calculations'!G37</f>
        <v>210109.29304196453</v>
      </c>
      <c r="C37" s="49">
        <f t="shared" si="0"/>
        <v>52527.323260491132</v>
      </c>
      <c r="D37" s="49">
        <f t="shared" si="1"/>
        <v>1534910.4432000318</v>
      </c>
    </row>
    <row r="38" spans="1:4" x14ac:dyDescent="0.35">
      <c r="A38" s="61">
        <v>29</v>
      </c>
      <c r="B38" s="48">
        <f>'Salary Calculations'!G38</f>
        <v>214311.47890280379</v>
      </c>
      <c r="C38" s="49">
        <f t="shared" si="0"/>
        <v>53577.869725700948</v>
      </c>
      <c r="D38" s="49">
        <f t="shared" si="1"/>
        <v>1665233.8350857343</v>
      </c>
    </row>
    <row r="39" spans="1:4" x14ac:dyDescent="0.35">
      <c r="A39" s="61">
        <v>30</v>
      </c>
      <c r="B39" s="48">
        <f>'Salary Calculations'!G39</f>
        <v>251387.36475298885</v>
      </c>
      <c r="C39" s="49">
        <f t="shared" si="0"/>
        <v>62846.841188247214</v>
      </c>
      <c r="D39" s="49">
        <f t="shared" si="1"/>
        <v>1811342.3680282685</v>
      </c>
    </row>
    <row r="40" spans="1:4" x14ac:dyDescent="0.35">
      <c r="A40" s="61">
        <v>31</v>
      </c>
      <c r="B40" s="48">
        <f>'Salary Calculations'!G40</f>
        <v>256415.11204804858</v>
      </c>
      <c r="C40" s="49">
        <f t="shared" si="0"/>
        <v>64103.778012012146</v>
      </c>
      <c r="D40" s="49">
        <f t="shared" si="1"/>
        <v>1966013.2644416941</v>
      </c>
    </row>
    <row r="41" spans="1:4" x14ac:dyDescent="0.35">
      <c r="A41" s="61">
        <v>32</v>
      </c>
      <c r="B41" s="48">
        <f>'Salary Calculations'!G41</f>
        <v>261543.41428900958</v>
      </c>
      <c r="C41" s="49">
        <f t="shared" si="0"/>
        <v>65385.853572252396</v>
      </c>
      <c r="D41" s="49">
        <f t="shared" si="1"/>
        <v>2129699.7812360311</v>
      </c>
    </row>
    <row r="42" spans="1:4" x14ac:dyDescent="0.35">
      <c r="A42" s="61">
        <v>33</v>
      </c>
      <c r="B42" s="48">
        <f>'Salary Calculations'!G42</f>
        <v>266774.28257478977</v>
      </c>
      <c r="C42" s="49">
        <f t="shared" si="0"/>
        <v>66693.570643697443</v>
      </c>
      <c r="D42" s="49">
        <f t="shared" si="1"/>
        <v>2302878.3409415302</v>
      </c>
    </row>
    <row r="43" spans="1:4" x14ac:dyDescent="0.35">
      <c r="A43" s="61">
        <v>34</v>
      </c>
      <c r="B43" s="48">
        <f>'Salary Calculations'!G43</f>
        <v>272109.76822628558</v>
      </c>
      <c r="C43" s="49">
        <f t="shared" si="0"/>
        <v>68027.442056571395</v>
      </c>
      <c r="D43" s="49">
        <f t="shared" si="1"/>
        <v>2486049.7000451782</v>
      </c>
    </row>
    <row r="44" spans="1:4" x14ac:dyDescent="0.35">
      <c r="A44" s="61">
        <v>35</v>
      </c>
      <c r="B44" s="48">
        <f>'Salary Calculations'!G44</f>
        <v>319184.75812943286</v>
      </c>
      <c r="C44" s="49">
        <f t="shared" si="0"/>
        <v>79796.189532358214</v>
      </c>
      <c r="D44" s="49">
        <f t="shared" si="1"/>
        <v>2690148.3745797952</v>
      </c>
    </row>
    <row r="45" spans="1:4" x14ac:dyDescent="0.35">
      <c r="A45" s="61">
        <v>36</v>
      </c>
      <c r="B45" s="48">
        <f>'Salary Calculations'!G45</f>
        <v>325568.45329202153</v>
      </c>
      <c r="C45" s="49">
        <f t="shared" si="0"/>
        <v>81392.113323005382</v>
      </c>
      <c r="D45" s="49">
        <f t="shared" si="1"/>
        <v>2906047.9066317906</v>
      </c>
    </row>
    <row r="46" spans="1:4" x14ac:dyDescent="0.35">
      <c r="A46" s="61">
        <v>37</v>
      </c>
      <c r="B46" s="48">
        <f>'Salary Calculations'!G46</f>
        <v>332079.82235786197</v>
      </c>
      <c r="C46" s="49">
        <f t="shared" si="0"/>
        <v>83019.955589465491</v>
      </c>
      <c r="D46" s="49">
        <f t="shared" si="1"/>
        <v>3134370.2575528454</v>
      </c>
    </row>
    <row r="47" spans="1:4" x14ac:dyDescent="0.35">
      <c r="A47" s="61">
        <v>38</v>
      </c>
      <c r="B47" s="48">
        <f>'Salary Calculations'!G47</f>
        <v>338721.41880501929</v>
      </c>
      <c r="C47" s="49">
        <f t="shared" si="0"/>
        <v>84680.354701254822</v>
      </c>
      <c r="D47" s="49">
        <f t="shared" si="1"/>
        <v>3375769.1251317426</v>
      </c>
    </row>
    <row r="48" spans="1:4" x14ac:dyDescent="0.35">
      <c r="A48" s="61">
        <v>39</v>
      </c>
      <c r="B48" s="48">
        <f>'Salary Calculations'!G48</f>
        <v>345495.84718111949</v>
      </c>
      <c r="C48" s="49">
        <f t="shared" si="0"/>
        <v>86373.961795279873</v>
      </c>
      <c r="D48" s="49">
        <f t="shared" si="1"/>
        <v>3630931.5431836094</v>
      </c>
    </row>
    <row r="49" spans="1:4" ht="16.2" thickBot="1" x14ac:dyDescent="0.4">
      <c r="A49" s="62">
        <v>40</v>
      </c>
      <c r="B49" s="50">
        <f>'Salary Calculations'!G49</f>
        <v>405266.6287434533</v>
      </c>
      <c r="C49" s="51">
        <f t="shared" si="0"/>
        <v>101316.65718586333</v>
      </c>
      <c r="D49" s="51">
        <f t="shared" si="1"/>
        <v>3913794.7775286534</v>
      </c>
    </row>
  </sheetData>
  <mergeCells count="3">
    <mergeCell ref="A1:B1"/>
    <mergeCell ref="A2:B2"/>
    <mergeCell ref="A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4BB3D-D1EC-49A6-9C88-506BC27B8C29}">
  <dimension ref="A1:D47"/>
  <sheetViews>
    <sheetView workbookViewId="0">
      <selection activeCell="H17" sqref="H17"/>
    </sheetView>
  </sheetViews>
  <sheetFormatPr defaultRowHeight="15.6" x14ac:dyDescent="0.35"/>
  <cols>
    <col min="1" max="1" width="22" style="2" bestFit="1" customWidth="1"/>
    <col min="2" max="2" width="9.5546875" style="2" bestFit="1" customWidth="1"/>
    <col min="3" max="3" width="14.5546875" style="2" bestFit="1" customWidth="1"/>
    <col min="4" max="4" width="12" style="2" bestFit="1" customWidth="1"/>
    <col min="5" max="16384" width="8.88671875" style="2"/>
  </cols>
  <sheetData>
    <row r="1" spans="1:4" ht="16.2" thickBot="1" x14ac:dyDescent="0.4">
      <c r="A1" s="38" t="s">
        <v>0</v>
      </c>
      <c r="B1" s="39"/>
    </row>
    <row r="2" spans="1:4" ht="49.2" customHeight="1" thickBot="1" x14ac:dyDescent="0.4">
      <c r="A2" s="36" t="s">
        <v>24</v>
      </c>
      <c r="B2" s="37"/>
    </row>
    <row r="3" spans="1:4" ht="16.2" thickBot="1" x14ac:dyDescent="0.4">
      <c r="A3" s="10" t="s">
        <v>10</v>
      </c>
      <c r="B3" s="11">
        <f>'Dynamic Salary Model'!B13</f>
        <v>1500000</v>
      </c>
    </row>
    <row r="5" spans="1:4" ht="16.2" thickBot="1" x14ac:dyDescent="0.4"/>
    <row r="6" spans="1:4" ht="21.6" thickBot="1" x14ac:dyDescent="0.55000000000000004">
      <c r="A6" s="33" t="s">
        <v>25</v>
      </c>
      <c r="B6" s="34"/>
      <c r="C6" s="34"/>
      <c r="D6" s="35"/>
    </row>
    <row r="7" spans="1:4" ht="16.2" thickBot="1" x14ac:dyDescent="0.4">
      <c r="A7" s="22" t="s">
        <v>26</v>
      </c>
      <c r="B7" s="23" t="s">
        <v>13</v>
      </c>
      <c r="C7" s="24" t="s">
        <v>23</v>
      </c>
      <c r="D7" s="23" t="s">
        <v>27</v>
      </c>
    </row>
    <row r="8" spans="1:4" x14ac:dyDescent="0.35">
      <c r="A8" s="57">
        <f>SUM($D$8:D8)</f>
        <v>0</v>
      </c>
      <c r="B8" s="3">
        <v>1</v>
      </c>
      <c r="C8" s="58">
        <f>'Wealth Calculations'!D10</f>
        <v>15300</v>
      </c>
      <c r="D8" s="3">
        <f>IF(C8&gt;$B$3,1,0)</f>
        <v>0</v>
      </c>
    </row>
    <row r="9" spans="1:4" x14ac:dyDescent="0.35">
      <c r="A9" s="25">
        <f>SUM($D$8:D9)</f>
        <v>0</v>
      </c>
      <c r="B9" s="5">
        <v>2</v>
      </c>
      <c r="C9" s="59">
        <f>'Wealth Calculations'!D11</f>
        <v>31671</v>
      </c>
      <c r="D9" s="5">
        <f t="shared" ref="D9:D47" si="0">IF(C9&gt;$B$3,1,0)</f>
        <v>0</v>
      </c>
    </row>
    <row r="10" spans="1:4" x14ac:dyDescent="0.35">
      <c r="A10" s="25">
        <f>SUM($D$8:D10)</f>
        <v>0</v>
      </c>
      <c r="B10" s="5">
        <v>3</v>
      </c>
      <c r="C10" s="59">
        <f>'Wealth Calculations'!D12</f>
        <v>49172.67</v>
      </c>
      <c r="D10" s="5">
        <f t="shared" si="0"/>
        <v>0</v>
      </c>
    </row>
    <row r="11" spans="1:4" x14ac:dyDescent="0.35">
      <c r="A11" s="25">
        <f>SUM($D$8:D11)</f>
        <v>0</v>
      </c>
      <c r="B11" s="5">
        <v>4</v>
      </c>
      <c r="C11" s="59">
        <f>'Wealth Calculations'!D13</f>
        <v>67867.785900000003</v>
      </c>
      <c r="D11" s="5">
        <f t="shared" si="0"/>
        <v>0</v>
      </c>
    </row>
    <row r="12" spans="1:4" x14ac:dyDescent="0.35">
      <c r="A12" s="25">
        <f>SUM($D$8:D12)</f>
        <v>0</v>
      </c>
      <c r="B12" s="5">
        <v>5</v>
      </c>
      <c r="C12" s="59">
        <f>'Wealth Calculations'!D14</f>
        <v>90306.569050199992</v>
      </c>
      <c r="D12" s="5">
        <f t="shared" si="0"/>
        <v>0</v>
      </c>
    </row>
    <row r="13" spans="1:4" x14ac:dyDescent="0.35">
      <c r="A13" s="25">
        <f>SUM($D$8:D13)</f>
        <v>0</v>
      </c>
      <c r="B13" s="5">
        <v>6</v>
      </c>
      <c r="C13" s="59">
        <f>'Wealth Calculations'!D15</f>
        <v>114248.19923501399</v>
      </c>
      <c r="D13" s="5">
        <f t="shared" si="0"/>
        <v>0</v>
      </c>
    </row>
    <row r="14" spans="1:4" x14ac:dyDescent="0.35">
      <c r="A14" s="25">
        <f>SUM($D$8:D14)</f>
        <v>0</v>
      </c>
      <c r="B14" s="5">
        <v>7</v>
      </c>
      <c r="C14" s="59">
        <f>'Wealth Calculations'!D16</f>
        <v>139775.43696371478</v>
      </c>
      <c r="D14" s="5">
        <f t="shared" si="0"/>
        <v>0</v>
      </c>
    </row>
    <row r="15" spans="1:4" x14ac:dyDescent="0.35">
      <c r="A15" s="25">
        <f>SUM($D$8:D15)</f>
        <v>0</v>
      </c>
      <c r="B15" s="5">
        <v>8</v>
      </c>
      <c r="C15" s="59">
        <f>'Wealth Calculations'!D17</f>
        <v>166975.3331341896</v>
      </c>
      <c r="D15" s="5">
        <f t="shared" si="0"/>
        <v>0</v>
      </c>
    </row>
    <row r="16" spans="1:4" x14ac:dyDescent="0.35">
      <c r="A16" s="25">
        <f>SUM($D$8:D16)</f>
        <v>0</v>
      </c>
      <c r="B16" s="5">
        <v>9</v>
      </c>
      <c r="C16" s="59">
        <f>'Wealth Calculations'!D18</f>
        <v>195939.44659963396</v>
      </c>
      <c r="D16" s="5">
        <f t="shared" si="0"/>
        <v>0</v>
      </c>
    </row>
    <row r="17" spans="1:4" x14ac:dyDescent="0.35">
      <c r="A17" s="25">
        <f>SUM($D$8:D17)</f>
        <v>0</v>
      </c>
      <c r="B17" s="5">
        <v>10</v>
      </c>
      <c r="C17" s="59">
        <f>'Wealth Calculations'!D19</f>
        <v>229918.22073626166</v>
      </c>
      <c r="D17" s="5">
        <f t="shared" si="0"/>
        <v>0</v>
      </c>
    </row>
    <row r="18" spans="1:4" x14ac:dyDescent="0.35">
      <c r="A18" s="25">
        <f>SUM($D$8:D18)</f>
        <v>0</v>
      </c>
      <c r="B18" s="5">
        <v>11</v>
      </c>
      <c r="C18" s="59">
        <f>'Wealth Calculations'!D20</f>
        <v>266079.56961585366</v>
      </c>
      <c r="D18" s="5">
        <f t="shared" si="0"/>
        <v>0</v>
      </c>
    </row>
    <row r="19" spans="1:4" x14ac:dyDescent="0.35">
      <c r="A19" s="25">
        <f>SUM($D$8:D19)</f>
        <v>0</v>
      </c>
      <c r="B19" s="5">
        <v>12</v>
      </c>
      <c r="C19" s="59">
        <f>'Wealth Calculations'!D21</f>
        <v>304542.29469628085</v>
      </c>
      <c r="D19" s="5">
        <f t="shared" si="0"/>
        <v>0</v>
      </c>
    </row>
    <row r="20" spans="1:4" x14ac:dyDescent="0.35">
      <c r="A20" s="25">
        <f>SUM($D$8:D20)</f>
        <v>0</v>
      </c>
      <c r="B20" s="5">
        <v>13</v>
      </c>
      <c r="C20" s="59">
        <f>'Wealth Calculations'!D22</f>
        <v>345431.33096272207</v>
      </c>
      <c r="D20" s="5">
        <f t="shared" si="0"/>
        <v>0</v>
      </c>
    </row>
    <row r="21" spans="1:4" x14ac:dyDescent="0.35">
      <c r="A21" s="25">
        <f>SUM($D$8:D21)</f>
        <v>0</v>
      </c>
      <c r="B21" s="5">
        <v>14</v>
      </c>
      <c r="C21" s="59">
        <f>'Wealth Calculations'!D23</f>
        <v>388878.05747311789</v>
      </c>
      <c r="D21" s="5">
        <f t="shared" si="0"/>
        <v>0</v>
      </c>
    </row>
    <row r="22" spans="1:4" x14ac:dyDescent="0.35">
      <c r="A22" s="25">
        <f>SUM($D$8:D22)</f>
        <v>0</v>
      </c>
      <c r="B22" s="5">
        <v>15</v>
      </c>
      <c r="C22" s="59">
        <f>'Wealth Calculations'!D24</f>
        <v>439025.42298250442</v>
      </c>
      <c r="D22" s="5">
        <f t="shared" si="0"/>
        <v>0</v>
      </c>
    </row>
    <row r="23" spans="1:4" x14ac:dyDescent="0.35">
      <c r="A23" s="25">
        <f>SUM($D$8:D23)</f>
        <v>0</v>
      </c>
      <c r="B23" s="5">
        <v>16</v>
      </c>
      <c r="C23" s="59">
        <f>'Wealth Calculations'!D25</f>
        <v>492294.22602007492</v>
      </c>
      <c r="D23" s="5">
        <f t="shared" si="0"/>
        <v>0</v>
      </c>
    </row>
    <row r="24" spans="1:4" x14ac:dyDescent="0.35">
      <c r="A24" s="25">
        <f>SUM($D$8:D24)</f>
        <v>0</v>
      </c>
      <c r="B24" s="5">
        <v>17</v>
      </c>
      <c r="C24" s="59">
        <f>'Wealth Calculations'!D26</f>
        <v>548852.81984729285</v>
      </c>
      <c r="D24" s="5">
        <f t="shared" si="0"/>
        <v>0</v>
      </c>
    </row>
    <row r="25" spans="1:4" x14ac:dyDescent="0.35">
      <c r="A25" s="25">
        <f>SUM($D$8:D25)</f>
        <v>0</v>
      </c>
      <c r="B25" s="5">
        <v>18</v>
      </c>
      <c r="C25" s="59">
        <f>'Wealth Calculations'!D27</f>
        <v>608878.22101639595</v>
      </c>
      <c r="D25" s="5">
        <f t="shared" si="0"/>
        <v>0</v>
      </c>
    </row>
    <row r="26" spans="1:4" x14ac:dyDescent="0.35">
      <c r="A26" s="25">
        <f>SUM($D$8:D26)</f>
        <v>0</v>
      </c>
      <c r="B26" s="5">
        <v>19</v>
      </c>
      <c r="C26" s="59">
        <f>'Wealth Calculations'!D28</f>
        <v>672556.54744748899</v>
      </c>
      <c r="D26" s="5">
        <f t="shared" si="0"/>
        <v>0</v>
      </c>
    </row>
    <row r="27" spans="1:4" x14ac:dyDescent="0.35">
      <c r="A27" s="25">
        <f>SUM($D$8:D27)</f>
        <v>0</v>
      </c>
      <c r="B27" s="5">
        <v>20</v>
      </c>
      <c r="C27" s="59">
        <f>'Wealth Calculations'!D29</f>
        <v>745168.3440609239</v>
      </c>
      <c r="D27" s="5">
        <f t="shared" si="0"/>
        <v>0</v>
      </c>
    </row>
    <row r="28" spans="1:4" x14ac:dyDescent="0.35">
      <c r="A28" s="25">
        <f>SUM($D$8:D28)</f>
        <v>0</v>
      </c>
      <c r="B28" s="5">
        <v>21</v>
      </c>
      <c r="C28" s="59">
        <f>'Wealth Calculations'!D30</f>
        <v>822190.40988985181</v>
      </c>
      <c r="D28" s="5">
        <f t="shared" si="0"/>
        <v>0</v>
      </c>
    </row>
    <row r="29" spans="1:4" x14ac:dyDescent="0.35">
      <c r="A29" s="25">
        <f>SUM($D$8:D29)</f>
        <v>0</v>
      </c>
      <c r="B29" s="5">
        <v>22</v>
      </c>
      <c r="C29" s="59">
        <f>'Wealth Calculations'!D31</f>
        <v>903858.85198274371</v>
      </c>
      <c r="D29" s="5">
        <f t="shared" si="0"/>
        <v>0</v>
      </c>
    </row>
    <row r="30" spans="1:4" x14ac:dyDescent="0.35">
      <c r="A30" s="25">
        <f>SUM($D$8:D30)</f>
        <v>0</v>
      </c>
      <c r="B30" s="5">
        <v>23</v>
      </c>
      <c r="C30" s="59">
        <f>'Wealth Calculations'!D32</f>
        <v>990421.89461224817</v>
      </c>
      <c r="D30" s="5">
        <f t="shared" si="0"/>
        <v>0</v>
      </c>
    </row>
    <row r="31" spans="1:4" x14ac:dyDescent="0.35">
      <c r="A31" s="25">
        <f>SUM($D$8:D31)</f>
        <v>0</v>
      </c>
      <c r="B31" s="5">
        <v>24</v>
      </c>
      <c r="C31" s="59">
        <f>'Wealth Calculations'!D33</f>
        <v>1082140.4913738354</v>
      </c>
      <c r="D31" s="5">
        <f t="shared" si="0"/>
        <v>0</v>
      </c>
    </row>
    <row r="32" spans="1:4" x14ac:dyDescent="0.35">
      <c r="A32" s="25">
        <f>SUM($D$8:D32)</f>
        <v>0</v>
      </c>
      <c r="B32" s="5">
        <v>25</v>
      </c>
      <c r="C32" s="59">
        <f>'Wealth Calculations'!D34</f>
        <v>1185745.1858248606</v>
      </c>
      <c r="D32" s="5">
        <f t="shared" si="0"/>
        <v>0</v>
      </c>
    </row>
    <row r="33" spans="1:4" x14ac:dyDescent="0.35">
      <c r="A33" s="25">
        <f>SUM($D$8:D33)</f>
        <v>0</v>
      </c>
      <c r="B33" s="5">
        <v>26</v>
      </c>
      <c r="C33" s="59">
        <f>'Wealth Calculations'!D35</f>
        <v>1295520.0683960835</v>
      </c>
      <c r="D33" s="5">
        <f t="shared" si="0"/>
        <v>0</v>
      </c>
    </row>
    <row r="34" spans="1:4" x14ac:dyDescent="0.35">
      <c r="A34" s="25">
        <f>SUM($D$8:D34)</f>
        <v>0</v>
      </c>
      <c r="B34" s="5">
        <v>27</v>
      </c>
      <c r="C34" s="59">
        <f>'Wealth Calculations'!D36</f>
        <v>1411793.4475614673</v>
      </c>
      <c r="D34" s="5">
        <f t="shared" si="0"/>
        <v>0</v>
      </c>
    </row>
    <row r="35" spans="1:4" x14ac:dyDescent="0.35">
      <c r="A35" s="25">
        <f>SUM($D$8:D35)</f>
        <v>1</v>
      </c>
      <c r="B35" s="5">
        <v>28</v>
      </c>
      <c r="C35" s="59">
        <f>'Wealth Calculations'!D37</f>
        <v>1534910.4432000318</v>
      </c>
      <c r="D35" s="5">
        <f t="shared" si="0"/>
        <v>1</v>
      </c>
    </row>
    <row r="36" spans="1:4" x14ac:dyDescent="0.35">
      <c r="A36" s="25">
        <f>SUM($D$8:D36)</f>
        <v>2</v>
      </c>
      <c r="B36" s="5">
        <v>29</v>
      </c>
      <c r="C36" s="59">
        <f>'Wealth Calculations'!D38</f>
        <v>1665233.8350857343</v>
      </c>
      <c r="D36" s="5">
        <f t="shared" si="0"/>
        <v>1</v>
      </c>
    </row>
    <row r="37" spans="1:4" x14ac:dyDescent="0.35">
      <c r="A37" s="25">
        <f>SUM($D$8:D37)</f>
        <v>3</v>
      </c>
      <c r="B37" s="5">
        <v>30</v>
      </c>
      <c r="C37" s="59">
        <f>'Wealth Calculations'!D39</f>
        <v>1811342.3680282685</v>
      </c>
      <c r="D37" s="5">
        <f t="shared" si="0"/>
        <v>1</v>
      </c>
    </row>
    <row r="38" spans="1:4" x14ac:dyDescent="0.35">
      <c r="A38" s="25">
        <f>SUM($D$8:D38)</f>
        <v>4</v>
      </c>
      <c r="B38" s="5">
        <v>31</v>
      </c>
      <c r="C38" s="59">
        <f>'Wealth Calculations'!D40</f>
        <v>1966013.2644416941</v>
      </c>
      <c r="D38" s="5">
        <f t="shared" si="0"/>
        <v>1</v>
      </c>
    </row>
    <row r="39" spans="1:4" x14ac:dyDescent="0.35">
      <c r="A39" s="25">
        <f>SUM($D$8:D39)</f>
        <v>5</v>
      </c>
      <c r="B39" s="5">
        <v>32</v>
      </c>
      <c r="C39" s="59">
        <f>'Wealth Calculations'!D41</f>
        <v>2129699.7812360311</v>
      </c>
      <c r="D39" s="5">
        <f t="shared" si="0"/>
        <v>1</v>
      </c>
    </row>
    <row r="40" spans="1:4" x14ac:dyDescent="0.35">
      <c r="A40" s="25">
        <f>SUM($D$8:D40)</f>
        <v>6</v>
      </c>
      <c r="B40" s="5">
        <v>33</v>
      </c>
      <c r="C40" s="59">
        <f>'Wealth Calculations'!D42</f>
        <v>2302878.3409415302</v>
      </c>
      <c r="D40" s="5">
        <f t="shared" si="0"/>
        <v>1</v>
      </c>
    </row>
    <row r="41" spans="1:4" x14ac:dyDescent="0.35">
      <c r="A41" s="25">
        <f>SUM($D$8:D41)</f>
        <v>7</v>
      </c>
      <c r="B41" s="5">
        <v>34</v>
      </c>
      <c r="C41" s="59">
        <f>'Wealth Calculations'!D43</f>
        <v>2486049.7000451782</v>
      </c>
      <c r="D41" s="5">
        <f t="shared" si="0"/>
        <v>1</v>
      </c>
    </row>
    <row r="42" spans="1:4" x14ac:dyDescent="0.35">
      <c r="A42" s="25">
        <f>SUM($D$8:D42)</f>
        <v>8</v>
      </c>
      <c r="B42" s="5">
        <v>35</v>
      </c>
      <c r="C42" s="59">
        <f>'Wealth Calculations'!D44</f>
        <v>2690148.3745797952</v>
      </c>
      <c r="D42" s="5">
        <f t="shared" si="0"/>
        <v>1</v>
      </c>
    </row>
    <row r="43" spans="1:4" x14ac:dyDescent="0.35">
      <c r="A43" s="25">
        <f>SUM($D$8:D43)</f>
        <v>9</v>
      </c>
      <c r="B43" s="5">
        <v>36</v>
      </c>
      <c r="C43" s="59">
        <f>'Wealth Calculations'!D45</f>
        <v>2906047.9066317906</v>
      </c>
      <c r="D43" s="5">
        <f t="shared" si="0"/>
        <v>1</v>
      </c>
    </row>
    <row r="44" spans="1:4" x14ac:dyDescent="0.35">
      <c r="A44" s="25">
        <f>SUM($D$8:D44)</f>
        <v>10</v>
      </c>
      <c r="B44" s="5">
        <v>37</v>
      </c>
      <c r="C44" s="59">
        <f>'Wealth Calculations'!D46</f>
        <v>3134370.2575528454</v>
      </c>
      <c r="D44" s="5">
        <f t="shared" si="0"/>
        <v>1</v>
      </c>
    </row>
    <row r="45" spans="1:4" x14ac:dyDescent="0.35">
      <c r="A45" s="25">
        <f>SUM($D$8:D45)</f>
        <v>11</v>
      </c>
      <c r="B45" s="5">
        <v>38</v>
      </c>
      <c r="C45" s="59">
        <f>'Wealth Calculations'!D47</f>
        <v>3375769.1251317426</v>
      </c>
      <c r="D45" s="5">
        <f t="shared" si="0"/>
        <v>1</v>
      </c>
    </row>
    <row r="46" spans="1:4" x14ac:dyDescent="0.35">
      <c r="A46" s="25">
        <f>SUM($D$8:D46)</f>
        <v>12</v>
      </c>
      <c r="B46" s="5">
        <v>39</v>
      </c>
      <c r="C46" s="59">
        <f>'Wealth Calculations'!D48</f>
        <v>3630931.5431836094</v>
      </c>
      <c r="D46" s="5">
        <f t="shared" si="0"/>
        <v>1</v>
      </c>
    </row>
    <row r="47" spans="1:4" ht="16.2" thickBot="1" x14ac:dyDescent="0.4">
      <c r="A47" s="26">
        <f>SUM($D$8:D47)</f>
        <v>13</v>
      </c>
      <c r="B47" s="8">
        <v>40</v>
      </c>
      <c r="C47" s="60">
        <f>'Wealth Calculations'!D49</f>
        <v>3913794.7775286534</v>
      </c>
      <c r="D47" s="8">
        <f t="shared" si="0"/>
        <v>1</v>
      </c>
    </row>
  </sheetData>
  <mergeCells count="3">
    <mergeCell ref="A1:B1"/>
    <mergeCell ref="A2:B2"/>
    <mergeCell ref="A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Dynamic Salary Model</vt:lpstr>
      <vt:lpstr>Salary Calculations</vt:lpstr>
      <vt:lpstr>Wealth Calculations</vt:lpstr>
      <vt:lpstr>Retirement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Naman Choudhary</dc:creator>
  <cp:lastModifiedBy>Naman Choudhary</cp:lastModifiedBy>
  <dcterms:created xsi:type="dcterms:W3CDTF">2015-06-05T18:17:20Z</dcterms:created>
  <dcterms:modified xsi:type="dcterms:W3CDTF">2024-12-17T19:07:44Z</dcterms:modified>
</cp:coreProperties>
</file>