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ky\Downloads\"/>
    </mc:Choice>
  </mc:AlternateContent>
  <xr:revisionPtr revIDLastSave="0" documentId="13_ncr:1_{7B7FE7C1-EACB-4008-9C41-60ED68F1A34D}" xr6:coauthVersionLast="47" xr6:coauthVersionMax="47" xr10:uidLastSave="{00000000-0000-0000-0000-000000000000}"/>
  <bookViews>
    <workbookView xWindow="-28920" yWindow="-120" windowWidth="29040" windowHeight="15720" firstSheet="35" activeTab="36" xr2:uid="{00000000-000D-0000-FFFF-FFFF00000000}"/>
  </bookViews>
  <sheets>
    <sheet name="Title &amp; Contents" sheetId="6" r:id="rId1"/>
    <sheet name="GVA" sheetId="47" r:id="rId2"/>
    <sheet name="Employment" sheetId="48" r:id="rId3"/>
    <sheet name="Investment" sheetId="86" r:id="rId4"/>
    <sheet name="Production of primary fuels" sheetId="87" r:id="rId5"/>
    <sheet name="Inland energy consumption" sheetId="88" r:id="rId6"/>
    <sheet name="Final energy consumption" sheetId="89" r:id="rId7"/>
    <sheet name="Domestic consumption Sectorwise" sheetId="103" r:id="rId8"/>
    <sheet name="Import dependency" sheetId="90" r:id="rId9"/>
    <sheet name="Key sources of imports" sheetId="91" r:id="rId10"/>
    <sheet name="Low carbon sources" sheetId="55" r:id="rId11"/>
    <sheet name="Energy and carbon ratios" sheetId="56" r:id="rId12"/>
    <sheet name="Emissions by gas" sheetId="57" r:id="rId13"/>
    <sheet name="Emissions by NC sector" sheetId="58" r:id="rId14"/>
    <sheet name="Reliability" sheetId="59" r:id="rId15"/>
    <sheet name="Coal production and imports" sheetId="92" r:id="rId16"/>
    <sheet name="Coal consumption" sheetId="93" r:id="rId17"/>
    <sheet name="Foreign trade in oil" sheetId="62" r:id="rId18"/>
    <sheet name="Demand by petroleum products" sheetId="63" r:id="rId19"/>
    <sheet name="Demand for road fuels" sheetId="64" r:id="rId20"/>
    <sheet name="UKCS production" sheetId="94" r:id="rId21"/>
    <sheet name="O&amp;G production and reserves" sheetId="95" r:id="rId22"/>
    <sheet name="Gas demand" sheetId="67" r:id="rId23"/>
    <sheet name="Gas trade" sheetId="68" r:id="rId24"/>
    <sheet name="Electricity generated" sheetId="84" r:id="rId25"/>
    <sheet name="Electricity supplied" sheetId="69" r:id="rId26"/>
    <sheet name="Electricity capacity" sheetId="70" r:id="rId27"/>
    <sheet name="Small scale capacity" sheetId="96" r:id="rId28"/>
    <sheet name="Renewable energy sources" sheetId="72" r:id="rId29"/>
    <sheet name="Renewable generation" sheetId="73" r:id="rId30"/>
    <sheet name="Renewable proportion" sheetId="99" r:id="rId31"/>
    <sheet name="Combined heat and power" sheetId="75" r:id="rId32"/>
    <sheet name="Energy intensity" sheetId="76" r:id="rId33"/>
    <sheet name="Energy efficiency delivered" sheetId="102" r:id="rId34"/>
    <sheet name="Energy efficiency installed" sheetId="77" r:id="rId35"/>
    <sheet name="Smart meters" sheetId="85" r:id="rId36"/>
    <sheet name="Domestic smart meters" sheetId="104" r:id="rId37"/>
    <sheet name="Fuel Poverty by households" sheetId="78" r:id="rId38"/>
    <sheet name="Fuel poor by FPEER band" sheetId="79" r:id="rId39"/>
    <sheet name="Energy affordability metrics" sheetId="100" r:id="rId40"/>
    <sheet name="Fuel expenditure of households" sheetId="101" r:id="rId41"/>
    <sheet name="Industrial prices" sheetId="80" r:id="rId42"/>
    <sheet name="Domestic prices" sheetId="81" r:id="rId43"/>
    <sheet name="Petrol and diesel prices" sheetId="82" r:id="rId44"/>
    <sheet name="Domestic supplier transfers" sheetId="83" r:id="rId45"/>
  </sheets>
  <calcPr calcId="191028"/>
</workbook>
</file>

<file path=xl/calcChain.xml><?xml version="1.0" encoding="utf-8"?>
<calcChain xmlns="http://schemas.openxmlformats.org/spreadsheetml/2006/main">
  <c r="D29" i="91" l="1"/>
  <c r="D28" i="91"/>
  <c r="D27" i="91"/>
  <c r="D26" i="91"/>
  <c r="D25" i="91"/>
  <c r="D24" i="91"/>
  <c r="D23" i="91"/>
  <c r="D22" i="91"/>
  <c r="D21" i="91"/>
  <c r="D20" i="91"/>
  <c r="D19" i="91"/>
  <c r="D18" i="91"/>
  <c r="D17" i="91"/>
  <c r="D16" i="91"/>
  <c r="D15" i="91"/>
  <c r="D14" i="91"/>
  <c r="D13" i="91"/>
  <c r="D12" i="91"/>
  <c r="D11" i="91"/>
  <c r="D10" i="91"/>
  <c r="D9" i="91"/>
  <c r="D8" i="91"/>
  <c r="D7" i="91"/>
  <c r="D6" i="91"/>
  <c r="D5" i="91"/>
  <c r="S6" i="87"/>
  <c r="S7" i="87"/>
  <c r="S8" i="87"/>
  <c r="S9" i="87"/>
  <c r="S10" i="87"/>
  <c r="S11" i="87"/>
  <c r="S12" i="87"/>
  <c r="S13" i="87"/>
  <c r="S14" i="87"/>
  <c r="S15" i="87"/>
  <c r="S16" i="87"/>
  <c r="S17" i="87"/>
  <c r="S18" i="87"/>
  <c r="S19" i="87"/>
  <c r="S20" i="87"/>
  <c r="S21" i="87"/>
  <c r="S22" i="87"/>
  <c r="S23" i="87"/>
  <c r="S24" i="87"/>
  <c r="S25" i="87"/>
  <c r="S26" i="87"/>
  <c r="S27" i="87"/>
  <c r="S28" i="87"/>
  <c r="S29" i="87"/>
  <c r="S30" i="87"/>
  <c r="S31" i="87"/>
  <c r="S32" i="87"/>
  <c r="S33" i="87"/>
  <c r="S34" i="87"/>
  <c r="S35" i="87"/>
  <c r="S36" i="87"/>
  <c r="S5" i="87"/>
  <c r="N6" i="87"/>
  <c r="O6" i="87"/>
  <c r="P6" i="87"/>
  <c r="Q6" i="87"/>
  <c r="R6" i="87"/>
  <c r="N7" i="87"/>
  <c r="O7" i="87"/>
  <c r="P7" i="87"/>
  <c r="Q7" i="87"/>
  <c r="R7" i="87"/>
  <c r="N8" i="87"/>
  <c r="O8" i="87"/>
  <c r="P8" i="87"/>
  <c r="Q8" i="87"/>
  <c r="R8" i="87"/>
  <c r="N9" i="87"/>
  <c r="O9" i="87"/>
  <c r="P9" i="87"/>
  <c r="Q9" i="87"/>
  <c r="R9" i="87"/>
  <c r="N10" i="87"/>
  <c r="O10" i="87"/>
  <c r="P10" i="87"/>
  <c r="Q10" i="87"/>
  <c r="R10" i="87"/>
  <c r="N11" i="87"/>
  <c r="O11" i="87"/>
  <c r="P11" i="87"/>
  <c r="Q11" i="87"/>
  <c r="R11" i="87"/>
  <c r="N12" i="87"/>
  <c r="O12" i="87"/>
  <c r="P12" i="87"/>
  <c r="Q12" i="87"/>
  <c r="R12" i="87"/>
  <c r="N13" i="87"/>
  <c r="O13" i="87"/>
  <c r="P13" i="87"/>
  <c r="Q13" i="87"/>
  <c r="R13" i="87"/>
  <c r="N14" i="87"/>
  <c r="O14" i="87"/>
  <c r="P14" i="87"/>
  <c r="Q14" i="87"/>
  <c r="R14" i="87"/>
  <c r="N15" i="87"/>
  <c r="O15" i="87"/>
  <c r="P15" i="87"/>
  <c r="Q15" i="87"/>
  <c r="R15" i="87"/>
  <c r="N16" i="87"/>
  <c r="O16" i="87"/>
  <c r="P16" i="87"/>
  <c r="Q16" i="87"/>
  <c r="R16" i="87"/>
  <c r="N17" i="87"/>
  <c r="O17" i="87"/>
  <c r="P17" i="87"/>
  <c r="Q17" i="87"/>
  <c r="R17" i="87"/>
  <c r="N18" i="87"/>
  <c r="O18" i="87"/>
  <c r="P18" i="87"/>
  <c r="Q18" i="87"/>
  <c r="R18" i="87"/>
  <c r="N19" i="87"/>
  <c r="O19" i="87"/>
  <c r="P19" i="87"/>
  <c r="Q19" i="87"/>
  <c r="R19" i="87"/>
  <c r="N20" i="87"/>
  <c r="O20" i="87"/>
  <c r="P20" i="87"/>
  <c r="Q20" i="87"/>
  <c r="R20" i="87"/>
  <c r="N21" i="87"/>
  <c r="O21" i="87"/>
  <c r="P21" i="87"/>
  <c r="Q21" i="87"/>
  <c r="R21" i="87"/>
  <c r="N22" i="87"/>
  <c r="O22" i="87"/>
  <c r="P22" i="87"/>
  <c r="Q22" i="87"/>
  <c r="R22" i="87"/>
  <c r="N23" i="87"/>
  <c r="O23" i="87"/>
  <c r="P23" i="87"/>
  <c r="Q23" i="87"/>
  <c r="R23" i="87"/>
  <c r="N24" i="87"/>
  <c r="O24" i="87"/>
  <c r="P24" i="87"/>
  <c r="Q24" i="87"/>
  <c r="R24" i="87"/>
  <c r="N25" i="87"/>
  <c r="O25" i="87"/>
  <c r="P25" i="87"/>
  <c r="Q25" i="87"/>
  <c r="R25" i="87"/>
  <c r="N26" i="87"/>
  <c r="O26" i="87"/>
  <c r="P26" i="87"/>
  <c r="Q26" i="87"/>
  <c r="R26" i="87"/>
  <c r="N27" i="87"/>
  <c r="O27" i="87"/>
  <c r="P27" i="87"/>
  <c r="Q27" i="87"/>
  <c r="R27" i="87"/>
  <c r="N28" i="87"/>
  <c r="O28" i="87"/>
  <c r="P28" i="87"/>
  <c r="Q28" i="87"/>
  <c r="R28" i="87"/>
  <c r="N29" i="87"/>
  <c r="O29" i="87"/>
  <c r="P29" i="87"/>
  <c r="Q29" i="87"/>
  <c r="R29" i="87"/>
  <c r="N30" i="87"/>
  <c r="O30" i="87"/>
  <c r="P30" i="87"/>
  <c r="Q30" i="87"/>
  <c r="R30" i="87"/>
  <c r="N31" i="87"/>
  <c r="O31" i="87"/>
  <c r="P31" i="87"/>
  <c r="Q31" i="87"/>
  <c r="R31" i="87"/>
  <c r="N32" i="87"/>
  <c r="O32" i="87"/>
  <c r="P32" i="87"/>
  <c r="Q32" i="87"/>
  <c r="R32" i="87"/>
  <c r="N33" i="87"/>
  <c r="O33" i="87"/>
  <c r="P33" i="87"/>
  <c r="Q33" i="87"/>
  <c r="R33" i="87"/>
  <c r="N34" i="87"/>
  <c r="O34" i="87"/>
  <c r="P34" i="87"/>
  <c r="Q34" i="87"/>
  <c r="R34" i="87"/>
  <c r="N35" i="87"/>
  <c r="O35" i="87"/>
  <c r="P35" i="87"/>
  <c r="Q35" i="87"/>
  <c r="R35" i="87"/>
  <c r="N36" i="87"/>
  <c r="O36" i="87"/>
  <c r="P36" i="87"/>
  <c r="Q36" i="87"/>
  <c r="R36" i="87"/>
  <c r="O5" i="87"/>
  <c r="P5" i="87"/>
  <c r="Q5" i="87"/>
  <c r="R5" i="87"/>
  <c r="N5" i="87"/>
  <c r="M5" i="87"/>
  <c r="M6" i="87"/>
  <c r="M7" i="87"/>
  <c r="M8" i="87"/>
  <c r="M9" i="87"/>
  <c r="M10" i="87"/>
  <c r="M11" i="87"/>
  <c r="M12" i="87"/>
  <c r="M13" i="87"/>
  <c r="M14" i="87"/>
  <c r="M15" i="87"/>
  <c r="M16" i="87"/>
  <c r="M17" i="87"/>
  <c r="M18" i="87"/>
  <c r="M19" i="87"/>
  <c r="M20" i="87"/>
  <c r="M21" i="87"/>
  <c r="M22" i="87"/>
  <c r="M23" i="87"/>
  <c r="M24" i="87"/>
  <c r="M25" i="87"/>
  <c r="M26" i="87"/>
  <c r="M27" i="87"/>
  <c r="M28" i="87"/>
  <c r="M29" i="87"/>
  <c r="M30" i="87"/>
  <c r="M31" i="87"/>
  <c r="M32" i="87"/>
  <c r="M33" i="87"/>
  <c r="M34" i="87"/>
  <c r="M35" i="87"/>
  <c r="M36" i="87"/>
  <c r="I6" i="87"/>
  <c r="J6" i="87"/>
  <c r="K6" i="87"/>
  <c r="L6" i="87"/>
  <c r="I7" i="87"/>
  <c r="J7" i="87"/>
  <c r="K7" i="87"/>
  <c r="L7" i="87"/>
  <c r="I8" i="87"/>
  <c r="J8" i="87"/>
  <c r="K8" i="87"/>
  <c r="L8" i="87"/>
  <c r="I9" i="87"/>
  <c r="J9" i="87"/>
  <c r="K9" i="87"/>
  <c r="L9" i="87"/>
  <c r="I10" i="87"/>
  <c r="J10" i="87"/>
  <c r="K10" i="87"/>
  <c r="L10" i="87"/>
  <c r="I11" i="87"/>
  <c r="J11" i="87"/>
  <c r="K11" i="87"/>
  <c r="L11" i="87"/>
  <c r="I12" i="87"/>
  <c r="J12" i="87"/>
  <c r="K12" i="87"/>
  <c r="L12" i="87"/>
  <c r="I13" i="87"/>
  <c r="J13" i="87"/>
  <c r="K13" i="87"/>
  <c r="L13" i="87"/>
  <c r="I14" i="87"/>
  <c r="J14" i="87"/>
  <c r="K14" i="87"/>
  <c r="L14" i="87"/>
  <c r="I15" i="87"/>
  <c r="J15" i="87"/>
  <c r="K15" i="87"/>
  <c r="L15" i="87"/>
  <c r="I16" i="87"/>
  <c r="J16" i="87"/>
  <c r="K16" i="87"/>
  <c r="L16" i="87"/>
  <c r="I17" i="87"/>
  <c r="J17" i="87"/>
  <c r="K17" i="87"/>
  <c r="L17" i="87"/>
  <c r="I18" i="87"/>
  <c r="J18" i="87"/>
  <c r="K18" i="87"/>
  <c r="L18" i="87"/>
  <c r="I19" i="87"/>
  <c r="J19" i="87"/>
  <c r="K19" i="87"/>
  <c r="L19" i="87"/>
  <c r="I20" i="87"/>
  <c r="J20" i="87"/>
  <c r="K20" i="87"/>
  <c r="L20" i="87"/>
  <c r="I21" i="87"/>
  <c r="J21" i="87"/>
  <c r="K21" i="87"/>
  <c r="L21" i="87"/>
  <c r="I22" i="87"/>
  <c r="J22" i="87"/>
  <c r="K22" i="87"/>
  <c r="L22" i="87"/>
  <c r="I23" i="87"/>
  <c r="J23" i="87"/>
  <c r="K23" i="87"/>
  <c r="L23" i="87"/>
  <c r="I24" i="87"/>
  <c r="J24" i="87"/>
  <c r="K24" i="87"/>
  <c r="L24" i="87"/>
  <c r="I25" i="87"/>
  <c r="J25" i="87"/>
  <c r="K25" i="87"/>
  <c r="L25" i="87"/>
  <c r="I26" i="87"/>
  <c r="J26" i="87"/>
  <c r="K26" i="87"/>
  <c r="L26" i="87"/>
  <c r="I27" i="87"/>
  <c r="J27" i="87"/>
  <c r="K27" i="87"/>
  <c r="L27" i="87"/>
  <c r="I28" i="87"/>
  <c r="J28" i="87"/>
  <c r="K28" i="87"/>
  <c r="L28" i="87"/>
  <c r="I29" i="87"/>
  <c r="J29" i="87"/>
  <c r="K29" i="87"/>
  <c r="L29" i="87"/>
  <c r="I30" i="87"/>
  <c r="J30" i="87"/>
  <c r="K30" i="87"/>
  <c r="L30" i="87"/>
  <c r="I31" i="87"/>
  <c r="J31" i="87"/>
  <c r="K31" i="87"/>
  <c r="L31" i="87"/>
  <c r="I32" i="87"/>
  <c r="J32" i="87"/>
  <c r="K32" i="87"/>
  <c r="L32" i="87"/>
  <c r="I33" i="87"/>
  <c r="J33" i="87"/>
  <c r="K33" i="87"/>
  <c r="L33" i="87"/>
  <c r="I34" i="87"/>
  <c r="J34" i="87"/>
  <c r="K34" i="87"/>
  <c r="L34" i="87"/>
  <c r="I35" i="87"/>
  <c r="J35" i="87"/>
  <c r="K35" i="87"/>
  <c r="L35" i="87"/>
  <c r="I36" i="87"/>
  <c r="J36" i="87"/>
  <c r="K36" i="87"/>
  <c r="L36" i="87"/>
  <c r="J5" i="87"/>
  <c r="K5" i="87"/>
  <c r="L5" i="87"/>
  <c r="I5" i="87"/>
  <c r="H10" i="87"/>
  <c r="H11" i="87"/>
  <c r="H12" i="87"/>
  <c r="H13" i="87"/>
  <c r="H14" i="87"/>
  <c r="H15" i="87"/>
  <c r="H16" i="87"/>
  <c r="H17" i="87"/>
  <c r="H18" i="87"/>
  <c r="H19" i="87"/>
  <c r="H20" i="87"/>
  <c r="H21" i="87"/>
  <c r="H22" i="87"/>
  <c r="H23" i="87"/>
  <c r="H24" i="87"/>
  <c r="H25" i="87"/>
  <c r="H26" i="87"/>
  <c r="H27" i="87"/>
  <c r="H28" i="87"/>
  <c r="H29" i="87"/>
  <c r="H30" i="87"/>
  <c r="H31" i="87"/>
  <c r="H32" i="87"/>
  <c r="H33" i="87"/>
  <c r="H34" i="87"/>
  <c r="H35" i="87"/>
  <c r="H36" i="87"/>
  <c r="H6" i="87"/>
  <c r="H7" i="87"/>
  <c r="H8" i="87"/>
  <c r="H9" i="87"/>
  <c r="H5" i="87"/>
  <c r="E5" i="64"/>
  <c r="E6" i="64"/>
  <c r="E7" i="64"/>
  <c r="E8" i="64"/>
  <c r="E9" i="64"/>
  <c r="E10" i="64"/>
  <c r="E11" i="64"/>
  <c r="E12" i="64"/>
  <c r="E13" i="64"/>
  <c r="E14" i="64"/>
  <c r="E15" i="64"/>
  <c r="E16" i="64"/>
  <c r="E17" i="64"/>
  <c r="E18" i="64"/>
  <c r="E19" i="64"/>
  <c r="E20" i="64"/>
  <c r="E21" i="64"/>
  <c r="E22" i="64"/>
  <c r="E23" i="64"/>
  <c r="E24" i="64"/>
  <c r="E25" i="64"/>
  <c r="E26" i="64"/>
  <c r="E27" i="64"/>
  <c r="E28" i="64"/>
  <c r="E29" i="64"/>
  <c r="E30" i="64"/>
  <c r="E31" i="64"/>
  <c r="E32" i="64"/>
  <c r="E33" i="64"/>
  <c r="E34" i="64"/>
  <c r="E35" i="64"/>
  <c r="E36" i="64"/>
  <c r="E4" i="64"/>
  <c r="O14" i="102"/>
  <c r="T13" i="102"/>
  <c r="S13" i="102"/>
  <c r="R13" i="102"/>
  <c r="Q13" i="102"/>
  <c r="P13" i="102"/>
  <c r="T12" i="102"/>
  <c r="S12" i="102"/>
  <c r="R12" i="102"/>
  <c r="Q12" i="102"/>
  <c r="P12" i="102"/>
  <c r="T11" i="102"/>
  <c r="S11" i="102"/>
  <c r="R11" i="102"/>
  <c r="Q11" i="102"/>
  <c r="P11" i="102"/>
  <c r="T10" i="102"/>
  <c r="S10" i="102"/>
  <c r="R10" i="102"/>
  <c r="Q10" i="102"/>
  <c r="P10" i="102"/>
  <c r="T9" i="102"/>
  <c r="S9" i="102"/>
  <c r="R9" i="102"/>
  <c r="Q9" i="102"/>
  <c r="P9" i="102"/>
  <c r="T8" i="102"/>
  <c r="S8" i="102"/>
  <c r="R8" i="102"/>
  <c r="Q8" i="102"/>
  <c r="P8" i="102"/>
  <c r="T7" i="102"/>
  <c r="S7" i="102"/>
  <c r="R7" i="102"/>
  <c r="Q7" i="102"/>
  <c r="P7" i="102"/>
  <c r="T6" i="102"/>
  <c r="S6" i="102"/>
  <c r="R6" i="102"/>
  <c r="Q6" i="102"/>
  <c r="P6" i="102"/>
  <c r="T5" i="102"/>
  <c r="S5" i="102"/>
  <c r="R5" i="102"/>
  <c r="Q5" i="102"/>
  <c r="P5" i="102"/>
  <c r="T4" i="102"/>
  <c r="S4" i="102"/>
  <c r="R4" i="102"/>
  <c r="Q4" i="102"/>
  <c r="P4" i="102"/>
  <c r="A5" i="100"/>
  <c r="A6" i="100" s="1"/>
  <c r="A7" i="100" s="1"/>
  <c r="A8" i="100" s="1"/>
  <c r="A9" i="100" s="1"/>
  <c r="A10" i="100" s="1"/>
  <c r="A11" i="100" s="1"/>
  <c r="A12" i="100" s="1"/>
  <c r="A13" i="100" s="1"/>
  <c r="A14" i="100" s="1"/>
  <c r="A15" i="100" s="1"/>
  <c r="A16" i="100" s="1"/>
  <c r="T14" i="102" l="1"/>
  <c r="U5" i="102"/>
  <c r="U13" i="102"/>
  <c r="U8" i="102"/>
  <c r="Q14" i="102"/>
  <c r="S14" i="102"/>
  <c r="U9" i="102"/>
  <c r="U11" i="102"/>
  <c r="U7" i="102"/>
  <c r="P14" i="102"/>
  <c r="U12" i="102"/>
  <c r="R14" i="102"/>
  <c r="U6" i="102"/>
  <c r="U10" i="102"/>
  <c r="U4" i="102"/>
  <c r="U14" i="102" l="1"/>
  <c r="G24" i="72"/>
  <c r="G23" i="72"/>
  <c r="G22" i="72"/>
  <c r="G21" i="72"/>
  <c r="G25" i="72" s="1"/>
  <c r="AH3" i="88"/>
  <c r="B21" i="72" l="1"/>
  <c r="C21" i="72"/>
  <c r="D21" i="72"/>
  <c r="E21" i="72"/>
  <c r="F21" i="72"/>
  <c r="B22" i="72"/>
  <c r="C22" i="72"/>
  <c r="D22" i="72"/>
  <c r="E22" i="72"/>
  <c r="F22" i="72"/>
  <c r="B23" i="72"/>
  <c r="C23" i="72"/>
  <c r="D23" i="72"/>
  <c r="E23" i="72"/>
  <c r="F23" i="72"/>
  <c r="B24" i="72"/>
  <c r="C24" i="72"/>
  <c r="D24" i="72"/>
  <c r="E24" i="72"/>
  <c r="F24" i="72"/>
  <c r="F25" i="72" l="1"/>
  <c r="E25" i="72"/>
  <c r="AG3" i="88"/>
  <c r="B25" i="72" l="1"/>
  <c r="C25" i="72"/>
  <c r="D25" i="72"/>
  <c r="AA3" i="88" l="1"/>
  <c r="AB3" i="88" s="1"/>
  <c r="AC3" i="88" s="1"/>
  <c r="AD3" i="88" s="1"/>
  <c r="AE3" i="88" s="1"/>
  <c r="AF3" i="88" s="1"/>
  <c r="C3" i="88"/>
  <c r="D3" i="88" s="1"/>
  <c r="E3" i="88" s="1"/>
  <c r="F3" i="88" s="1"/>
  <c r="G3" i="88" s="1"/>
  <c r="H3" i="88" s="1"/>
  <c r="I3" i="88" s="1"/>
  <c r="J3" i="88" s="1"/>
  <c r="K3" i="88" s="1"/>
  <c r="L3" i="88" s="1"/>
  <c r="M3" i="88" s="1"/>
  <c r="N3" i="88" s="1"/>
  <c r="O3" i="88" s="1"/>
  <c r="P3" i="88" s="1"/>
  <c r="Q3" i="88" s="1"/>
  <c r="R3" i="88" s="1"/>
  <c r="S3" i="88" s="1"/>
  <c r="T3" i="88" s="1"/>
  <c r="U3" i="88" s="1"/>
  <c r="V3" i="88" s="1"/>
  <c r="W3" i="88" s="1"/>
  <c r="X3" i="88" s="1"/>
  <c r="Y3" i="88" s="1"/>
</calcChain>
</file>

<file path=xl/sharedStrings.xml><?xml version="1.0" encoding="utf-8"?>
<sst xmlns="http://schemas.openxmlformats.org/spreadsheetml/2006/main" count="726" uniqueCount="426">
  <si>
    <t>For enquiries please contact:</t>
  </si>
  <si>
    <t>Contents</t>
  </si>
  <si>
    <t>Contribution to GVA by the energy industries</t>
  </si>
  <si>
    <t>Oil and gas production and reserves</t>
  </si>
  <si>
    <t>Trends in employment in the energy industries</t>
  </si>
  <si>
    <t>Natural gas demand</t>
  </si>
  <si>
    <t>Investment in the energy industries</t>
  </si>
  <si>
    <t>Trade in natural gas</t>
  </si>
  <si>
    <t>Production of primary fuels</t>
  </si>
  <si>
    <t>Electricity generated</t>
  </si>
  <si>
    <t>Inland energy consumption</t>
  </si>
  <si>
    <t>Electricity supplied</t>
  </si>
  <si>
    <t>Final energy consumption</t>
  </si>
  <si>
    <t>Electricity capacity</t>
  </si>
  <si>
    <t>Import dependency</t>
  </si>
  <si>
    <t>Small scale capacity</t>
  </si>
  <si>
    <t>Key sources of imports</t>
  </si>
  <si>
    <t>Renewable energy sources</t>
  </si>
  <si>
    <t>Proportion of UK energy supplied from low carbon sources</t>
  </si>
  <si>
    <t>Electricity generation from renewable sources</t>
  </si>
  <si>
    <t>Energy and carbon ratios</t>
  </si>
  <si>
    <t>Renewable proportion of gross final consumption</t>
  </si>
  <si>
    <t>Territorial greenhouse gas emissions by gas</t>
  </si>
  <si>
    <t>Combined heat and power</t>
  </si>
  <si>
    <t>Territorial greenhouse gas emissions by National Communication sector</t>
  </si>
  <si>
    <t>Energy intensity</t>
  </si>
  <si>
    <t>Reliability - gas and electricity capacity margins - maximum supply and maximum demand</t>
  </si>
  <si>
    <t>Number of homes with energy efficiency measures</t>
  </si>
  <si>
    <t>Coal production and imports</t>
  </si>
  <si>
    <t>Smart Meters</t>
  </si>
  <si>
    <t>Coal consumption</t>
  </si>
  <si>
    <t>Households in fuel poverty</t>
  </si>
  <si>
    <t>Foreign trade in crude oil and petroleum products</t>
  </si>
  <si>
    <t>Demand by petroleum products</t>
  </si>
  <si>
    <t>Fuel price indices for the industrial sector</t>
  </si>
  <si>
    <t>Demand for road fuels</t>
  </si>
  <si>
    <t>Fuel price indices for the domestic sector</t>
  </si>
  <si>
    <t>Petrol and diesel prices</t>
  </si>
  <si>
    <t>UK Continental Shelf production</t>
  </si>
  <si>
    <t>Domestic supplier transfers</t>
  </si>
  <si>
    <t>.</t>
  </si>
  <si>
    <t>ktoe</t>
  </si>
  <si>
    <t>Coal</t>
  </si>
  <si>
    <t>Petroleum</t>
  </si>
  <si>
    <t xml:space="preserve">Natural gas </t>
  </si>
  <si>
    <t>Primary electricity</t>
  </si>
  <si>
    <t>Bioenergy &amp; waste</t>
  </si>
  <si>
    <t>Total</t>
  </si>
  <si>
    <t>Per Cent</t>
  </si>
  <si>
    <t>Coal extraction</t>
  </si>
  <si>
    <t>Oil and gas extraction</t>
  </si>
  <si>
    <t>Refining</t>
  </si>
  <si>
    <t>Nuclear fuel processing</t>
  </si>
  <si>
    <t>Electricity</t>
  </si>
  <si>
    <t>Gas</t>
  </si>
  <si>
    <t>Source: Office for National Statistics</t>
  </si>
  <si>
    <t>Thousands of people</t>
  </si>
  <si>
    <t xml:space="preserve"> Solid fuels production</t>
  </si>
  <si>
    <t>Manufacture of coke and refined petroleum products</t>
  </si>
  <si>
    <t>Source: Office for National Statistics (Data from 1996 onwards based on SIC 2007 classifications)</t>
  </si>
  <si>
    <t>£ billion (current prices)</t>
  </si>
  <si>
    <t>Oil and gas extraction (inc mining of coal)</t>
  </si>
  <si>
    <t>Coke, Refined Petroleum Products</t>
  </si>
  <si>
    <t>mtoe</t>
  </si>
  <si>
    <t>Oil</t>
  </si>
  <si>
    <t>Thousand tonnes of oil equivalent</t>
  </si>
  <si>
    <t>Domestic</t>
  </si>
  <si>
    <t>Services (1)</t>
  </si>
  <si>
    <t>Transport</t>
  </si>
  <si>
    <t>Industry</t>
  </si>
  <si>
    <t>(1) Includes agriculture</t>
  </si>
  <si>
    <t>per cent</t>
  </si>
  <si>
    <t>Primary supply (inland consumption)</t>
  </si>
  <si>
    <t>Imports</t>
  </si>
  <si>
    <t>Exports</t>
  </si>
  <si>
    <t>Net imports</t>
  </si>
  <si>
    <t>Marine bunkers</t>
  </si>
  <si>
    <t>Denominator</t>
  </si>
  <si>
    <t xml:space="preserve">Coal </t>
  </si>
  <si>
    <t>Manufactured fuels</t>
  </si>
  <si>
    <t>Primary oil</t>
  </si>
  <si>
    <t>Petroleum Products</t>
  </si>
  <si>
    <t>Natural Gas</t>
  </si>
  <si>
    <t>Bioenergy and waste</t>
  </si>
  <si>
    <t>Nuclear</t>
  </si>
  <si>
    <t>Wind</t>
  </si>
  <si>
    <t>Solar PV</t>
  </si>
  <si>
    <t>Hydro</t>
  </si>
  <si>
    <t>Bioenergy</t>
  </si>
  <si>
    <t>Transport fuels</t>
  </si>
  <si>
    <t>Heat pumps</t>
  </si>
  <si>
    <t>Other</t>
  </si>
  <si>
    <t>Total low carbon</t>
  </si>
  <si>
    <t>Total primary supply</t>
  </si>
  <si>
    <t>non energy use</t>
  </si>
  <si>
    <t>Per cent</t>
  </si>
  <si>
    <t>Total inland consumption of primary</t>
  </si>
  <si>
    <t>Gross domestic product at</t>
  </si>
  <si>
    <t>Million tonnes of</t>
  </si>
  <si>
    <t xml:space="preserve">Tonnes of CO2 per </t>
  </si>
  <si>
    <t>energy (temperature corrected)</t>
  </si>
  <si>
    <r>
      <t>market prices (2019 prices)</t>
    </r>
    <r>
      <rPr>
        <i/>
        <sz val="11"/>
        <rFont val="Arial"/>
        <family val="2"/>
      </rPr>
      <t xml:space="preserve"> </t>
    </r>
  </si>
  <si>
    <t xml:space="preserve">Energy ratio </t>
  </si>
  <si>
    <t>CO2 emissions</t>
  </si>
  <si>
    <t>£1 million GDP</t>
  </si>
  <si>
    <t>Tonnes of oil equivalent per</t>
  </si>
  <si>
    <t>Index</t>
  </si>
  <si>
    <t>Ratio</t>
  </si>
  <si>
    <t>Energy consumption</t>
  </si>
  <si>
    <t>Carbon dioxide emissions</t>
  </si>
  <si>
    <t>GDP</t>
  </si>
  <si>
    <t>Carbon ratio</t>
  </si>
  <si>
    <r>
      <t>oil equivalent</t>
    </r>
    <r>
      <rPr>
        <i/>
        <sz val="11"/>
        <rFont val="Arial"/>
        <family val="2"/>
      </rPr>
      <t xml:space="preserve"> </t>
    </r>
  </si>
  <si>
    <t>£ billion</t>
  </si>
  <si>
    <t>1990 = 100</t>
  </si>
  <si>
    <t>Energy ratio</t>
  </si>
  <si>
    <t>Mt CO2e</t>
  </si>
  <si>
    <r>
      <t>Net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emissions (emissions minus removals)</t>
    </r>
  </si>
  <si>
    <r>
      <t>Methane (CH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>)</t>
    </r>
  </si>
  <si>
    <r>
      <t>Nitrous Oxide (N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O)</t>
    </r>
  </si>
  <si>
    <t>Hydrofluorocarbons (HFC)</t>
  </si>
  <si>
    <t>Perfluorocarbons (PFC)</t>
  </si>
  <si>
    <r>
      <t>Sulphur hexafluoride (SF</t>
    </r>
    <r>
      <rPr>
        <vertAlign val="subscript"/>
        <sz val="11"/>
        <rFont val="Arial"/>
        <family val="2"/>
      </rPr>
      <t>6</t>
    </r>
    <r>
      <rPr>
        <sz val="11"/>
        <rFont val="Arial"/>
        <family val="2"/>
      </rPr>
      <t>)</t>
    </r>
  </si>
  <si>
    <r>
      <t>Nitrogen Trifluoride (NF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)</t>
    </r>
  </si>
  <si>
    <t>Non-CO2 provisional total</t>
  </si>
  <si>
    <t>Total greenhouse gas emissions</t>
  </si>
  <si>
    <t>All figures are for the UK only and exclude Crown Dependencies and Overseas Territories</t>
  </si>
  <si>
    <t>Energy supply</t>
  </si>
  <si>
    <t>Residential</t>
  </si>
  <si>
    <t>Public, Agriculture, Waste Management and LULUCF</t>
  </si>
  <si>
    <t>Business and Industrial process</t>
  </si>
  <si>
    <t>Total GHG emissions</t>
  </si>
  <si>
    <t>LULUCF = land use, land use change and forestry</t>
  </si>
  <si>
    <t>National Grid supply and demand data (TWh/d)</t>
  </si>
  <si>
    <t>Electricity generating capacity and simultaneous maximum load met for major power producers (GW)</t>
  </si>
  <si>
    <t>Gas supply year</t>
  </si>
  <si>
    <t xml:space="preserve">Forecast maximum gas supply </t>
  </si>
  <si>
    <t xml:space="preserve">Actual maximum gas demand </t>
  </si>
  <si>
    <t xml:space="preserve">Average daily demand </t>
  </si>
  <si>
    <t>Implied percentage margin</t>
  </si>
  <si>
    <t xml:space="preserve">Total electricity declared net capacity </t>
  </si>
  <si>
    <t xml:space="preserve">Simultaneous maximum electricity load met 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</si>
  <si>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</si>
  <si>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</si>
  <si>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</si>
  <si>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</si>
  <si>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</si>
  <si>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</si>
  <si>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</si>
  <si>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</si>
  <si>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</si>
  <si>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</si>
  <si>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</si>
  <si>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</si>
  <si>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</si>
  <si>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</si>
  <si>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</si>
  <si>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</si>
  <si>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</si>
  <si>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</si>
  <si>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</si>
  <si>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</si>
  <si>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</si>
  <si>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</si>
  <si>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</si>
  <si>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</si>
  <si>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</si>
  <si>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</si>
  <si>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</si>
  <si>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</si>
  <si>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</si>
  <si>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g:\epa\eindicators\2007 Edition\Charts for internet publication\Key - internet 07\08_Key2.xls</t>
  </si>
  <si>
    <r>
      <t xml:space="preserve">Electricity </t>
    </r>
    <r>
      <rPr>
        <sz val="10"/>
        <color indexed="12"/>
        <rFont val="Arial"/>
        <family val="2"/>
      </rPr>
      <t>to be</t>
    </r>
    <r>
      <rPr>
        <sz val="12"/>
        <rFont val="Arial"/>
        <family val="2"/>
      </rPr>
      <t xml:space="preserve"> updated from DUKES 2009 Tables 5.7 and 5.10</t>
    </r>
  </si>
  <si>
    <t>Note that for 2007/8 and 2008/09 conversion to TWh/d uses Natural Gas consumed gross CV</t>
  </si>
  <si>
    <t>from Annex A of DUKES 2009</t>
  </si>
  <si>
    <t>note: don't convert TEC to DNC - keep capacity figure as published so percentage is same as 5.9</t>
  </si>
  <si>
    <t>Million tonnes</t>
  </si>
  <si>
    <t>Total Production</t>
  </si>
  <si>
    <t>Deep mined</t>
  </si>
  <si>
    <t>Surface mining</t>
  </si>
  <si>
    <t>Imports as a percentage of UK supply</t>
  </si>
  <si>
    <t>UK production as a percentage of UK Supply</t>
  </si>
  <si>
    <t>Thousand tonnes</t>
  </si>
  <si>
    <t>Services inc Transport</t>
  </si>
  <si>
    <t>Other energy industries</t>
  </si>
  <si>
    <t>Power stations</t>
  </si>
  <si>
    <t>Power stations as a percentage of total consumption</t>
  </si>
  <si>
    <t>(£ billion)</t>
  </si>
  <si>
    <t>Surplus &amp; deficit</t>
  </si>
  <si>
    <t>Net Imports</t>
  </si>
  <si>
    <t>Cumulative Surplus</t>
  </si>
  <si>
    <t>Cumulative Deficit</t>
  </si>
  <si>
    <t>Source: Office for National Statistics (BoP basis using HMRC trade data).</t>
  </si>
  <si>
    <t>1990 data</t>
  </si>
  <si>
    <t>Petrol</t>
  </si>
  <si>
    <t>Road diesel</t>
  </si>
  <si>
    <t>Jet fuel</t>
  </si>
  <si>
    <t>Burning oil</t>
  </si>
  <si>
    <t>Gas oil</t>
  </si>
  <si>
    <t>Fuel oil</t>
  </si>
  <si>
    <t>million tonnes</t>
  </si>
  <si>
    <t>HGVs and buses</t>
  </si>
  <si>
    <t>Petrol Cars, Taxis and LGVs</t>
  </si>
  <si>
    <t>Diesel Cars, Taxis and LGVs</t>
  </si>
  <si>
    <t>Figures are derived from Ricardo Energy &amp; Environment modelling. Total includes off road use of DERV and all figures refer to hydrocarbon fuel only.</t>
  </si>
  <si>
    <t>Date</t>
  </si>
  <si>
    <t>Mtoe</t>
  </si>
  <si>
    <t xml:space="preserve">Oil </t>
  </si>
  <si>
    <t>OIL (Million tonnes)</t>
  </si>
  <si>
    <t>Remaining reserves - proven and probable*</t>
  </si>
  <si>
    <t>Cumulative production</t>
  </si>
  <si>
    <t>GAS (Billion cubic metres)</t>
  </si>
  <si>
    <t xml:space="preserve">* From 2015, contingent resources have been re-categorised and removed from the probable and proven reserves category. </t>
  </si>
  <si>
    <t>TWh</t>
  </si>
  <si>
    <t>Industrial</t>
  </si>
  <si>
    <t xml:space="preserve">Services </t>
  </si>
  <si>
    <t>Energy industries</t>
  </si>
  <si>
    <t>Electricity generators</t>
  </si>
  <si>
    <t>Pipeline Imports</t>
  </si>
  <si>
    <t>LNG Imports</t>
  </si>
  <si>
    <t>GWh</t>
  </si>
  <si>
    <r>
      <t>1980</t>
    </r>
    <r>
      <rPr>
        <vertAlign val="superscript"/>
        <sz val="12"/>
        <rFont val="Arial"/>
        <family val="2"/>
      </rPr>
      <t>(1)</t>
    </r>
  </si>
  <si>
    <r>
      <t>1990</t>
    </r>
    <r>
      <rPr>
        <vertAlign val="superscript"/>
        <sz val="12"/>
        <rFont val="Arial"/>
        <family val="2"/>
      </rPr>
      <t>(1)</t>
    </r>
  </si>
  <si>
    <r>
      <t xml:space="preserve">Oil &amp; other fuels </t>
    </r>
    <r>
      <rPr>
        <b/>
        <sz val="10"/>
        <rFont val="Arial"/>
        <family val="2"/>
      </rPr>
      <t>(1)</t>
    </r>
  </si>
  <si>
    <t xml:space="preserve">Hydro </t>
  </si>
  <si>
    <t>Wind &amp; Solar</t>
  </si>
  <si>
    <t>Other renewables</t>
  </si>
  <si>
    <t>Other fuels</t>
  </si>
  <si>
    <t>Pumped Storage</t>
  </si>
  <si>
    <t>Oil &amp; other fuels</t>
  </si>
  <si>
    <t>Wind &amp; solar</t>
  </si>
  <si>
    <t>Fossil fuel share</t>
  </si>
  <si>
    <t>Renewable share</t>
  </si>
  <si>
    <t>(1) Generation shares for 1980 and 1990 are estimated based on supply shares.</t>
  </si>
  <si>
    <t>Hydro-</t>
  </si>
  <si>
    <t xml:space="preserve">Other </t>
  </si>
  <si>
    <t>Renew-</t>
  </si>
  <si>
    <t>All</t>
  </si>
  <si>
    <t>(4)</t>
  </si>
  <si>
    <t>pumped</t>
  </si>
  <si>
    <t>natural</t>
  </si>
  <si>
    <t>(3)</t>
  </si>
  <si>
    <t>ables</t>
  </si>
  <si>
    <t>sources</t>
  </si>
  <si>
    <t>storage</t>
  </si>
  <si>
    <t>flow</t>
  </si>
  <si>
    <t>(1)</t>
  </si>
  <si>
    <t>Hydro (natural flow)</t>
  </si>
  <si>
    <t>Pumped storage (net supply)</t>
  </si>
  <si>
    <t>Total all generating companies</t>
  </si>
  <si>
    <t>GW</t>
  </si>
  <si>
    <t>Conventional steam (2)</t>
  </si>
  <si>
    <t>CCGT</t>
  </si>
  <si>
    <t>Renewable (1)</t>
  </si>
  <si>
    <t>(1) Renewable capacity is on an Installed Capacity basis. Data for other fuels/technologies relates to Declared Net Capacity from 1996 to 2005, data for 2006 onwards is transmission entry capacity (TEC)</t>
  </si>
  <si>
    <t>(2) Includes coal, non-CCGT gas, oil and mixed/dual fired. Does not include thermal renewables.</t>
  </si>
  <si>
    <t>Installed Capacity (MW) by Technology</t>
  </si>
  <si>
    <t>Q4</t>
  </si>
  <si>
    <t>MicroCHP pilot</t>
  </si>
  <si>
    <t xml:space="preserve">Anaerobic digestion </t>
  </si>
  <si>
    <t>Photovoltaics</t>
  </si>
  <si>
    <t>Solar PV, active solar and geothermal</t>
  </si>
  <si>
    <t>Wind and marine</t>
  </si>
  <si>
    <t>Hydro (small and large scale)</t>
  </si>
  <si>
    <t>Landfill Gas</t>
  </si>
  <si>
    <t>Sewage gas</t>
  </si>
  <si>
    <t>Wood (domestic and industrial)</t>
  </si>
  <si>
    <t>Municipal Waste Combustion</t>
  </si>
  <si>
    <t>Transport biofuels</t>
  </si>
  <si>
    <t>Cofiring</t>
  </si>
  <si>
    <t>Biomass*</t>
  </si>
  <si>
    <t>*Includes plant and animal biomass, anaerobic digestion and biogas injected into the gas grid</t>
  </si>
  <si>
    <t>Wind &amp; marine</t>
  </si>
  <si>
    <t>Solar PV, solar thermal &amp; geothermal</t>
  </si>
  <si>
    <t>Onshore Wind</t>
  </si>
  <si>
    <t>Offshore Wind</t>
  </si>
  <si>
    <t>Total Hydro</t>
  </si>
  <si>
    <t>Other Bioenergy</t>
  </si>
  <si>
    <t>Heat</t>
  </si>
  <si>
    <t>Overall</t>
  </si>
  <si>
    <t>Year</t>
  </si>
  <si>
    <t>Capacity MWe</t>
  </si>
  <si>
    <t>Number of sites</t>
  </si>
  <si>
    <t>Industrial sector per unit of output</t>
  </si>
  <si>
    <t>Domestic sector per household</t>
  </si>
  <si>
    <t>Service sector per unit of value added</t>
  </si>
  <si>
    <t>Road passenger transport per passenger-km</t>
  </si>
  <si>
    <t>Road freight transport per tonne-km</t>
  </si>
  <si>
    <t>GB Homes (thousands)</t>
  </si>
  <si>
    <t>Cavity wall insulation</t>
  </si>
  <si>
    <t>Loft insulation &gt;= 125mm</t>
  </si>
  <si>
    <t>Dec  2015</t>
  </si>
  <si>
    <t>Dec  2016</t>
  </si>
  <si>
    <t>Dec  2017</t>
  </si>
  <si>
    <t>Dec  2018</t>
  </si>
  <si>
    <t>Dec  2019</t>
  </si>
  <si>
    <t>Dec  2020</t>
  </si>
  <si>
    <t>Dec  2021</t>
  </si>
  <si>
    <t>Domestic meters</t>
  </si>
  <si>
    <t>Smart</t>
  </si>
  <si>
    <t>Non-smart</t>
  </si>
  <si>
    <t>Non-domestic* meters</t>
  </si>
  <si>
    <t>* Non-domestic Smart meters includes Smart and Advanced meters</t>
  </si>
  <si>
    <t>Domestic and Non-domestic meters</t>
  </si>
  <si>
    <t>England</t>
  </si>
  <si>
    <t>Proportion of households in fuel poverty (%)</t>
  </si>
  <si>
    <t>Average fuel poverty gap in 2020 prices (£)</t>
  </si>
  <si>
    <t>Fuel poor</t>
  </si>
  <si>
    <t>A/B/C</t>
  </si>
  <si>
    <t>D</t>
  </si>
  <si>
    <t>E</t>
  </si>
  <si>
    <t>Heavy Fuel Oil</t>
  </si>
  <si>
    <t>Fuel price index numbers 2010=100 relative to the GDP deflator</t>
  </si>
  <si>
    <t>Solid fuels</t>
  </si>
  <si>
    <t xml:space="preserve">Gas </t>
  </si>
  <si>
    <t xml:space="preserve">Electricity </t>
  </si>
  <si>
    <t>Liquid fuels</t>
  </si>
  <si>
    <t>Domestic Fuels</t>
  </si>
  <si>
    <t>Source: Office for National Statistics, Consumer Price Index</t>
  </si>
  <si>
    <t>Quarter</t>
  </si>
  <si>
    <t>Petrol (ULSP)</t>
  </si>
  <si>
    <t xml:space="preserve">Unleaded </t>
  </si>
  <si>
    <t>Diesel (Derv )</t>
  </si>
  <si>
    <t>(Retail)</t>
  </si>
  <si>
    <t>(ex VAT &amp; Duty)</t>
  </si>
  <si>
    <t>2010=100</t>
  </si>
  <si>
    <t>Deflated using GDP (market prices) deflator (2010 = 100)</t>
  </si>
  <si>
    <t>Transfer Statistics in the domestic gas and electricity markets (in 000s)</t>
  </si>
  <si>
    <t>UK Energy in Brief 2023: dataset</t>
  </si>
  <si>
    <t>This workbook was produced in July 2023</t>
  </si>
  <si>
    <t>DESNZ is the source of all data except where stated</t>
  </si>
  <si>
    <t>energy.stats@energysecurity.gov.uk</t>
  </si>
  <si>
    <t>Energy efficiency measures delivered through Government schemes</t>
  </si>
  <si>
    <t>Low income households by FPEER band</t>
  </si>
  <si>
    <t>Energy affordability metrics</t>
  </si>
  <si>
    <t>Fuel expenditure of households</t>
  </si>
  <si>
    <t>Production of primary fuels, 1990 to 2022</t>
  </si>
  <si>
    <t>Contribution to GVA by the energy industries, 1980 to 2022</t>
  </si>
  <si>
    <t>2022p</t>
  </si>
  <si>
    <t>Trends in employment in the energy industries, 1980 to 2022</t>
  </si>
  <si>
    <t xml:space="preserve">    2022p</t>
  </si>
  <si>
    <t>Inland energy consumption, 1990 to 2022</t>
  </si>
  <si>
    <t>Final energy consumption, 1990 to 2022</t>
  </si>
  <si>
    <t>Import dependency, 1970 to 2022</t>
  </si>
  <si>
    <t>Key sources of imports, 1998 to 2022</t>
  </si>
  <si>
    <t>Proportion of UK energy supplied from low carbon sources, 2000 to 2022</t>
  </si>
  <si>
    <t>Energy and carbon ratios, 1990 to 2022</t>
  </si>
  <si>
    <t>Territorial greenhouse gas emissions by gas, 1990 to 2022</t>
  </si>
  <si>
    <t>Territorial greenhouse gas emissions by National Communication sector, 1990 to 2021</t>
  </si>
  <si>
    <t>Reliability - gas and electricity capacity margins - maximum supply and maximum demand 1993/94 to 2022/23</t>
  </si>
  <si>
    <t>22/23</t>
  </si>
  <si>
    <t>Source: National Grid and DESNZ</t>
  </si>
  <si>
    <t>Coal production and imports, 1990 to 2022</t>
  </si>
  <si>
    <t>Coal consumption, 1990 to 2022</t>
  </si>
  <si>
    <t>Foreign trade in crude oil and petroleum products, 1990 to 2022</t>
  </si>
  <si>
    <t>Demand by petroleum products, 1990 and 2022</t>
  </si>
  <si>
    <t>2022 data</t>
  </si>
  <si>
    <t>Demand for road fuels, 1990 to 2022</t>
  </si>
  <si>
    <t>UK Continental Shelf production, 1980 to 2022</t>
  </si>
  <si>
    <t>Oil and gas production and reserves, 1980 to 2022</t>
  </si>
  <si>
    <t>Natural gas demand, 1990 to 2022</t>
  </si>
  <si>
    <t>UK trade in natural gas, 1990 to 2022</t>
  </si>
  <si>
    <t>Electricity generated by fuel type</t>
  </si>
  <si>
    <t>Electricity supplied by fuel type, 1990 to 2022</t>
  </si>
  <si>
    <t>Electricity capacity, 1996 to 2022</t>
  </si>
  <si>
    <t>Small Scale capacity, 2010 to 2022</t>
  </si>
  <si>
    <t>Renewable energy sources, 1990 to 2022</t>
  </si>
  <si>
    <t>Electricity generation from renewable sources, 2000 to 2022</t>
  </si>
  <si>
    <t>Number of homes with energy efficiency measures, December 2015 to December 2022</t>
  </si>
  <si>
    <t>Dec  2022</t>
  </si>
  <si>
    <t>Smart Meters in GB, December 2012 to December 2022</t>
  </si>
  <si>
    <t>Fuel price indices for the industrial sector, 1990 to 2022</t>
  </si>
  <si>
    <t>Fuel price indices for the domestic sector, 1996 to 2022</t>
  </si>
  <si>
    <t>Petrol and diesel prices, 1990 to 2022</t>
  </si>
  <si>
    <t>Transfer Statistics in the domestic gas and electricity markets, 2003 to 2022</t>
  </si>
  <si>
    <t>Investment in the energy industries, 2005 to 2022</t>
  </si>
  <si>
    <t xml:space="preserve">Calendar year demand </t>
  </si>
  <si>
    <t>Q1</t>
  </si>
  <si>
    <t>Q2</t>
  </si>
  <si>
    <t>Q3</t>
  </si>
  <si>
    <t>Renewable proportion of gross final consumption, 2007 to 2022</t>
  </si>
  <si>
    <t>Combined heat and power, 1994 to 2022</t>
  </si>
  <si>
    <t>Energy intensity 2000 to 2022</t>
  </si>
  <si>
    <t>Households in fuel poverty, 2010 to 2022</t>
  </si>
  <si>
    <t>Fuel poor population by fuel poverty energy efficiency rating (FPEER) band, 2010 to 2022</t>
  </si>
  <si>
    <t>F/G</t>
  </si>
  <si>
    <t>Fuel poor (LILEE)</t>
  </si>
  <si>
    <t>Above 10% costs/AHC_income</t>
  </si>
  <si>
    <t>Above 10% costs/BHC_income</t>
  </si>
  <si>
    <t>Fuel expenditure of households, 2021/22</t>
  </si>
  <si>
    <t>income decile</t>
  </si>
  <si>
    <t>Fuel expenditure as per cent of household expenditure</t>
  </si>
  <si>
    <t>Fuel expenditure (£ per week)</t>
  </si>
  <si>
    <t>lowest</t>
  </si>
  <si>
    <t>highest</t>
  </si>
  <si>
    <t>average</t>
  </si>
  <si>
    <t>Source: Office for National Statistics, Living Costs and Food Survey 2021/22</t>
  </si>
  <si>
    <t>Annual number of homes with energy efficiency measures installed through government schemes, 2013 to 2022</t>
  </si>
  <si>
    <t>Installation Year</t>
  </si>
  <si>
    <t>ECO</t>
  </si>
  <si>
    <t>Cashback</t>
  </si>
  <si>
    <t>Green Deal Finance Plans</t>
  </si>
  <si>
    <t>Green Deal Home Improvement Fund</t>
  </si>
  <si>
    <t>Green Deal Framework</t>
  </si>
  <si>
    <t>Green Homes Grant Vouchers</t>
  </si>
  <si>
    <t>Local Authority Delivery Phase 1 and 2</t>
  </si>
  <si>
    <t>Sustainable Warmth</t>
  </si>
  <si>
    <t>Social Housing Decarbonisation Fund</t>
  </si>
  <si>
    <t>N/A</t>
  </si>
  <si>
    <t>Total to date</t>
  </si>
  <si>
    <t xml:space="preserve">Green Deal Communities
</t>
  </si>
  <si>
    <t xml:space="preserve">Green Homes Grant Vouchers (GHGV) </t>
  </si>
  <si>
    <t xml:space="preserve">Local Authority Delivery Scheme (LAD1 and 2) </t>
  </si>
  <si>
    <t xml:space="preserve">Sustainable Warmth (LAD3 and HUG1) </t>
  </si>
  <si>
    <t xml:space="preserve">Social Housing Decarbonisation Fund (SHDF) </t>
  </si>
  <si>
    <t xml:space="preserve">Total number of measures installed
</t>
  </si>
  <si>
    <t>Comparison of the fuel poverty metric (LILEE) with affordability metrics, 2010 to 2022</t>
  </si>
  <si>
    <t>total</t>
  </si>
  <si>
    <t>Change</t>
  </si>
  <si>
    <t>Percentage Change %</t>
  </si>
  <si>
    <t>"= Petroleum"</t>
  </si>
  <si>
    <t xml:space="preserve"> </t>
  </si>
  <si>
    <t>Coke and breeze</t>
  </si>
  <si>
    <t>Other solid fuels</t>
  </si>
  <si>
    <t>Natural gas
[Note 8]</t>
  </si>
  <si>
    <t>Total
[Note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</si>
</sst>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000"/>
    <numFmt numFmtId="167" formatCode="0.0000"/>
    <numFmt numFmtId="168" formatCode="0.000"/>
    <numFmt numFmtId="169" formatCode="0.0"/>
    <numFmt numFmtId="170" formatCode="0.0%"/>
    <numFmt numFmtId="171" formatCode="0.00000"/>
    <numFmt numFmtId="172" formatCode="#,##0.0"/>
    <numFmt numFmtId="173" formatCode="mmm\-yyyy"/>
    <numFmt numFmtId="174" formatCode="&quot;£&quot;#,##0"/>
    <numFmt numFmtId="175" formatCode="_-* #,##0_-;\-* #,##0_-;_-* &quot;-&quot;??_-;_-@_-"/>
    <numFmt numFmtId="176" formatCode="[&gt;0.5]#,##0;[&lt;-0.5]\-#,##0;\-"/>
    <numFmt numFmtId="177" formatCode="#,##0.0\ "/>
    <numFmt numFmtId="178" formatCode="#,##0\ ;\-#,##0\ ;&quot;-&quot;"/>
    <numFmt numFmtId="179" formatCode="###0;\-###0;\-"/>
    <numFmt numFmtId="180" formatCode="#,##0.00_ ;\-#,##0.00\ "/>
    <numFmt numFmtId="181" formatCode="#,##0\ ;\-#,##0\ ;&quot;- &quot;"/>
    <numFmt numFmtId="182" formatCode="#,##0.0\ ;\-#,##0.0\ ;&quot;- &quot;\ "/>
    <numFmt numFmtId="183" formatCode="#,##0\ ;\-#,##0\ ;&quot;- &quot;\ "/>
    <numFmt numFmtId="184" formatCode="_-[$€-2]* #,##0.00_-;\-[$€-2]* #,##0.00_-;_-[$€-2]* &quot;-&quot;??_-"/>
    <numFmt numFmtId="185" formatCode="#,##0.0\r;\-#,##0.0\r;&quot;-r&quot;\ "/>
    <numFmt numFmtId="186" formatCode="0.000000000000"/>
    <numFmt numFmtId="187" formatCode="0.0000000000"/>
    <numFmt numFmtId="188" formatCode="#,##0.0000000000000000"/>
    <numFmt numFmtId="189" formatCode="#,##0.00000000000000000"/>
    <numFmt numFmtId="190" formatCode="#,##0.0000000000000000000"/>
    <numFmt numFmtId="191" formatCode="_-[$£-809]* #,##0.00_-;\-[$£-809]* #,##0.00_-;_-[$£-809]* &quot;-&quot;??_-;_-@_-"/>
    <numFmt numFmtId="192" formatCode="#,##0_ ;\-#,##0\ "/>
    <numFmt numFmtId="193" formatCode="_-* #,##0.0_-;\-* #,##0.0_-;_-* &quot;-&quot;?_-;_-@_-"/>
    <numFmt numFmtId="194" formatCode="_(* #,##0_);_(* \(#,##0\);_(* &quot;-&quot;??_);_(@_)"/>
    <numFmt numFmtId="195" formatCode="[$-F800]dddd\,\ mmmm\ dd\,\ yyyy"/>
    <numFmt numFmtId="196" formatCode="#,##0_);;&quot;- &quot;_);@_)\ "/>
    <numFmt numFmtId="197" formatCode="_(General"/>
    <numFmt numFmtId="198" formatCode="0.0000000"/>
    <numFmt numFmtId="199" formatCode="0.00000000"/>
    <numFmt numFmtId="200" formatCode="_-* #,##0.0_-;\-* #,##0.0_-;_-* &quot;-&quot;??_-;_-@_-"/>
    <numFmt numFmtId="201" formatCode="_(* #,##0.0_);_(* \(#,##0.0\);_(* &quot;-&quot;??_);_(@_)"/>
    <numFmt numFmtId="202" formatCode="&quot;£&quot;#,##0.00"/>
    <numFmt numFmtId="203" formatCode="_-&quot;£&quot;* #,##0_-;\-&quot;£&quot;* #,##0_-;_-&quot;£&quot;* &quot;-&quot;??_-;_-@_-"/>
    <numFmt numFmtId="204" formatCode="[$-10409]#,##0;\(#,##0\)"/>
  </numFmts>
  <fonts count="114" x14ac:knownFonts="1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 Cyr"/>
      <charset val="204"/>
    </font>
    <font>
      <sz val="11"/>
      <color indexed="9"/>
      <name val="Calibri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rial"/>
      <family val="2"/>
    </font>
    <font>
      <u/>
      <sz val="10"/>
      <color indexed="12"/>
      <name val="Tms Rmn"/>
    </font>
    <font>
      <u/>
      <sz val="10"/>
      <color indexed="12"/>
      <name val="Helvetica"/>
      <family val="2"/>
    </font>
    <font>
      <u/>
      <sz val="8.1999999999999993"/>
      <color indexed="12"/>
      <name val="Times New Roman"/>
      <family val="1"/>
    </font>
    <font>
      <u/>
      <sz val="7.5"/>
      <color indexed="12"/>
      <name val="Tms Rmn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ms Rmn"/>
    </font>
    <font>
      <b/>
      <sz val="11"/>
      <color indexed="63"/>
      <name val="Calibri"/>
      <family val="2"/>
    </font>
    <font>
      <i/>
      <sz val="12"/>
      <name val="Times New Roman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1"/>
      <name val="Arial"/>
      <family val="2"/>
    </font>
    <font>
      <vertAlign val="subscript"/>
      <sz val="11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u/>
      <sz val="10"/>
      <color theme="10"/>
      <name val="System"/>
      <family val="2"/>
    </font>
    <font>
      <u/>
      <sz val="10"/>
      <color theme="10"/>
      <name val="Arial"/>
      <family val="2"/>
    </font>
    <font>
      <sz val="12"/>
      <color rgb="FFFF0000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i/>
      <sz val="11"/>
      <color theme="1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</font>
    <font>
      <sz val="8.5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61">
    <xf numFmtId="0" fontId="0" fillId="0" borderId="0"/>
    <xf numFmtId="0" fontId="6" fillId="0" borderId="0"/>
    <xf numFmtId="0" fontId="6" fillId="0" borderId="0"/>
    <xf numFmtId="0" fontId="6" fillId="0" borderId="0"/>
    <xf numFmtId="0" fontId="10" fillId="2" borderId="0" applyNumberFormat="0" applyBorder="0" applyAlignment="0" applyProtection="0"/>
    <xf numFmtId="0" fontId="35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35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35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3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35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35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35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35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35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3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35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35" fillId="11" borderId="0" applyNumberFormat="0" applyBorder="0" applyAlignment="0" applyProtection="0"/>
    <xf numFmtId="0" fontId="10" fillId="11" borderId="0" applyNumberFormat="0" applyBorder="0" applyAlignment="0" applyProtection="0"/>
    <xf numFmtId="0" fontId="3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3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3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3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37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37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37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7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37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3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37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37" fillId="19" borderId="0" applyNumberFormat="0" applyBorder="0" applyAlignment="0" applyProtection="0"/>
    <xf numFmtId="0" fontId="11" fillId="19" borderId="0" applyNumberFormat="0" applyBorder="0" applyAlignment="0" applyProtection="0"/>
    <xf numFmtId="4" fontId="38" fillId="20" borderId="1">
      <alignment horizontal="right" vertical="center"/>
    </xf>
    <xf numFmtId="0" fontId="12" fillId="3" borderId="0" applyNumberFormat="0" applyBorder="0" applyAlignment="0" applyProtection="0"/>
    <xf numFmtId="0" fontId="39" fillId="3" borderId="0" applyNumberFormat="0" applyBorder="0" applyAlignment="0" applyProtection="0"/>
    <xf numFmtId="0" fontId="12" fillId="3" borderId="0" applyNumberFormat="0" applyBorder="0" applyAlignment="0" applyProtection="0"/>
    <xf numFmtId="0" fontId="86" fillId="27" borderId="0" applyNumberFormat="0" applyBorder="0" applyAlignment="0" applyProtection="0"/>
    <xf numFmtId="4" fontId="40" fillId="0" borderId="2" applyFill="0" applyBorder="0" applyProtection="0">
      <alignment horizontal="right" vertical="center"/>
    </xf>
    <xf numFmtId="0" fontId="13" fillId="21" borderId="3" applyNumberFormat="0" applyAlignment="0" applyProtection="0"/>
    <xf numFmtId="0" fontId="41" fillId="21" borderId="3" applyNumberFormat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42" fillId="22" borderId="4" applyNumberFormat="0" applyAlignment="0" applyProtection="0"/>
    <xf numFmtId="0" fontId="14" fillId="22" borderId="4" applyNumberFormat="0" applyAlignment="0" applyProtection="0"/>
    <xf numFmtId="165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8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88" fillId="0" borderId="0" applyFont="0" applyFill="0" applyBorder="0" applyAlignment="0" applyProtection="0"/>
    <xf numFmtId="164" fontId="6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44" fillId="4" borderId="0" applyNumberFormat="0" applyBorder="0" applyAlignment="0" applyProtection="0"/>
    <xf numFmtId="0" fontId="16" fillId="4" borderId="0" applyNumberFormat="0" applyBorder="0" applyAlignment="0" applyProtection="0"/>
    <xf numFmtId="0" fontId="89" fillId="28" borderId="0" applyNumberFormat="0" applyBorder="0" applyAlignment="0" applyProtection="0"/>
    <xf numFmtId="176" fontId="7" fillId="0" borderId="0">
      <alignment horizontal="left" vertical="center"/>
    </xf>
    <xf numFmtId="0" fontId="17" fillId="0" borderId="5" applyNumberFormat="0" applyFill="0" applyAlignment="0" applyProtection="0"/>
    <xf numFmtId="0" fontId="45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46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47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6" fontId="7" fillId="0" borderId="0">
      <alignment horizontal="left" vertical="center"/>
    </xf>
    <xf numFmtId="176" fontId="7" fillId="0" borderId="0">
      <alignment horizontal="left"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0" fillId="7" borderId="3" applyNumberFormat="0" applyAlignment="0" applyProtection="0"/>
    <xf numFmtId="0" fontId="53" fillId="7" borderId="3" applyNumberFormat="0" applyAlignment="0" applyProtection="0"/>
    <xf numFmtId="0" fontId="20" fillId="7" borderId="3" applyNumberFormat="0" applyAlignment="0" applyProtection="0"/>
    <xf numFmtId="4" fontId="38" fillId="0" borderId="8">
      <alignment horizontal="right" vertical="center"/>
    </xf>
    <xf numFmtId="0" fontId="21" fillId="0" borderId="9" applyNumberFormat="0" applyFill="0" applyAlignment="0" applyProtection="0"/>
    <xf numFmtId="0" fontId="54" fillId="0" borderId="9" applyNumberFormat="0" applyFill="0" applyAlignment="0" applyProtection="0"/>
    <xf numFmtId="0" fontId="21" fillId="0" borderId="9" applyNumberFormat="0" applyFill="0" applyAlignment="0" applyProtection="0"/>
    <xf numFmtId="0" fontId="22" fillId="23" borderId="0" applyNumberFormat="0" applyBorder="0" applyAlignment="0" applyProtection="0"/>
    <xf numFmtId="0" fontId="55" fillId="23" borderId="0" applyNumberFormat="0" applyBorder="0" applyAlignment="0" applyProtection="0"/>
    <xf numFmtId="0" fontId="22" fillId="23" borderId="0" applyNumberFormat="0" applyBorder="0" applyAlignment="0" applyProtection="0"/>
    <xf numFmtId="0" fontId="88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0" fontId="6" fillId="0" borderId="0"/>
    <xf numFmtId="0" fontId="6" fillId="0" borderId="0"/>
    <xf numFmtId="195" fontId="87" fillId="0" borderId="0"/>
    <xf numFmtId="0" fontId="4" fillId="0" borderId="0"/>
    <xf numFmtId="0" fontId="4" fillId="0" borderId="0"/>
    <xf numFmtId="0" fontId="6" fillId="0" borderId="0"/>
    <xf numFmtId="0" fontId="27" fillId="0" borderId="0"/>
    <xf numFmtId="0" fontId="6" fillId="0" borderId="0"/>
    <xf numFmtId="0" fontId="30" fillId="0" borderId="0"/>
    <xf numFmtId="0" fontId="27" fillId="0" borderId="0"/>
    <xf numFmtId="0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0" fontId="87" fillId="0" borderId="0"/>
    <xf numFmtId="0" fontId="6" fillId="0" borderId="0"/>
    <xf numFmtId="0" fontId="4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195" fontId="87" fillId="0" borderId="0"/>
    <xf numFmtId="0" fontId="6" fillId="0" borderId="0"/>
    <xf numFmtId="0" fontId="33" fillId="0" borderId="0"/>
    <xf numFmtId="0" fontId="88" fillId="0" borderId="0"/>
    <xf numFmtId="195" fontId="87" fillId="0" borderId="0"/>
    <xf numFmtId="195" fontId="87" fillId="0" borderId="0"/>
    <xf numFmtId="0" fontId="27" fillId="0" borderId="0"/>
    <xf numFmtId="0" fontId="74" fillId="0" borderId="0"/>
    <xf numFmtId="0" fontId="6" fillId="0" borderId="0"/>
    <xf numFmtId="0" fontId="88" fillId="0" borderId="0"/>
    <xf numFmtId="0" fontId="4" fillId="0" borderId="0"/>
    <xf numFmtId="0" fontId="30" fillId="0" borderId="0"/>
    <xf numFmtId="0" fontId="6" fillId="0" borderId="0"/>
    <xf numFmtId="0" fontId="34" fillId="0" borderId="0"/>
    <xf numFmtId="191" fontId="87" fillId="0" borderId="0"/>
    <xf numFmtId="0" fontId="30" fillId="0" borderId="0"/>
    <xf numFmtId="0" fontId="36" fillId="24" borderId="0" applyNumberFormat="0" applyFont="0" applyBorder="0" applyAlignment="0" applyProtection="0"/>
    <xf numFmtId="0" fontId="81" fillId="0" borderId="0"/>
    <xf numFmtId="0" fontId="81" fillId="0" borderId="0"/>
    <xf numFmtId="0" fontId="30" fillId="0" borderId="0"/>
    <xf numFmtId="0" fontId="27" fillId="0" borderId="0"/>
    <xf numFmtId="0" fontId="2" fillId="25" borderId="10" applyNumberFormat="0" applyFont="0" applyAlignment="0" applyProtection="0"/>
    <xf numFmtId="0" fontId="56" fillId="25" borderId="10" applyNumberFormat="0" applyFont="0" applyAlignment="0" applyProtection="0"/>
    <xf numFmtId="0" fontId="30" fillId="25" borderId="10" applyNumberFormat="0" applyFont="0" applyAlignment="0" applyProtection="0"/>
    <xf numFmtId="0" fontId="23" fillId="21" borderId="11" applyNumberFormat="0" applyAlignment="0" applyProtection="0"/>
    <xf numFmtId="0" fontId="57" fillId="21" borderId="11" applyNumberFormat="0" applyAlignment="0" applyProtection="0"/>
    <xf numFmtId="0" fontId="23" fillId="21" borderId="11" applyNumberFormat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7" fillId="0" borderId="0" applyFont="0" applyFill="0" applyBorder="0" applyAlignment="0" applyProtection="0"/>
    <xf numFmtId="176" fontId="28" fillId="0" borderId="0" applyFill="0" applyBorder="0" applyAlignment="0" applyProtection="0"/>
    <xf numFmtId="0" fontId="6" fillId="0" borderId="0"/>
    <xf numFmtId="0" fontId="6" fillId="0" borderId="0"/>
    <xf numFmtId="0" fontId="38" fillId="24" borderId="1"/>
    <xf numFmtId="0" fontId="58" fillId="0" borderId="0"/>
    <xf numFmtId="0" fontId="58" fillId="0" borderId="0"/>
    <xf numFmtId="0" fontId="4" fillId="0" borderId="0">
      <alignment horizontal="left" vertical="center"/>
    </xf>
    <xf numFmtId="0" fontId="6" fillId="0" borderId="0"/>
    <xf numFmtId="0" fontId="33" fillId="0" borderId="0">
      <alignment vertical="top"/>
    </xf>
    <xf numFmtId="196" fontId="65" fillId="0" borderId="12" applyFill="0" applyBorder="0" applyProtection="0">
      <alignment horizontal="right"/>
    </xf>
    <xf numFmtId="0" fontId="66" fillId="0" borderId="0" applyNumberFormat="0" applyFill="0" applyBorder="0" applyProtection="0">
      <alignment horizontal="center" vertical="center" wrapText="1"/>
    </xf>
    <xf numFmtId="1" fontId="67" fillId="0" borderId="0" applyNumberFormat="0" applyFill="0" applyBorder="0" applyProtection="0">
      <alignment horizontal="right" vertical="top"/>
    </xf>
    <xf numFmtId="197" fontId="65" fillId="0" borderId="0" applyNumberFormat="0" applyFill="0" applyBorder="0" applyProtection="0">
      <alignment horizontal="left"/>
    </xf>
    <xf numFmtId="0" fontId="67" fillId="0" borderId="0" applyNumberFormat="0" applyFill="0" applyBorder="0" applyProtection="0">
      <alignment horizontal="left" vertical="top"/>
    </xf>
    <xf numFmtId="0" fontId="6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59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07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3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4" fillId="0" borderId="0"/>
  </cellStyleXfs>
  <cellXfs count="485">
    <xf numFmtId="0" fontId="0" fillId="0" borderId="0" xfId="0"/>
    <xf numFmtId="0" fontId="0" fillId="26" borderId="0" xfId="0" applyFill="1"/>
    <xf numFmtId="0" fontId="0" fillId="26" borderId="0" xfId="0" applyFill="1" applyAlignment="1">
      <alignment horizontal="left"/>
    </xf>
    <xf numFmtId="0" fontId="6" fillId="26" borderId="0" xfId="0" applyFont="1" applyFill="1"/>
    <xf numFmtId="0" fontId="8" fillId="26" borderId="0" xfId="0" applyFont="1" applyFill="1" applyAlignment="1">
      <alignment horizontal="left"/>
    </xf>
    <xf numFmtId="0" fontId="32" fillId="26" borderId="0" xfId="128" applyFill="1" applyAlignment="1" applyProtection="1"/>
    <xf numFmtId="0" fontId="92" fillId="26" borderId="0" xfId="0" applyFont="1" applyFill="1"/>
    <xf numFmtId="0" fontId="62" fillId="0" borderId="0" xfId="204" applyFont="1"/>
    <xf numFmtId="0" fontId="30" fillId="0" borderId="0" xfId="204"/>
    <xf numFmtId="2" fontId="30" fillId="0" borderId="0" xfId="204" applyNumberFormat="1"/>
    <xf numFmtId="170" fontId="30" fillId="0" borderId="0" xfId="204" applyNumberFormat="1"/>
    <xf numFmtId="0" fontId="62" fillId="0" borderId="0" xfId="155" applyFont="1"/>
    <xf numFmtId="0" fontId="88" fillId="0" borderId="0" xfId="145"/>
    <xf numFmtId="0" fontId="93" fillId="0" borderId="0" xfId="145" applyFont="1"/>
    <xf numFmtId="9" fontId="0" fillId="0" borderId="0" xfId="213" applyFont="1" applyBorder="1"/>
    <xf numFmtId="169" fontId="30" fillId="0" borderId="0" xfId="204" applyNumberFormat="1"/>
    <xf numFmtId="0" fontId="6" fillId="0" borderId="0" xfId="152"/>
    <xf numFmtId="0" fontId="63" fillId="0" borderId="0" xfId="204" applyFont="1"/>
    <xf numFmtId="2" fontId="63" fillId="0" borderId="0" xfId="204" applyNumberFormat="1" applyFont="1" applyAlignment="1">
      <alignment horizontal="center"/>
    </xf>
    <xf numFmtId="2" fontId="63" fillId="0" borderId="0" xfId="152" applyNumberFormat="1" applyFont="1" applyAlignment="1">
      <alignment horizontal="center"/>
    </xf>
    <xf numFmtId="2" fontId="63" fillId="0" borderId="0" xfId="204" applyNumberFormat="1" applyFont="1"/>
    <xf numFmtId="1" fontId="63" fillId="0" borderId="0" xfId="204" applyNumberFormat="1" applyFont="1"/>
    <xf numFmtId="0" fontId="94" fillId="0" borderId="0" xfId="162" applyFont="1"/>
    <xf numFmtId="0" fontId="95" fillId="0" borderId="0" xfId="162" applyFont="1"/>
    <xf numFmtId="0" fontId="96" fillId="0" borderId="0" xfId="162" applyFont="1"/>
    <xf numFmtId="3" fontId="96" fillId="0" borderId="0" xfId="162" applyNumberFormat="1" applyFont="1"/>
    <xf numFmtId="0" fontId="96" fillId="0" borderId="0" xfId="162" applyFont="1" applyAlignment="1">
      <alignment horizontal="right"/>
    </xf>
    <xf numFmtId="0" fontId="97" fillId="0" borderId="0" xfId="145" applyFont="1"/>
    <xf numFmtId="0" fontId="97" fillId="0" borderId="0" xfId="162" applyFont="1"/>
    <xf numFmtId="37" fontId="94" fillId="0" borderId="0" xfId="162" applyNumberFormat="1" applyFont="1"/>
    <xf numFmtId="1" fontId="94" fillId="0" borderId="0" xfId="162" applyNumberFormat="1" applyFont="1"/>
    <xf numFmtId="170" fontId="94" fillId="0" borderId="0" xfId="215" applyNumberFormat="1" applyFont="1"/>
    <xf numFmtId="0" fontId="97" fillId="0" borderId="0" xfId="152" applyFont="1"/>
    <xf numFmtId="0" fontId="6" fillId="26" borderId="0" xfId="152" applyFill="1"/>
    <xf numFmtId="0" fontId="6" fillId="29" borderId="0" xfId="152" applyFill="1"/>
    <xf numFmtId="169" fontId="6" fillId="0" borderId="0" xfId="152" applyNumberFormat="1"/>
    <xf numFmtId="169" fontId="63" fillId="0" borderId="0" xfId="214" applyNumberFormat="1" applyFont="1" applyFill="1"/>
    <xf numFmtId="0" fontId="96" fillId="0" borderId="0" xfId="145" applyFont="1"/>
    <xf numFmtId="0" fontId="95" fillId="0" borderId="14" xfId="162" applyFont="1" applyBorder="1"/>
    <xf numFmtId="170" fontId="96" fillId="0" borderId="0" xfId="215" applyNumberFormat="1" applyFont="1"/>
    <xf numFmtId="0" fontId="63" fillId="0" borderId="0" xfId="0" applyFont="1" applyAlignment="1">
      <alignment horizontal="right"/>
    </xf>
    <xf numFmtId="182" fontId="63" fillId="26" borderId="0" xfId="157" applyNumberFormat="1" applyFont="1" applyFill="1" applyAlignment="1">
      <alignment horizontal="right"/>
    </xf>
    <xf numFmtId="0" fontId="63" fillId="26" borderId="0" xfId="157" applyFont="1" applyFill="1" applyAlignment="1">
      <alignment horizontal="right"/>
    </xf>
    <xf numFmtId="0" fontId="63" fillId="26" borderId="0" xfId="157" applyFont="1" applyFill="1"/>
    <xf numFmtId="0" fontId="63" fillId="29" borderId="0" xfId="152" applyFont="1" applyFill="1"/>
    <xf numFmtId="0" fontId="63" fillId="26" borderId="0" xfId="157" applyFont="1" applyFill="1" applyAlignment="1">
      <alignment horizontal="center"/>
    </xf>
    <xf numFmtId="0" fontId="63" fillId="26" borderId="0" xfId="157" applyFont="1" applyFill="1" applyAlignment="1">
      <alignment horizontal="left"/>
    </xf>
    <xf numFmtId="182" fontId="63" fillId="26" borderId="0" xfId="157" applyNumberFormat="1" applyFont="1" applyFill="1"/>
    <xf numFmtId="183" fontId="63" fillId="26" borderId="0" xfId="157" applyNumberFormat="1" applyFont="1" applyFill="1" applyAlignment="1">
      <alignment horizontal="right"/>
    </xf>
    <xf numFmtId="0" fontId="63" fillId="26" borderId="0" xfId="152" applyFont="1" applyFill="1"/>
    <xf numFmtId="169" fontId="63" fillId="26" borderId="0" xfId="152" applyNumberFormat="1" applyFont="1" applyFill="1"/>
    <xf numFmtId="170" fontId="63" fillId="29" borderId="0" xfId="213" applyNumberFormat="1" applyFont="1" applyFill="1"/>
    <xf numFmtId="0" fontId="63" fillId="0" borderId="16" xfId="145" applyFont="1" applyBorder="1" applyAlignment="1">
      <alignment horizontal="right" vertical="center"/>
    </xf>
    <xf numFmtId="0" fontId="64" fillId="0" borderId="17" xfId="145" applyFont="1" applyBorder="1" applyAlignment="1">
      <alignment vertical="center"/>
    </xf>
    <xf numFmtId="0" fontId="64" fillId="0" borderId="17" xfId="145" applyFont="1" applyBorder="1" applyAlignment="1">
      <alignment horizontal="right" vertical="center"/>
    </xf>
    <xf numFmtId="0" fontId="63" fillId="0" borderId="18" xfId="145" applyFont="1" applyBorder="1" applyAlignment="1">
      <alignment vertical="center" wrapText="1"/>
    </xf>
    <xf numFmtId="169" fontId="63" fillId="0" borderId="0" xfId="145" applyNumberFormat="1" applyFont="1" applyAlignment="1">
      <alignment horizontal="right" vertical="center"/>
    </xf>
    <xf numFmtId="169" fontId="63" fillId="0" borderId="19" xfId="145" applyNumberFormat="1" applyFont="1" applyBorder="1" applyAlignment="1">
      <alignment horizontal="right" vertical="center"/>
    </xf>
    <xf numFmtId="0" fontId="64" fillId="0" borderId="20" xfId="145" applyFont="1" applyBorder="1" applyAlignment="1">
      <alignment vertical="center" wrapText="1"/>
    </xf>
    <xf numFmtId="169" fontId="63" fillId="0" borderId="21" xfId="145" applyNumberFormat="1" applyFont="1" applyBorder="1" applyAlignment="1">
      <alignment horizontal="right" vertical="center"/>
    </xf>
    <xf numFmtId="0" fontId="68" fillId="0" borderId="0" xfId="0" applyFont="1" applyAlignment="1">
      <alignment vertical="center"/>
    </xf>
    <xf numFmtId="170" fontId="96" fillId="0" borderId="0" xfId="218" applyNumberFormat="1" applyFont="1"/>
    <xf numFmtId="9" fontId="96" fillId="0" borderId="0" xfId="218" applyFont="1"/>
    <xf numFmtId="0" fontId="61" fillId="0" borderId="22" xfId="152" applyFont="1" applyBorder="1"/>
    <xf numFmtId="0" fontId="61" fillId="0" borderId="0" xfId="152" applyFont="1"/>
    <xf numFmtId="0" fontId="6" fillId="0" borderId="22" xfId="152" applyBorder="1"/>
    <xf numFmtId="168" fontId="6" fillId="0" borderId="0" xfId="152" applyNumberFormat="1"/>
    <xf numFmtId="2" fontId="6" fillId="0" borderId="0" xfId="152" applyNumberFormat="1"/>
    <xf numFmtId="198" fontId="6" fillId="0" borderId="0" xfId="152" applyNumberFormat="1"/>
    <xf numFmtId="0" fontId="98" fillId="0" borderId="0" xfId="152" applyFont="1"/>
    <xf numFmtId="0" fontId="93" fillId="0" borderId="0" xfId="152" applyFont="1"/>
    <xf numFmtId="199" fontId="6" fillId="0" borderId="0" xfId="152" applyNumberFormat="1"/>
    <xf numFmtId="187" fontId="6" fillId="0" borderId="0" xfId="152" applyNumberFormat="1"/>
    <xf numFmtId="0" fontId="63" fillId="0" borderId="22" xfId="152" applyFont="1" applyBorder="1"/>
    <xf numFmtId="0" fontId="63" fillId="0" borderId="0" xfId="152" applyFont="1"/>
    <xf numFmtId="0" fontId="64" fillId="0" borderId="0" xfId="152" applyFont="1" applyAlignment="1">
      <alignment horizontal="right"/>
    </xf>
    <xf numFmtId="169" fontId="63" fillId="0" borderId="0" xfId="152" applyNumberFormat="1" applyFont="1"/>
    <xf numFmtId="2" fontId="63" fillId="0" borderId="0" xfId="152" applyNumberFormat="1" applyFont="1"/>
    <xf numFmtId="198" fontId="63" fillId="0" borderId="0" xfId="152" applyNumberFormat="1" applyFont="1"/>
    <xf numFmtId="0" fontId="63" fillId="0" borderId="0" xfId="204" applyFont="1" applyAlignment="1">
      <alignment horizontal="left"/>
    </xf>
    <xf numFmtId="0" fontId="63" fillId="26" borderId="0" xfId="155" applyFont="1" applyFill="1"/>
    <xf numFmtId="0" fontId="68" fillId="0" borderId="0" xfId="204" applyFont="1" applyAlignment="1">
      <alignment horizontal="right"/>
    </xf>
    <xf numFmtId="0" fontId="63" fillId="0" borderId="15" xfId="204" applyFont="1" applyBorder="1" applyAlignment="1">
      <alignment horizontal="left"/>
    </xf>
    <xf numFmtId="0" fontId="63" fillId="0" borderId="15" xfId="204" applyFont="1" applyBorder="1" applyAlignment="1">
      <alignment horizontal="center"/>
    </xf>
    <xf numFmtId="0" fontId="63" fillId="26" borderId="0" xfId="152" applyFont="1" applyFill="1" applyAlignment="1">
      <alignment horizontal="right"/>
    </xf>
    <xf numFmtId="0" fontId="4" fillId="0" borderId="0" xfId="155"/>
    <xf numFmtId="49" fontId="5" fillId="0" borderId="0" xfId="155" applyNumberFormat="1" applyFont="1"/>
    <xf numFmtId="0" fontId="61" fillId="0" borderId="0" xfId="155" applyFont="1" applyAlignment="1">
      <alignment horizontal="center" vertical="top" wrapText="1"/>
    </xf>
    <xf numFmtId="49" fontId="4" fillId="0" borderId="0" xfId="155" applyNumberFormat="1"/>
    <xf numFmtId="167" fontId="4" fillId="0" borderId="0" xfId="155" applyNumberFormat="1"/>
    <xf numFmtId="168" fontId="4" fillId="0" borderId="0" xfId="155" applyNumberFormat="1"/>
    <xf numFmtId="2" fontId="4" fillId="0" borderId="0" xfId="155" applyNumberFormat="1"/>
    <xf numFmtId="9" fontId="0" fillId="0" borderId="0" xfId="214" applyFont="1"/>
    <xf numFmtId="167" fontId="33" fillId="0" borderId="0" xfId="155" applyNumberFormat="1" applyFont="1"/>
    <xf numFmtId="175" fontId="0" fillId="0" borderId="0" xfId="89" applyNumberFormat="1" applyFont="1"/>
    <xf numFmtId="10" fontId="4" fillId="0" borderId="0" xfId="155" applyNumberFormat="1"/>
    <xf numFmtId="1" fontId="4" fillId="0" borderId="0" xfId="155" applyNumberFormat="1"/>
    <xf numFmtId="15" fontId="4" fillId="0" borderId="0" xfId="155" applyNumberFormat="1"/>
    <xf numFmtId="0" fontId="4" fillId="0" borderId="0" xfId="155" applyAlignment="1">
      <alignment wrapText="1"/>
    </xf>
    <xf numFmtId="0" fontId="61" fillId="0" borderId="0" xfId="155" applyFont="1"/>
    <xf numFmtId="169" fontId="4" fillId="0" borderId="0" xfId="155" applyNumberFormat="1"/>
    <xf numFmtId="0" fontId="33" fillId="0" borderId="0" xfId="155" applyFont="1"/>
    <xf numFmtId="49" fontId="4" fillId="0" borderId="0" xfId="155" quotePrefix="1" applyNumberFormat="1"/>
    <xf numFmtId="14" fontId="70" fillId="0" borderId="0" xfId="155" applyNumberFormat="1" applyFont="1" applyAlignment="1">
      <alignment horizontal="right"/>
    </xf>
    <xf numFmtId="49" fontId="71" fillId="0" borderId="0" xfId="155" applyNumberFormat="1" applyFont="1"/>
    <xf numFmtId="0" fontId="71" fillId="0" borderId="0" xfId="155" applyFont="1"/>
    <xf numFmtId="175" fontId="4" fillId="0" borderId="0" xfId="89" applyNumberFormat="1" applyFont="1" applyBorder="1"/>
    <xf numFmtId="168" fontId="33" fillId="0" borderId="0" xfId="155" applyNumberFormat="1" applyFont="1"/>
    <xf numFmtId="0" fontId="64" fillId="0" borderId="0" xfId="155" applyFont="1" applyAlignment="1">
      <alignment vertical="center"/>
    </xf>
    <xf numFmtId="0" fontId="63" fillId="0" borderId="0" xfId="155" applyFont="1"/>
    <xf numFmtId="0" fontId="64" fillId="0" borderId="0" xfId="155" applyFont="1"/>
    <xf numFmtId="0" fontId="99" fillId="0" borderId="0" xfId="162" applyFont="1"/>
    <xf numFmtId="0" fontId="87" fillId="0" borderId="0" xfId="162"/>
    <xf numFmtId="0" fontId="4" fillId="0" borderId="0" xfId="155" applyAlignment="1">
      <alignment vertical="center" wrapText="1"/>
    </xf>
    <xf numFmtId="0" fontId="61" fillId="0" borderId="0" xfId="155" applyFont="1" applyAlignment="1">
      <alignment horizontal="center" vertical="center" wrapText="1"/>
    </xf>
    <xf numFmtId="0" fontId="99" fillId="0" borderId="0" xfId="162" applyFont="1" applyAlignment="1">
      <alignment horizontal="center" vertical="center" wrapText="1"/>
    </xf>
    <xf numFmtId="0" fontId="87" fillId="0" borderId="0" xfId="162" applyAlignment="1">
      <alignment vertical="center" wrapText="1"/>
    </xf>
    <xf numFmtId="9" fontId="4" fillId="0" borderId="0" xfId="215" applyFont="1"/>
    <xf numFmtId="9" fontId="87" fillId="0" borderId="0" xfId="215" applyFont="1"/>
    <xf numFmtId="169" fontId="87" fillId="0" borderId="0" xfId="162" applyNumberFormat="1"/>
    <xf numFmtId="169" fontId="4" fillId="0" borderId="0" xfId="215" applyNumberFormat="1" applyFont="1"/>
    <xf numFmtId="186" fontId="87" fillId="0" borderId="0" xfId="162" applyNumberFormat="1"/>
    <xf numFmtId="2" fontId="87" fillId="0" borderId="0" xfId="162" applyNumberFormat="1"/>
    <xf numFmtId="2" fontId="4" fillId="0" borderId="0" xfId="215" applyNumberFormat="1" applyFont="1"/>
    <xf numFmtId="0" fontId="62" fillId="26" borderId="0" xfId="191" applyFont="1" applyFill="1"/>
    <xf numFmtId="0" fontId="27" fillId="0" borderId="0" xfId="191"/>
    <xf numFmtId="0" fontId="72" fillId="0" borderId="0" xfId="191" applyFont="1"/>
    <xf numFmtId="0" fontId="61" fillId="0" borderId="0" xfId="191" applyFont="1"/>
    <xf numFmtId="3" fontId="4" fillId="0" borderId="0" xfId="95" applyNumberFormat="1" applyFont="1" applyFill="1" applyBorder="1"/>
    <xf numFmtId="3" fontId="27" fillId="0" borderId="0" xfId="191" applyNumberFormat="1"/>
    <xf numFmtId="190" fontId="27" fillId="0" borderId="0" xfId="191" applyNumberFormat="1"/>
    <xf numFmtId="3" fontId="4" fillId="0" borderId="0" xfId="95" applyNumberFormat="1" applyFont="1" applyFill="1" applyBorder="1" applyAlignment="1">
      <alignment horizontal="right"/>
    </xf>
    <xf numFmtId="3" fontId="61" fillId="0" borderId="0" xfId="95" applyNumberFormat="1" applyFont="1" applyFill="1" applyBorder="1"/>
    <xf numFmtId="3" fontId="87" fillId="0" borderId="0" xfId="95" applyNumberFormat="1" applyFont="1" applyFill="1" applyBorder="1"/>
    <xf numFmtId="3" fontId="87" fillId="0" borderId="0" xfId="95" applyNumberFormat="1" applyFont="1" applyFill="1" applyBorder="1" applyAlignment="1">
      <alignment horizontal="right"/>
    </xf>
    <xf numFmtId="3" fontId="99" fillId="0" borderId="0" xfId="95" applyNumberFormat="1" applyFont="1" applyFill="1" applyBorder="1"/>
    <xf numFmtId="0" fontId="63" fillId="0" borderId="0" xfId="191" applyFont="1"/>
    <xf numFmtId="169" fontId="27" fillId="0" borderId="0" xfId="191" applyNumberFormat="1"/>
    <xf numFmtId="1" fontId="4" fillId="0" borderId="0" xfId="212" applyNumberFormat="1" applyFont="1" applyFill="1" applyBorder="1"/>
    <xf numFmtId="0" fontId="62" fillId="26" borderId="0" xfId="192" applyFont="1" applyFill="1"/>
    <xf numFmtId="0" fontId="4" fillId="0" borderId="0" xfId="192" applyFont="1"/>
    <xf numFmtId="0" fontId="4" fillId="0" borderId="0" xfId="192" applyFont="1" applyAlignment="1">
      <alignment horizontal="center"/>
    </xf>
    <xf numFmtId="0" fontId="61" fillId="0" borderId="0" xfId="192" applyFont="1" applyAlignment="1">
      <alignment horizontal="center"/>
    </xf>
    <xf numFmtId="0" fontId="61" fillId="0" borderId="0" xfId="192" quotePrefix="1" applyFont="1" applyAlignment="1">
      <alignment horizontal="center"/>
    </xf>
    <xf numFmtId="169" fontId="4" fillId="0" borderId="0" xfId="192" applyNumberFormat="1" applyFont="1" applyAlignment="1">
      <alignment horizontal="center"/>
    </xf>
    <xf numFmtId="168" fontId="4" fillId="0" borderId="0" xfId="192" applyNumberFormat="1" applyFont="1" applyAlignment="1">
      <alignment horizontal="center"/>
    </xf>
    <xf numFmtId="171" fontId="4" fillId="0" borderId="0" xfId="192" applyNumberFormat="1" applyFont="1" applyAlignment="1">
      <alignment horizontal="center"/>
    </xf>
    <xf numFmtId="169" fontId="4" fillId="0" borderId="0" xfId="192" applyNumberFormat="1" applyFont="1"/>
    <xf numFmtId="4" fontId="4" fillId="0" borderId="0" xfId="192" applyNumberFormat="1" applyFont="1" applyAlignment="1">
      <alignment horizontal="center"/>
    </xf>
    <xf numFmtId="0" fontId="75" fillId="0" borderId="0" xfId="191" applyFont="1"/>
    <xf numFmtId="0" fontId="76" fillId="0" borderId="0" xfId="191" applyFont="1"/>
    <xf numFmtId="0" fontId="63" fillId="0" borderId="0" xfId="161" applyFont="1"/>
    <xf numFmtId="0" fontId="64" fillId="0" borderId="0" xfId="191" applyFont="1" applyAlignment="1">
      <alignment horizontal="left"/>
    </xf>
    <xf numFmtId="169" fontId="63" fillId="0" borderId="0" xfId="191" applyNumberFormat="1" applyFont="1"/>
    <xf numFmtId="0" fontId="62" fillId="26" borderId="0" xfId="161" applyFont="1" applyFill="1"/>
    <xf numFmtId="0" fontId="27" fillId="0" borderId="0" xfId="161"/>
    <xf numFmtId="0" fontId="4" fillId="0" borderId="0" xfId="161" applyFont="1" applyAlignment="1">
      <alignment horizontal="right"/>
    </xf>
    <xf numFmtId="0" fontId="4" fillId="0" borderId="0" xfId="161" applyFont="1"/>
    <xf numFmtId="0" fontId="61" fillId="0" borderId="0" xfId="161" applyFont="1"/>
    <xf numFmtId="0" fontId="61" fillId="0" borderId="0" xfId="161" applyFont="1" applyAlignment="1">
      <alignment horizontal="left"/>
    </xf>
    <xf numFmtId="168" fontId="4" fillId="0" borderId="0" xfId="161" applyNumberFormat="1" applyFont="1"/>
    <xf numFmtId="170" fontId="27" fillId="0" borderId="0" xfId="161" applyNumberFormat="1"/>
    <xf numFmtId="0" fontId="61" fillId="0" borderId="0" xfId="161" applyFont="1" applyAlignment="1">
      <alignment horizontal="right"/>
    </xf>
    <xf numFmtId="0" fontId="64" fillId="0" borderId="0" xfId="161" applyFont="1"/>
    <xf numFmtId="169" fontId="4" fillId="0" borderId="0" xfId="161" applyNumberFormat="1" applyFont="1"/>
    <xf numFmtId="193" fontId="27" fillId="0" borderId="0" xfId="161" applyNumberFormat="1"/>
    <xf numFmtId="165" fontId="27" fillId="0" borderId="0" xfId="161" applyNumberFormat="1"/>
    <xf numFmtId="0" fontId="62" fillId="0" borderId="0" xfId="161" applyFont="1"/>
    <xf numFmtId="0" fontId="62" fillId="29" borderId="0" xfId="161" applyFont="1" applyFill="1"/>
    <xf numFmtId="0" fontId="62" fillId="0" borderId="0" xfId="161" applyFont="1" applyAlignment="1">
      <alignment wrapText="1"/>
    </xf>
    <xf numFmtId="0" fontId="61" fillId="0" borderId="0" xfId="161" applyFont="1" applyAlignment="1">
      <alignment horizontal="right" wrapText="1"/>
    </xf>
    <xf numFmtId="175" fontId="4" fillId="0" borderId="0" xfId="95" applyNumberFormat="1" applyFont="1"/>
    <xf numFmtId="179" fontId="61" fillId="0" borderId="0" xfId="95" applyNumberFormat="1" applyFont="1"/>
    <xf numFmtId="0" fontId="72" fillId="0" borderId="0" xfId="161" applyFont="1"/>
    <xf numFmtId="0" fontId="62" fillId="26" borderId="0" xfId="0" applyFont="1" applyFill="1"/>
    <xf numFmtId="0" fontId="72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61" fillId="0" borderId="0" xfId="0" applyFont="1" applyAlignment="1">
      <alignment horizontal="right"/>
    </xf>
    <xf numFmtId="3" fontId="4" fillId="0" borderId="0" xfId="0" applyNumberFormat="1" applyFont="1"/>
    <xf numFmtId="3" fontId="0" fillId="0" borderId="0" xfId="0" applyNumberFormat="1"/>
    <xf numFmtId="3" fontId="87" fillId="0" borderId="0" xfId="0" applyNumberFormat="1" applyFont="1"/>
    <xf numFmtId="172" fontId="0" fillId="0" borderId="0" xfId="0" applyNumberFormat="1"/>
    <xf numFmtId="0" fontId="62" fillId="0" borderId="0" xfId="0" applyFont="1" applyAlignment="1">
      <alignment horizontal="left"/>
    </xf>
    <xf numFmtId="0" fontId="62" fillId="0" borderId="23" xfId="0" applyFont="1" applyBorder="1"/>
    <xf numFmtId="0" fontId="62" fillId="0" borderId="0" xfId="0" applyFont="1"/>
    <xf numFmtId="0" fontId="0" fillId="0" borderId="0" xfId="0" applyAlignment="1">
      <alignment horizontal="right"/>
    </xf>
    <xf numFmtId="175" fontId="0" fillId="0" borderId="0" xfId="97" applyNumberFormat="1" applyFont="1"/>
    <xf numFmtId="175" fontId="0" fillId="0" borderId="0" xfId="97" applyNumberFormat="1" applyFont="1" applyFill="1"/>
    <xf numFmtId="165" fontId="0" fillId="0" borderId="0" xfId="0" applyNumberFormat="1"/>
    <xf numFmtId="1" fontId="0" fillId="0" borderId="0" xfId="0" applyNumberFormat="1"/>
    <xf numFmtId="0" fontId="27" fillId="0" borderId="0" xfId="0" applyFont="1"/>
    <xf numFmtId="175" fontId="0" fillId="0" borderId="0" xfId="97" applyNumberFormat="1" applyFont="1" applyFill="1" applyAlignment="1"/>
    <xf numFmtId="175" fontId="10" fillId="0" borderId="0" xfId="97" applyNumberFormat="1" applyFont="1" applyAlignment="1"/>
    <xf numFmtId="175" fontId="0" fillId="0" borderId="0" xfId="97" applyNumberFormat="1" applyFont="1" applyAlignment="1"/>
    <xf numFmtId="175" fontId="62" fillId="0" borderId="0" xfId="97" applyNumberFormat="1" applyFont="1" applyFill="1" applyAlignment="1"/>
    <xf numFmtId="175" fontId="62" fillId="0" borderId="0" xfId="97" applyNumberFormat="1" applyFont="1" applyAlignment="1"/>
    <xf numFmtId="10" fontId="0" fillId="0" borderId="0" xfId="0" applyNumberFormat="1"/>
    <xf numFmtId="9" fontId="0" fillId="0" borderId="0" xfId="0" applyNumberFormat="1"/>
    <xf numFmtId="10" fontId="62" fillId="0" borderId="0" xfId="0" applyNumberFormat="1" applyFont="1"/>
    <xf numFmtId="9" fontId="62" fillId="0" borderId="0" xfId="0" applyNumberFormat="1" applyFont="1"/>
    <xf numFmtId="0" fontId="10" fillId="0" borderId="0" xfId="0" applyFont="1"/>
    <xf numFmtId="0" fontId="78" fillId="0" borderId="0" xfId="155" applyFont="1" applyAlignment="1">
      <alignment horizontal="left"/>
    </xf>
    <xf numFmtId="169" fontId="100" fillId="0" borderId="0" xfId="155" applyNumberFormat="1" applyFont="1"/>
    <xf numFmtId="169" fontId="101" fillId="0" borderId="0" xfId="155" applyNumberFormat="1" applyFont="1"/>
    <xf numFmtId="169" fontId="102" fillId="0" borderId="0" xfId="155" applyNumberFormat="1" applyFont="1"/>
    <xf numFmtId="168" fontId="0" fillId="0" borderId="0" xfId="0" applyNumberFormat="1"/>
    <xf numFmtId="0" fontId="103" fillId="0" borderId="0" xfId="155" applyFont="1"/>
    <xf numFmtId="0" fontId="103" fillId="0" borderId="0" xfId="0" applyFont="1"/>
    <xf numFmtId="0" fontId="4" fillId="0" borderId="0" xfId="155" applyAlignment="1">
      <alignment horizontal="right"/>
    </xf>
    <xf numFmtId="0" fontId="4" fillId="0" borderId="15" xfId="155" applyBorder="1" applyAlignment="1">
      <alignment horizontal="right"/>
    </xf>
    <xf numFmtId="0" fontId="4" fillId="0" borderId="0" xfId="155" applyAlignment="1">
      <alignment horizontal="left"/>
    </xf>
    <xf numFmtId="0" fontId="4" fillId="0" borderId="0" xfId="205" applyFont="1"/>
    <xf numFmtId="2" fontId="4" fillId="0" borderId="0" xfId="205" applyNumberFormat="1" applyFont="1"/>
    <xf numFmtId="1" fontId="4" fillId="0" borderId="0" xfId="205" applyNumberFormat="1" applyFont="1"/>
    <xf numFmtId="194" fontId="4" fillId="0" borderId="0" xfId="205" applyNumberFormat="1" applyFont="1"/>
    <xf numFmtId="3" fontId="27" fillId="0" borderId="0" xfId="161" applyNumberFormat="1"/>
    <xf numFmtId="3" fontId="62" fillId="0" borderId="0" xfId="161" applyNumberFormat="1" applyFont="1"/>
    <xf numFmtId="4" fontId="27" fillId="0" borderId="0" xfId="161" applyNumberFormat="1"/>
    <xf numFmtId="0" fontId="62" fillId="0" borderId="0" xfId="157" applyFont="1"/>
    <xf numFmtId="0" fontId="27" fillId="0" borderId="0" xfId="161" applyAlignment="1">
      <alignment horizontal="right"/>
    </xf>
    <xf numFmtId="0" fontId="99" fillId="0" borderId="0" xfId="162" applyFont="1" applyAlignment="1">
      <alignment horizontal="right"/>
    </xf>
    <xf numFmtId="0" fontId="61" fillId="26" borderId="0" xfId="162" applyFont="1" applyFill="1" applyAlignment="1">
      <alignment horizontal="right"/>
    </xf>
    <xf numFmtId="182" fontId="87" fillId="0" borderId="0" xfId="162" applyNumberFormat="1"/>
    <xf numFmtId="3" fontId="63" fillId="0" borderId="0" xfId="161" applyNumberFormat="1" applyFont="1"/>
    <xf numFmtId="181" fontId="64" fillId="0" borderId="0" xfId="161" applyNumberFormat="1" applyFont="1" applyAlignment="1">
      <alignment horizontal="right"/>
    </xf>
    <xf numFmtId="3" fontId="64" fillId="0" borderId="0" xfId="161" applyNumberFormat="1" applyFont="1"/>
    <xf numFmtId="1" fontId="63" fillId="0" borderId="0" xfId="161" applyNumberFormat="1" applyFont="1"/>
    <xf numFmtId="0" fontId="5" fillId="0" borderId="0" xfId="161" applyFont="1"/>
    <xf numFmtId="0" fontId="79" fillId="0" borderId="0" xfId="161" applyFont="1"/>
    <xf numFmtId="169" fontId="5" fillId="0" borderId="0" xfId="161" applyNumberFormat="1" applyFont="1"/>
    <xf numFmtId="169" fontId="79" fillId="0" borderId="0" xfId="161" applyNumberFormat="1" applyFont="1"/>
    <xf numFmtId="0" fontId="79" fillId="0" borderId="0" xfId="161" applyFont="1" applyAlignment="1">
      <alignment horizontal="right"/>
    </xf>
    <xf numFmtId="166" fontId="5" fillId="0" borderId="0" xfId="161" applyNumberFormat="1" applyFont="1"/>
    <xf numFmtId="169" fontId="80" fillId="0" borderId="0" xfId="161" applyNumberFormat="1" applyFont="1"/>
    <xf numFmtId="0" fontId="80" fillId="0" borderId="0" xfId="161" applyFont="1"/>
    <xf numFmtId="0" fontId="61" fillId="0" borderId="0" xfId="161" applyFont="1" applyAlignment="1">
      <alignment wrapText="1"/>
    </xf>
    <xf numFmtId="0" fontId="25" fillId="0" borderId="0" xfId="162" applyFont="1"/>
    <xf numFmtId="0" fontId="10" fillId="0" borderId="0" xfId="162" applyFont="1"/>
    <xf numFmtId="0" fontId="87" fillId="0" borderId="24" xfId="162" applyBorder="1" applyAlignment="1">
      <alignment horizontal="left"/>
    </xf>
    <xf numFmtId="0" fontId="25" fillId="0" borderId="25" xfId="162" applyFont="1" applyBorder="1" applyAlignment="1">
      <alignment horizontal="left"/>
    </xf>
    <xf numFmtId="0" fontId="25" fillId="0" borderId="25" xfId="162" applyFont="1" applyBorder="1" applyAlignment="1">
      <alignment horizontal="right" wrapText="1"/>
    </xf>
    <xf numFmtId="3" fontId="10" fillId="0" borderId="0" xfId="172" applyNumberFormat="1" applyFont="1"/>
    <xf numFmtId="3" fontId="10" fillId="0" borderId="0" xfId="189" applyNumberFormat="1" applyFont="1"/>
    <xf numFmtId="3" fontId="10" fillId="0" borderId="0" xfId="179" applyNumberFormat="1" applyFont="1"/>
    <xf numFmtId="3" fontId="10" fillId="0" borderId="0" xfId="190" applyNumberFormat="1" applyFont="1"/>
    <xf numFmtId="3" fontId="10" fillId="0" borderId="24" xfId="190" applyNumberFormat="1" applyFont="1" applyBorder="1"/>
    <xf numFmtId="0" fontId="87" fillId="0" borderId="0" xfId="162" applyAlignment="1">
      <alignment horizontal="left"/>
    </xf>
    <xf numFmtId="0" fontId="62" fillId="0" borderId="0" xfId="156" applyFont="1"/>
    <xf numFmtId="0" fontId="4" fillId="0" borderId="0" xfId="156"/>
    <xf numFmtId="175" fontId="87" fillId="0" borderId="0" xfId="89" applyNumberFormat="1" applyFont="1"/>
    <xf numFmtId="0" fontId="4" fillId="0" borderId="0" xfId="162" applyFont="1" applyAlignment="1">
      <alignment horizontal="center"/>
    </xf>
    <xf numFmtId="0" fontId="4" fillId="0" borderId="0" xfId="162" applyFont="1" applyAlignment="1">
      <alignment horizontal="center" wrapText="1"/>
    </xf>
    <xf numFmtId="168" fontId="4" fillId="0" borderId="0" xfId="156" applyNumberFormat="1"/>
    <xf numFmtId="1" fontId="102" fillId="0" borderId="0" xfId="162" applyNumberFormat="1" applyFont="1" applyAlignment="1">
      <alignment horizontal="center"/>
    </xf>
    <xf numFmtId="180" fontId="102" fillId="0" borderId="0" xfId="93" applyNumberFormat="1" applyFont="1" applyFill="1" applyBorder="1" applyAlignment="1">
      <alignment horizontal="center" wrapText="1"/>
    </xf>
    <xf numFmtId="3" fontId="102" fillId="0" borderId="0" xfId="162" applyNumberFormat="1" applyFont="1" applyAlignment="1">
      <alignment horizontal="center" wrapText="1"/>
    </xf>
    <xf numFmtId="0" fontId="87" fillId="0" borderId="0" xfId="162" applyAlignment="1">
      <alignment horizontal="center"/>
    </xf>
    <xf numFmtId="1" fontId="4" fillId="0" borderId="0" xfId="156" applyNumberFormat="1"/>
    <xf numFmtId="192" fontId="87" fillId="0" borderId="0" xfId="162" applyNumberFormat="1"/>
    <xf numFmtId="0" fontId="87" fillId="29" borderId="0" xfId="162" applyFill="1"/>
    <xf numFmtId="9" fontId="88" fillId="0" borderId="0" xfId="145" applyNumberFormat="1"/>
    <xf numFmtId="1" fontId="88" fillId="0" borderId="0" xfId="145" applyNumberFormat="1"/>
    <xf numFmtId="0" fontId="27" fillId="0" borderId="0" xfId="158" applyAlignment="1">
      <alignment horizontal="right"/>
    </xf>
    <xf numFmtId="0" fontId="27" fillId="0" borderId="0" xfId="158"/>
    <xf numFmtId="0" fontId="62" fillId="0" borderId="0" xfId="158" applyFont="1"/>
    <xf numFmtId="0" fontId="62" fillId="0" borderId="15" xfId="158" applyFont="1" applyBorder="1" applyAlignment="1">
      <alignment horizontal="center"/>
    </xf>
    <xf numFmtId="169" fontId="27" fillId="0" borderId="0" xfId="158" applyNumberFormat="1" applyAlignment="1">
      <alignment horizontal="right"/>
    </xf>
    <xf numFmtId="169" fontId="27" fillId="0" borderId="0" xfId="158" applyNumberFormat="1"/>
    <xf numFmtId="10" fontId="0" fillId="0" borderId="0" xfId="212" applyNumberFormat="1" applyFont="1"/>
    <xf numFmtId="169" fontId="0" fillId="0" borderId="0" xfId="212" applyNumberFormat="1" applyFont="1" applyAlignment="1">
      <alignment horizontal="right"/>
    </xf>
    <xf numFmtId="177" fontId="62" fillId="26" borderId="0" xfId="158" applyNumberFormat="1" applyFont="1" applyFill="1" applyAlignment="1">
      <alignment horizontal="left"/>
    </xf>
    <xf numFmtId="0" fontId="4" fillId="0" borderId="0" xfId="158" applyFont="1"/>
    <xf numFmtId="0" fontId="61" fillId="0" borderId="0" xfId="158" applyFont="1"/>
    <xf numFmtId="177" fontId="4" fillId="0" borderId="0" xfId="158" applyNumberFormat="1" applyFont="1" applyAlignment="1">
      <alignment horizontal="right"/>
    </xf>
    <xf numFmtId="177" fontId="61" fillId="0" borderId="0" xfId="158" applyNumberFormat="1" applyFont="1" applyAlignment="1">
      <alignment horizontal="left"/>
    </xf>
    <xf numFmtId="0" fontId="4" fillId="0" borderId="0" xfId="158" applyFont="1" applyAlignment="1">
      <alignment horizontal="right"/>
    </xf>
    <xf numFmtId="0" fontId="61" fillId="0" borderId="0" xfId="158" applyFont="1" applyAlignment="1">
      <alignment horizontal="right"/>
    </xf>
    <xf numFmtId="0" fontId="61" fillId="0" borderId="0" xfId="158" applyFont="1" applyAlignment="1">
      <alignment horizontal="right" wrapText="1"/>
    </xf>
    <xf numFmtId="1" fontId="61" fillId="0" borderId="0" xfId="158" applyNumberFormat="1" applyFont="1"/>
    <xf numFmtId="169" fontId="72" fillId="0" borderId="0" xfId="158" applyNumberFormat="1" applyFont="1"/>
    <xf numFmtId="169" fontId="72" fillId="0" borderId="0" xfId="212" applyNumberFormat="1" applyFont="1"/>
    <xf numFmtId="169" fontId="4" fillId="0" borderId="0" xfId="158" applyNumberFormat="1" applyFont="1"/>
    <xf numFmtId="0" fontId="61" fillId="0" borderId="0" xfId="158" applyFont="1" applyAlignment="1">
      <alignment horizontal="left"/>
    </xf>
    <xf numFmtId="0" fontId="4" fillId="0" borderId="0" xfId="158" applyFont="1" applyAlignment="1">
      <alignment horizontal="center"/>
    </xf>
    <xf numFmtId="0" fontId="72" fillId="0" borderId="0" xfId="158" applyFont="1" applyAlignment="1">
      <alignment horizontal="right"/>
    </xf>
    <xf numFmtId="0" fontId="73" fillId="0" borderId="0" xfId="203" applyFont="1" applyAlignment="1">
      <alignment horizontal="left"/>
    </xf>
    <xf numFmtId="0" fontId="73" fillId="0" borderId="0" xfId="203" applyFont="1" applyAlignment="1">
      <alignment horizontal="center"/>
    </xf>
    <xf numFmtId="0" fontId="82" fillId="0" borderId="0" xfId="203" applyFont="1" applyAlignment="1">
      <alignment horizontal="right"/>
    </xf>
    <xf numFmtId="0" fontId="73" fillId="0" borderId="0" xfId="203" applyFont="1" applyAlignment="1">
      <alignment horizontal="right"/>
    </xf>
    <xf numFmtId="0" fontId="83" fillId="0" borderId="10" xfId="203" applyFont="1" applyBorder="1" applyAlignment="1">
      <alignment horizontal="left" wrapText="1"/>
    </xf>
    <xf numFmtId="0" fontId="83" fillId="0" borderId="10" xfId="203" applyFont="1" applyBorder="1" applyAlignment="1">
      <alignment horizontal="center" wrapText="1"/>
    </xf>
    <xf numFmtId="2" fontId="72" fillId="0" borderId="0" xfId="158" applyNumberFormat="1" applyFont="1"/>
    <xf numFmtId="0" fontId="72" fillId="0" borderId="0" xfId="158" applyFont="1"/>
    <xf numFmtId="0" fontId="83" fillId="0" borderId="26" xfId="203" applyFont="1" applyBorder="1" applyAlignment="1">
      <alignment horizontal="left" wrapText="1"/>
    </xf>
    <xf numFmtId="0" fontId="83" fillId="0" borderId="0" xfId="203" applyFont="1" applyAlignment="1">
      <alignment horizontal="left" wrapText="1"/>
    </xf>
    <xf numFmtId="0" fontId="83" fillId="0" borderId="27" xfId="203" applyFont="1" applyBorder="1" applyAlignment="1">
      <alignment horizontal="center" wrapText="1"/>
    </xf>
    <xf numFmtId="0" fontId="83" fillId="0" borderId="0" xfId="202" applyFont="1" applyAlignment="1">
      <alignment horizontal="left" wrapText="1"/>
    </xf>
    <xf numFmtId="0" fontId="83" fillId="0" borderId="27" xfId="202" applyFont="1" applyBorder="1" applyAlignment="1">
      <alignment horizontal="center" wrapText="1"/>
    </xf>
    <xf numFmtId="0" fontId="83" fillId="0" borderId="28" xfId="202" applyFont="1" applyBorder="1" applyAlignment="1">
      <alignment horizontal="left" wrapText="1"/>
    </xf>
    <xf numFmtId="0" fontId="83" fillId="0" borderId="10" xfId="202" applyFont="1" applyBorder="1" applyAlignment="1">
      <alignment horizontal="center" wrapText="1"/>
    </xf>
    <xf numFmtId="0" fontId="83" fillId="0" borderId="10" xfId="202" applyFont="1" applyBorder="1" applyAlignment="1">
      <alignment horizontal="left" wrapText="1"/>
    </xf>
    <xf numFmtId="0" fontId="72" fillId="0" borderId="0" xfId="158" applyFont="1" applyAlignment="1">
      <alignment horizontal="left"/>
    </xf>
    <xf numFmtId="0" fontId="83" fillId="0" borderId="29" xfId="202" applyFont="1" applyBorder="1" applyAlignment="1">
      <alignment horizontal="center" wrapText="1"/>
    </xf>
    <xf numFmtId="0" fontId="72" fillId="0" borderId="0" xfId="158" applyFont="1" applyAlignment="1">
      <alignment horizontal="center"/>
    </xf>
    <xf numFmtId="0" fontId="61" fillId="0" borderId="0" xfId="158" applyFont="1" applyAlignment="1">
      <alignment horizontal="center"/>
    </xf>
    <xf numFmtId="0" fontId="62" fillId="0" borderId="0" xfId="158" applyFont="1" applyAlignment="1">
      <alignment horizontal="left"/>
    </xf>
    <xf numFmtId="0" fontId="62" fillId="26" borderId="0" xfId="158" applyFont="1" applyFill="1"/>
    <xf numFmtId="2" fontId="79" fillId="26" borderId="0" xfId="158" applyNumberFormat="1" applyFont="1" applyFill="1" applyAlignment="1">
      <alignment horizontal="right" vertical="center"/>
    </xf>
    <xf numFmtId="2" fontId="62" fillId="0" borderId="0" xfId="158" applyNumberFormat="1" applyFont="1" applyAlignment="1">
      <alignment horizontal="right" vertical="center"/>
    </xf>
    <xf numFmtId="2" fontId="61" fillId="0" borderId="0" xfId="158" applyNumberFormat="1" applyFont="1" applyAlignment="1">
      <alignment horizontal="right" vertical="center"/>
    </xf>
    <xf numFmtId="0" fontId="4" fillId="0" borderId="0" xfId="158" applyFont="1" applyAlignment="1">
      <alignment horizontal="right" vertical="center"/>
    </xf>
    <xf numFmtId="0" fontId="4" fillId="26" borderId="0" xfId="0" applyFont="1" applyFill="1"/>
    <xf numFmtId="169" fontId="4" fillId="0" borderId="0" xfId="156" applyNumberFormat="1"/>
    <xf numFmtId="0" fontId="4" fillId="26" borderId="0" xfId="155" applyFill="1"/>
    <xf numFmtId="1" fontId="27" fillId="0" borderId="0" xfId="158" applyNumberFormat="1"/>
    <xf numFmtId="168" fontId="27" fillId="0" borderId="0" xfId="158" applyNumberFormat="1"/>
    <xf numFmtId="200" fontId="62" fillId="0" borderId="0" xfId="158" applyNumberFormat="1" applyFont="1"/>
    <xf numFmtId="200" fontId="27" fillId="0" borderId="0" xfId="158" applyNumberFormat="1"/>
    <xf numFmtId="0" fontId="27" fillId="0" borderId="0" xfId="158" applyAlignment="1">
      <alignment vertical="center" wrapText="1"/>
    </xf>
    <xf numFmtId="0" fontId="10" fillId="0" borderId="0" xfId="158" applyFont="1"/>
    <xf numFmtId="170" fontId="27" fillId="0" borderId="0" xfId="158" applyNumberFormat="1"/>
    <xf numFmtId="175" fontId="0" fillId="0" borderId="0" xfId="95" applyNumberFormat="1" applyFont="1" applyFill="1" applyAlignment="1"/>
    <xf numFmtId="170" fontId="62" fillId="0" borderId="0" xfId="212" applyNumberFormat="1" applyFont="1" applyFill="1" applyAlignment="1"/>
    <xf numFmtId="175" fontId="62" fillId="0" borderId="0" xfId="95" applyNumberFormat="1" applyFont="1" applyFill="1" applyAlignment="1"/>
    <xf numFmtId="0" fontId="92" fillId="0" borderId="0" xfId="158" applyFont="1"/>
    <xf numFmtId="0" fontId="64" fillId="0" borderId="30" xfId="145" applyFont="1" applyBorder="1" applyAlignment="1">
      <alignment horizontal="right" vertical="center"/>
    </xf>
    <xf numFmtId="169" fontId="63" fillId="0" borderId="31" xfId="145" applyNumberFormat="1" applyFont="1" applyBorder="1" applyAlignment="1">
      <alignment horizontal="right" vertical="center"/>
    </xf>
    <xf numFmtId="169" fontId="63" fillId="0" borderId="32" xfId="145" applyNumberFormat="1" applyFont="1" applyBorder="1" applyAlignment="1">
      <alignment horizontal="right" vertical="center"/>
    </xf>
    <xf numFmtId="0" fontId="104" fillId="0" borderId="0" xfId="145" quotePrefix="1" applyFont="1"/>
    <xf numFmtId="0" fontId="63" fillId="0" borderId="33" xfId="145" applyFont="1" applyBorder="1" applyAlignment="1">
      <alignment vertical="center" wrapText="1"/>
    </xf>
    <xf numFmtId="169" fontId="63" fillId="0" borderId="15" xfId="145" applyNumberFormat="1" applyFont="1" applyBorder="1" applyAlignment="1">
      <alignment horizontal="right" vertical="center"/>
    </xf>
    <xf numFmtId="169" fontId="63" fillId="0" borderId="34" xfId="145" applyNumberFormat="1" applyFont="1" applyBorder="1" applyAlignment="1">
      <alignment horizontal="right" vertical="center"/>
    </xf>
    <xf numFmtId="0" fontId="62" fillId="0" borderId="0" xfId="157" applyFont="1" applyAlignment="1">
      <alignment horizontal="left"/>
    </xf>
    <xf numFmtId="3" fontId="94" fillId="0" borderId="0" xfId="0" applyNumberFormat="1" applyFont="1"/>
    <xf numFmtId="0" fontId="29" fillId="26" borderId="0" xfId="124" applyFont="1" applyFill="1" applyAlignment="1" applyProtection="1"/>
    <xf numFmtId="0" fontId="105" fillId="26" borderId="0" xfId="0" applyFont="1" applyFill="1"/>
    <xf numFmtId="0" fontId="31" fillId="26" borderId="0" xfId="124" applyFont="1" applyFill="1" applyAlignment="1" applyProtection="1"/>
    <xf numFmtId="0" fontId="8" fillId="26" borderId="0" xfId="0" applyFont="1" applyFill="1" applyAlignment="1">
      <alignment horizontal="center"/>
    </xf>
    <xf numFmtId="0" fontId="9" fillId="26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62" fillId="26" borderId="0" xfId="205" applyFont="1" applyFill="1"/>
    <xf numFmtId="0" fontId="27" fillId="0" borderId="0" xfId="205"/>
    <xf numFmtId="0" fontId="27" fillId="0" borderId="0" xfId="246" applyFont="1"/>
    <xf numFmtId="0" fontId="63" fillId="0" borderId="0" xfId="205" applyFont="1"/>
    <xf numFmtId="0" fontId="63" fillId="0" borderId="0" xfId="205" applyFont="1" applyAlignment="1">
      <alignment wrapText="1"/>
    </xf>
    <xf numFmtId="0" fontId="63" fillId="0" borderId="0" xfId="205" applyFont="1" applyAlignment="1">
      <alignment horizontal="right"/>
    </xf>
    <xf numFmtId="0" fontId="63" fillId="0" borderId="0" xfId="205" applyFont="1" applyAlignment="1">
      <alignment horizontal="left"/>
    </xf>
    <xf numFmtId="168" fontId="63" fillId="0" borderId="0" xfId="205" applyNumberFormat="1" applyFont="1"/>
    <xf numFmtId="168" fontId="27" fillId="0" borderId="0" xfId="205" applyNumberFormat="1"/>
    <xf numFmtId="0" fontId="63" fillId="0" borderId="0" xfId="246" applyFont="1"/>
    <xf numFmtId="9" fontId="63" fillId="0" borderId="0" xfId="246" applyNumberFormat="1" applyFont="1" applyAlignment="1">
      <alignment horizontal="right"/>
    </xf>
    <xf numFmtId="0" fontId="62" fillId="0" borderId="0" xfId="246" applyFont="1"/>
    <xf numFmtId="0" fontId="64" fillId="0" borderId="0" xfId="246" applyFont="1"/>
    <xf numFmtId="0" fontId="63" fillId="0" borderId="0" xfId="247" applyFont="1" applyAlignment="1">
      <alignment horizontal="center"/>
    </xf>
    <xf numFmtId="0" fontId="63" fillId="0" borderId="0" xfId="246" applyFont="1" applyAlignment="1">
      <alignment horizontal="center" vertical="center" wrapText="1"/>
    </xf>
    <xf numFmtId="0" fontId="63" fillId="0" borderId="15" xfId="246" applyFont="1" applyBorder="1" applyAlignment="1">
      <alignment horizontal="center" vertical="center" wrapText="1"/>
    </xf>
    <xf numFmtId="3" fontId="63" fillId="0" borderId="0" xfId="248" applyNumberFormat="1" applyFont="1" applyFill="1" applyBorder="1" applyAlignment="1"/>
    <xf numFmtId="169" fontId="63" fillId="0" borderId="0" xfId="246" applyNumberFormat="1" applyFont="1"/>
    <xf numFmtId="0" fontId="63" fillId="0" borderId="14" xfId="246" applyFont="1" applyBorder="1"/>
    <xf numFmtId="169" fontId="63" fillId="0" borderId="14" xfId="246" applyNumberFormat="1" applyFont="1" applyBorder="1"/>
    <xf numFmtId="0" fontId="62" fillId="26" borderId="0" xfId="246" applyFont="1" applyFill="1"/>
    <xf numFmtId="3" fontId="63" fillId="0" borderId="0" xfId="246" applyNumberFormat="1" applyFont="1"/>
    <xf numFmtId="0" fontId="63" fillId="0" borderId="0" xfId="247" applyFont="1"/>
    <xf numFmtId="0" fontId="97" fillId="0" borderId="0" xfId="250" applyFont="1"/>
    <xf numFmtId="0" fontId="94" fillId="0" borderId="0" xfId="250" applyFont="1"/>
    <xf numFmtId="0" fontId="96" fillId="0" borderId="0" xfId="250" applyFont="1"/>
    <xf numFmtId="0" fontId="96" fillId="0" borderId="14" xfId="250" applyFont="1" applyBorder="1"/>
    <xf numFmtId="3" fontId="96" fillId="0" borderId="0" xfId="250" applyNumberFormat="1" applyFont="1"/>
    <xf numFmtId="0" fontId="61" fillId="0" borderId="0" xfId="195" applyFont="1" applyAlignment="1">
      <alignment horizontal="center" vertical="center" wrapText="1"/>
    </xf>
    <xf numFmtId="0" fontId="61" fillId="0" borderId="0" xfId="191" applyFont="1" applyAlignment="1">
      <alignment horizontal="center" vertical="center" wrapText="1"/>
    </xf>
    <xf numFmtId="3" fontId="4" fillId="0" borderId="0" xfId="191" applyNumberFormat="1" applyFont="1"/>
    <xf numFmtId="3" fontId="61" fillId="0" borderId="0" xfId="191" applyNumberFormat="1" applyFont="1" applyAlignment="1">
      <alignment horizontal="right"/>
    </xf>
    <xf numFmtId="178" fontId="4" fillId="0" borderId="0" xfId="191" applyNumberFormat="1" applyFont="1" applyAlignment="1">
      <alignment horizontal="right"/>
    </xf>
    <xf numFmtId="1" fontId="4" fillId="0" borderId="0" xfId="191" applyNumberFormat="1" applyFont="1"/>
    <xf numFmtId="1" fontId="87" fillId="0" borderId="0" xfId="191" applyNumberFormat="1" applyFont="1"/>
    <xf numFmtId="3" fontId="87" fillId="0" borderId="0" xfId="191" applyNumberFormat="1" applyFont="1"/>
    <xf numFmtId="169" fontId="4" fillId="0" borderId="0" xfId="191" applyNumberFormat="1" applyFont="1"/>
    <xf numFmtId="188" fontId="4" fillId="0" borderId="0" xfId="191" applyNumberFormat="1" applyFont="1"/>
    <xf numFmtId="189" fontId="4" fillId="0" borderId="0" xfId="191" applyNumberFormat="1" applyFont="1"/>
    <xf numFmtId="0" fontId="106" fillId="26" borderId="0" xfId="0" applyFont="1" applyFill="1" applyAlignment="1">
      <alignment horizontal="left"/>
    </xf>
    <xf numFmtId="0" fontId="62" fillId="0" borderId="22" xfId="152" applyFont="1" applyBorder="1" applyAlignment="1">
      <alignment horizontal="left"/>
    </xf>
    <xf numFmtId="0" fontId="62" fillId="26" borderId="0" xfId="155" applyFont="1" applyFill="1" applyAlignment="1">
      <alignment horizontal="left"/>
    </xf>
    <xf numFmtId="0" fontId="4" fillId="26" borderId="0" xfId="155" applyFill="1" applyAlignment="1">
      <alignment horizontal="left"/>
    </xf>
    <xf numFmtId="0" fontId="10" fillId="0" borderId="24" xfId="162" applyFont="1" applyBorder="1" applyAlignment="1">
      <alignment horizontal="right"/>
    </xf>
    <xf numFmtId="0" fontId="4" fillId="0" borderId="0" xfId="0" applyFont="1"/>
    <xf numFmtId="9" fontId="4" fillId="0" borderId="0" xfId="158" applyNumberFormat="1" applyFont="1"/>
    <xf numFmtId="0" fontId="31" fillId="0" borderId="0" xfId="124" applyFont="1" applyFill="1" applyAlignment="1" applyProtection="1"/>
    <xf numFmtId="0" fontId="4" fillId="0" borderId="0" xfId="0" applyFont="1" applyAlignment="1">
      <alignment horizontal="left"/>
    </xf>
    <xf numFmtId="0" fontId="62" fillId="0" borderId="0" xfId="251" applyFont="1"/>
    <xf numFmtId="201" fontId="4" fillId="0" borderId="0" xfId="248" applyNumberFormat="1" applyFont="1" applyFill="1" applyBorder="1"/>
    <xf numFmtId="1" fontId="107" fillId="0" borderId="0" xfId="251" applyNumberFormat="1"/>
    <xf numFmtId="0" fontId="61" fillId="0" borderId="0" xfId="205" applyFont="1"/>
    <xf numFmtId="201" fontId="61" fillId="0" borderId="0" xfId="248" applyNumberFormat="1" applyFont="1" applyFill="1" applyBorder="1"/>
    <xf numFmtId="9" fontId="4" fillId="0" borderId="0" xfId="249" applyFont="1"/>
    <xf numFmtId="0" fontId="4" fillId="0" borderId="0" xfId="205" applyFont="1" applyAlignment="1">
      <alignment horizontal="center"/>
    </xf>
    <xf numFmtId="0" fontId="108" fillId="0" borderId="0" xfId="0" applyFont="1"/>
    <xf numFmtId="182" fontId="99" fillId="0" borderId="0" xfId="162" applyNumberFormat="1" applyFont="1"/>
    <xf numFmtId="3" fontId="10" fillId="0" borderId="24" xfId="179" applyNumberFormat="1" applyFont="1" applyBorder="1"/>
    <xf numFmtId="1" fontId="61" fillId="0" borderId="0" xfId="155" applyNumberFormat="1" applyFont="1"/>
    <xf numFmtId="0" fontId="2" fillId="26" borderId="0" xfId="158" applyFont="1" applyFill="1"/>
    <xf numFmtId="0" fontId="2" fillId="0" borderId="0" xfId="158" applyFont="1"/>
    <xf numFmtId="170" fontId="4" fillId="0" borderId="0" xfId="158" applyNumberFormat="1" applyFont="1" applyAlignment="1">
      <alignment horizontal="center"/>
    </xf>
    <xf numFmtId="174" fontId="4" fillId="0" borderId="0" xfId="158" applyNumberFormat="1" applyFont="1" applyAlignment="1">
      <alignment horizontal="center" vertical="center"/>
    </xf>
    <xf numFmtId="9" fontId="2" fillId="0" borderId="0" xfId="158" applyNumberFormat="1" applyFont="1"/>
    <xf numFmtId="9" fontId="2" fillId="0" borderId="0" xfId="212" applyFont="1" applyFill="1" applyBorder="1"/>
    <xf numFmtId="170" fontId="2" fillId="0" borderId="0" xfId="158" applyNumberFormat="1" applyFont="1"/>
    <xf numFmtId="0" fontId="4" fillId="0" borderId="0" xfId="158" applyFont="1" applyAlignment="1">
      <alignment horizontal="left"/>
    </xf>
    <xf numFmtId="3" fontId="72" fillId="0" borderId="0" xfId="0" applyNumberFormat="1" applyFont="1"/>
    <xf numFmtId="3" fontId="72" fillId="0" borderId="0" xfId="254" applyNumberFormat="1" applyFont="1"/>
    <xf numFmtId="170" fontId="0" fillId="0" borderId="0" xfId="254" applyNumberFormat="1" applyFont="1"/>
    <xf numFmtId="0" fontId="2" fillId="0" borderId="0" xfId="246" applyFont="1"/>
    <xf numFmtId="1" fontId="2" fillId="0" borderId="0" xfId="246" applyNumberFormat="1" applyFont="1"/>
    <xf numFmtId="170" fontId="2" fillId="0" borderId="0" xfId="249" applyNumberFormat="1" applyFont="1"/>
    <xf numFmtId="0" fontId="2" fillId="0" borderId="0" xfId="155" applyFont="1"/>
    <xf numFmtId="9" fontId="2" fillId="0" borderId="0" xfId="246" applyNumberFormat="1" applyFont="1" applyAlignment="1">
      <alignment horizontal="right"/>
    </xf>
    <xf numFmtId="0" fontId="2" fillId="0" borderId="0" xfId="247" applyFont="1" applyAlignment="1">
      <alignment horizontal="right"/>
    </xf>
    <xf numFmtId="182" fontId="5" fillId="26" borderId="0" xfId="157" applyNumberFormat="1" applyFont="1" applyFill="1" applyAlignment="1">
      <alignment horizontal="right"/>
    </xf>
    <xf numFmtId="170" fontId="4" fillId="29" borderId="0" xfId="213" applyNumberFormat="1" applyFont="1" applyFill="1"/>
    <xf numFmtId="185" fontId="5" fillId="26" borderId="0" xfId="152" applyNumberFormat="1" applyFont="1" applyFill="1"/>
    <xf numFmtId="0" fontId="2" fillId="0" borderId="0" xfId="152" applyFont="1" applyAlignment="1">
      <alignment wrapText="1"/>
    </xf>
    <xf numFmtId="0" fontId="2" fillId="0" borderId="0" xfId="192" applyFont="1" applyAlignment="1">
      <alignment horizontal="center"/>
    </xf>
    <xf numFmtId="0" fontId="2" fillId="0" borderId="0" xfId="0" applyFont="1"/>
    <xf numFmtId="175" fontId="2" fillId="0" borderId="0" xfId="95" applyNumberFormat="1" applyFont="1" applyFill="1" applyAlignment="1"/>
    <xf numFmtId="0" fontId="2" fillId="0" borderId="0" xfId="157" applyFont="1" applyAlignment="1">
      <alignment horizontal="left"/>
    </xf>
    <xf numFmtId="175" fontId="2" fillId="0" borderId="0" xfId="97" applyNumberFormat="1" applyFont="1" applyAlignment="1"/>
    <xf numFmtId="175" fontId="2" fillId="0" borderId="0" xfId="97" applyNumberFormat="1" applyFont="1" applyFill="1" applyAlignment="1"/>
    <xf numFmtId="173" fontId="2" fillId="0" borderId="0" xfId="162" quotePrefix="1" applyNumberFormat="1" applyFont="1" applyAlignment="1">
      <alignment horizontal="left"/>
    </xf>
    <xf numFmtId="173" fontId="2" fillId="0" borderId="24" xfId="162" quotePrefix="1" applyNumberFormat="1" applyFont="1" applyBorder="1" applyAlignment="1">
      <alignment horizontal="left"/>
    </xf>
    <xf numFmtId="9" fontId="1" fillId="0" borderId="0" xfId="218" applyFont="1"/>
    <xf numFmtId="10" fontId="1" fillId="0" borderId="0" xfId="218" applyNumberFormat="1" applyFont="1"/>
    <xf numFmtId="169" fontId="2" fillId="0" borderId="0" xfId="212" applyNumberFormat="1" applyFont="1" applyAlignment="1">
      <alignment horizontal="right"/>
    </xf>
    <xf numFmtId="169" fontId="96" fillId="0" borderId="0" xfId="215" applyNumberFormat="1" applyFont="1"/>
    <xf numFmtId="0" fontId="2" fillId="0" borderId="0" xfId="0" applyFont="1" applyAlignment="1">
      <alignment horizontal="right"/>
    </xf>
    <xf numFmtId="0" fontId="94" fillId="0" borderId="0" xfId="246" applyFont="1"/>
    <xf numFmtId="0" fontId="110" fillId="0" borderId="0" xfId="246" applyFont="1" applyAlignment="1">
      <alignment horizontal="right"/>
    </xf>
    <xf numFmtId="0" fontId="111" fillId="30" borderId="1" xfId="246" applyFont="1" applyFill="1" applyBorder="1"/>
    <xf numFmtId="0" fontId="111" fillId="30" borderId="1" xfId="246" applyFont="1" applyFill="1" applyBorder="1" applyAlignment="1">
      <alignment horizontal="right" wrapText="1"/>
    </xf>
    <xf numFmtId="0" fontId="94" fillId="0" borderId="1" xfId="246" applyFont="1" applyBorder="1" applyAlignment="1">
      <alignment horizontal="left"/>
    </xf>
    <xf numFmtId="1" fontId="94" fillId="0" borderId="1" xfId="249" applyNumberFormat="1" applyFont="1" applyBorder="1"/>
    <xf numFmtId="0" fontId="62" fillId="26" borderId="0" xfId="255" applyFont="1" applyFill="1"/>
    <xf numFmtId="2" fontId="79" fillId="26" borderId="0" xfId="255" applyNumberFormat="1" applyFont="1" applyFill="1" applyAlignment="1">
      <alignment horizontal="right" vertical="center"/>
    </xf>
    <xf numFmtId="2" fontId="62" fillId="0" borderId="0" xfId="255" applyNumberFormat="1" applyFont="1" applyAlignment="1">
      <alignment horizontal="right" vertical="center"/>
    </xf>
    <xf numFmtId="0" fontId="2" fillId="26" borderId="0" xfId="255" applyFill="1"/>
    <xf numFmtId="0" fontId="2" fillId="0" borderId="0" xfId="255"/>
    <xf numFmtId="2" fontId="61" fillId="0" borderId="0" xfId="255" applyNumberFormat="1" applyFont="1" applyAlignment="1">
      <alignment horizontal="right" vertical="center"/>
    </xf>
    <xf numFmtId="0" fontId="61" fillId="0" borderId="0" xfId="255" applyFont="1" applyAlignment="1">
      <alignment horizontal="right"/>
    </xf>
    <xf numFmtId="0" fontId="61" fillId="0" borderId="0" xfId="255" applyFont="1"/>
    <xf numFmtId="0" fontId="62" fillId="0" borderId="0" xfId="255" applyFont="1"/>
    <xf numFmtId="0" fontId="61" fillId="0" borderId="0" xfId="255" applyFont="1" applyAlignment="1">
      <alignment horizontal="right" vertical="center"/>
    </xf>
    <xf numFmtId="202" fontId="2" fillId="0" borderId="0" xfId="255" applyNumberFormat="1"/>
    <xf numFmtId="9" fontId="2" fillId="0" borderId="0" xfId="255" applyNumberFormat="1"/>
    <xf numFmtId="9" fontId="0" fillId="0" borderId="0" xfId="256" applyFont="1" applyFill="1" applyBorder="1"/>
    <xf numFmtId="170" fontId="4" fillId="0" borderId="0" xfId="256" applyNumberFormat="1" applyFont="1" applyFill="1" applyBorder="1"/>
    <xf numFmtId="203" fontId="2" fillId="0" borderId="0" xfId="255" applyNumberFormat="1" applyAlignment="1">
      <alignment vertical="center"/>
    </xf>
    <xf numFmtId="0" fontId="2" fillId="0" borderId="0" xfId="255" applyAlignment="1">
      <alignment horizontal="right"/>
    </xf>
    <xf numFmtId="170" fontId="2" fillId="0" borderId="0" xfId="255" applyNumberFormat="1"/>
    <xf numFmtId="0" fontId="87" fillId="0" borderId="24" xfId="162" applyBorder="1"/>
    <xf numFmtId="0" fontId="2" fillId="0" borderId="0" xfId="162" quotePrefix="1" applyFont="1" applyAlignment="1">
      <alignment horizontal="left"/>
    </xf>
    <xf numFmtId="204" fontId="10" fillId="0" borderId="0" xfId="172" applyNumberFormat="1" applyFont="1"/>
    <xf numFmtId="9" fontId="87" fillId="0" borderId="0" xfId="258" applyFont="1" applyBorder="1"/>
    <xf numFmtId="0" fontId="62" fillId="0" borderId="0" xfId="162" quotePrefix="1" applyFont="1" applyAlignment="1">
      <alignment horizontal="left"/>
    </xf>
    <xf numFmtId="3" fontId="25" fillId="0" borderId="0" xfId="179" applyNumberFormat="1" applyFont="1"/>
    <xf numFmtId="3" fontId="25" fillId="0" borderId="0" xfId="190" applyNumberFormat="1" applyFont="1"/>
    <xf numFmtId="0" fontId="62" fillId="0" borderId="0" xfId="0" applyFont="1" applyAlignment="1">
      <alignment vertical="center"/>
    </xf>
    <xf numFmtId="174" fontId="2" fillId="0" borderId="0" xfId="255" applyNumberFormat="1" applyAlignment="1">
      <alignment vertical="center"/>
    </xf>
    <xf numFmtId="0" fontId="4" fillId="26" borderId="0" xfId="257" applyFont="1" applyFill="1"/>
    <xf numFmtId="3" fontId="2" fillId="0" borderId="0" xfId="246" applyNumberFormat="1" applyFont="1"/>
    <xf numFmtId="169" fontId="2" fillId="0" borderId="0" xfId="246" applyNumberFormat="1" applyFont="1"/>
    <xf numFmtId="2" fontId="2" fillId="0" borderId="0" xfId="259" applyNumberFormat="1" applyFont="1"/>
    <xf numFmtId="1" fontId="2" fillId="0" borderId="0" xfId="259" applyNumberFormat="1" applyFont="1"/>
    <xf numFmtId="0" fontId="61" fillId="0" borderId="12" xfId="260" applyFont="1" applyBorder="1" applyAlignment="1">
      <alignment horizontal="center"/>
    </xf>
    <xf numFmtId="0" fontId="4" fillId="0" borderId="12" xfId="260" applyBorder="1"/>
    <xf numFmtId="0" fontId="4" fillId="0" borderId="12" xfId="260" applyBorder="1" applyAlignment="1">
      <alignment horizontal="right"/>
    </xf>
    <xf numFmtId="0" fontId="61" fillId="0" borderId="12" xfId="260" applyFont="1" applyBorder="1" applyAlignment="1">
      <alignment horizontal="right"/>
    </xf>
    <xf numFmtId="0" fontId="4" fillId="0" borderId="15" xfId="260" applyBorder="1"/>
    <xf numFmtId="0" fontId="113" fillId="0" borderId="15" xfId="0" applyFont="1" applyBorder="1" applyAlignment="1">
      <alignment horizontal="right" wrapText="1"/>
    </xf>
    <xf numFmtId="0" fontId="4" fillId="0" borderId="15" xfId="260" quotePrefix="1" applyBorder="1" applyAlignment="1">
      <alignment horizontal="right" wrapText="1"/>
    </xf>
    <xf numFmtId="0" fontId="4" fillId="0" borderId="15" xfId="260" applyBorder="1" applyAlignment="1">
      <alignment wrapText="1"/>
    </xf>
    <xf numFmtId="0" fontId="61" fillId="0" borderId="15" xfId="260" quotePrefix="1" applyFont="1" applyBorder="1" applyAlignment="1">
      <alignment horizontal="right" wrapText="1"/>
    </xf>
    <xf numFmtId="1" fontId="4" fillId="0" borderId="0" xfId="260" applyNumberFormat="1"/>
    <xf numFmtId="3" fontId="4" fillId="0" borderId="0" xfId="260" applyNumberFormat="1"/>
    <xf numFmtId="0" fontId="2" fillId="0" borderId="0" xfId="246" applyFont="1" applyAlignment="1">
      <alignment horizontal="center"/>
    </xf>
    <xf numFmtId="0" fontId="63" fillId="0" borderId="0" xfId="247" applyFont="1" applyAlignment="1">
      <alignment horizontal="center"/>
    </xf>
    <xf numFmtId="0" fontId="4" fillId="0" borderId="0" xfId="205" applyFont="1" applyAlignment="1">
      <alignment horizontal="center"/>
    </xf>
    <xf numFmtId="0" fontId="107" fillId="0" borderId="0" xfId="251" applyAlignment="1">
      <alignment horizontal="center"/>
    </xf>
  </cellXfs>
  <cellStyles count="261">
    <cellStyle name="%" xfId="1" xr:uid="{00000000-0005-0000-0000-000000000000}"/>
    <cellStyle name="% 2" xfId="2" xr:uid="{00000000-0005-0000-0000-000001000000}"/>
    <cellStyle name="%_freight lifted Q4" xfId="3" xr:uid="{00000000-0005-0000-0000-000002000000}"/>
    <cellStyle name="20% - Accent1" xfId="4" builtinId="30" customBuiltin="1"/>
    <cellStyle name="20% - Accent1 2" xfId="5" xr:uid="{00000000-0005-0000-0000-000004000000}"/>
    <cellStyle name="20% - Accent1 3" xfId="6" xr:uid="{00000000-0005-0000-0000-000005000000}"/>
    <cellStyle name="20% - Accent2" xfId="7" builtinId="34" customBuiltin="1"/>
    <cellStyle name="20% - Accent2 2" xfId="8" xr:uid="{00000000-0005-0000-0000-000007000000}"/>
    <cellStyle name="20% - Accent2 3" xfId="9" xr:uid="{00000000-0005-0000-0000-000008000000}"/>
    <cellStyle name="20% - Accent3" xfId="10" builtinId="38" customBuiltin="1"/>
    <cellStyle name="20% - Accent3 2" xfId="11" xr:uid="{00000000-0005-0000-0000-00000A000000}"/>
    <cellStyle name="20% - Accent3 3" xfId="12" xr:uid="{00000000-0005-0000-0000-00000B000000}"/>
    <cellStyle name="20% - Accent4" xfId="13" builtinId="42" customBuiltin="1"/>
    <cellStyle name="20% - Accent4 2" xfId="14" xr:uid="{00000000-0005-0000-0000-00000D000000}"/>
    <cellStyle name="20% - Accent4 3" xfId="15" xr:uid="{00000000-0005-0000-0000-00000E000000}"/>
    <cellStyle name="20% - Accent5" xfId="16" builtinId="46" customBuiltin="1"/>
    <cellStyle name="20% - Accent5 2" xfId="17" xr:uid="{00000000-0005-0000-0000-000010000000}"/>
    <cellStyle name="20% - Accent5 3" xfId="18" xr:uid="{00000000-0005-0000-0000-000011000000}"/>
    <cellStyle name="20% - Accent6" xfId="19" builtinId="50" customBuiltin="1"/>
    <cellStyle name="20% - Accent6 2" xfId="20" xr:uid="{00000000-0005-0000-0000-000013000000}"/>
    <cellStyle name="20% - Accent6 3" xfId="21" xr:uid="{00000000-0005-0000-0000-000014000000}"/>
    <cellStyle name="40% - Accent1" xfId="22" builtinId="31" customBuiltin="1"/>
    <cellStyle name="40% - Accent1 2" xfId="23" xr:uid="{00000000-0005-0000-0000-000016000000}"/>
    <cellStyle name="40% - Accent1 3" xfId="24" xr:uid="{00000000-0005-0000-0000-000017000000}"/>
    <cellStyle name="40% - Accent2" xfId="25" builtinId="35" customBuiltin="1"/>
    <cellStyle name="40% - Accent2 2" xfId="26" xr:uid="{00000000-0005-0000-0000-000019000000}"/>
    <cellStyle name="40% - Accent2 3" xfId="27" xr:uid="{00000000-0005-0000-0000-00001A000000}"/>
    <cellStyle name="40% - Accent3" xfId="28" builtinId="39" customBuiltin="1"/>
    <cellStyle name="40% - Accent3 2" xfId="29" xr:uid="{00000000-0005-0000-0000-00001C000000}"/>
    <cellStyle name="40% - Accent3 3" xfId="30" xr:uid="{00000000-0005-0000-0000-00001D000000}"/>
    <cellStyle name="40% - Accent4" xfId="31" builtinId="43" customBuiltin="1"/>
    <cellStyle name="40% - Accent4 2" xfId="32" xr:uid="{00000000-0005-0000-0000-00001F000000}"/>
    <cellStyle name="40% - Accent4 3" xfId="33" xr:uid="{00000000-0005-0000-0000-000020000000}"/>
    <cellStyle name="40% - Accent5" xfId="34" builtinId="47" customBuiltin="1"/>
    <cellStyle name="40% - Accent5 2" xfId="35" xr:uid="{00000000-0005-0000-0000-000022000000}"/>
    <cellStyle name="40% - Accent5 3" xfId="36" xr:uid="{00000000-0005-0000-0000-000023000000}"/>
    <cellStyle name="40% - Accent6" xfId="37" builtinId="51" customBuiltin="1"/>
    <cellStyle name="40% - Accent6 2" xfId="38" xr:uid="{00000000-0005-0000-0000-000025000000}"/>
    <cellStyle name="40% - Accent6 3" xfId="39" xr:uid="{00000000-0005-0000-0000-000026000000}"/>
    <cellStyle name="5x indented GHG Textfiels" xfId="40" xr:uid="{00000000-0005-0000-0000-000027000000}"/>
    <cellStyle name="60% - Accent1" xfId="41" builtinId="32" customBuiltin="1"/>
    <cellStyle name="60% - Accent1 2" xfId="42" xr:uid="{00000000-0005-0000-0000-000029000000}"/>
    <cellStyle name="60% - Accent1 3" xfId="43" xr:uid="{00000000-0005-0000-0000-00002A000000}"/>
    <cellStyle name="60% - Accent2" xfId="44" builtinId="36" customBuiltin="1"/>
    <cellStyle name="60% - Accent2 2" xfId="45" xr:uid="{00000000-0005-0000-0000-00002C000000}"/>
    <cellStyle name="60% - Accent2 3" xfId="46" xr:uid="{00000000-0005-0000-0000-00002D000000}"/>
    <cellStyle name="60% - Accent3" xfId="47" builtinId="40" customBuiltin="1"/>
    <cellStyle name="60% - Accent3 2" xfId="48" xr:uid="{00000000-0005-0000-0000-00002F000000}"/>
    <cellStyle name="60% - Accent3 3" xfId="49" xr:uid="{00000000-0005-0000-0000-000030000000}"/>
    <cellStyle name="60% - Accent4" xfId="50" builtinId="44" customBuiltin="1"/>
    <cellStyle name="60% - Accent4 2" xfId="51" xr:uid="{00000000-0005-0000-0000-000032000000}"/>
    <cellStyle name="60% - Accent4 3" xfId="52" xr:uid="{00000000-0005-0000-0000-000033000000}"/>
    <cellStyle name="60% - Accent5" xfId="53" builtinId="48" customBuiltin="1"/>
    <cellStyle name="60% - Accent5 2" xfId="54" xr:uid="{00000000-0005-0000-0000-000035000000}"/>
    <cellStyle name="60% - Accent5 3" xfId="55" xr:uid="{00000000-0005-0000-0000-000036000000}"/>
    <cellStyle name="60% - Accent6" xfId="56" builtinId="52" customBuiltin="1"/>
    <cellStyle name="60% - Accent6 2" xfId="57" xr:uid="{00000000-0005-0000-0000-000038000000}"/>
    <cellStyle name="60% - Accent6 3" xfId="58" xr:uid="{00000000-0005-0000-0000-000039000000}"/>
    <cellStyle name="Accent1" xfId="59" builtinId="29" customBuiltin="1"/>
    <cellStyle name="Accent1 2" xfId="60" xr:uid="{00000000-0005-0000-0000-00003B000000}"/>
    <cellStyle name="Accent1 3" xfId="61" xr:uid="{00000000-0005-0000-0000-00003C000000}"/>
    <cellStyle name="Accent2" xfId="62" builtinId="33" customBuiltin="1"/>
    <cellStyle name="Accent2 2" xfId="63" xr:uid="{00000000-0005-0000-0000-00003E000000}"/>
    <cellStyle name="Accent2 3" xfId="64" xr:uid="{00000000-0005-0000-0000-00003F000000}"/>
    <cellStyle name="Accent3" xfId="65" builtinId="37" customBuiltin="1"/>
    <cellStyle name="Accent3 2" xfId="66" xr:uid="{00000000-0005-0000-0000-000041000000}"/>
    <cellStyle name="Accent3 3" xfId="67" xr:uid="{00000000-0005-0000-0000-000042000000}"/>
    <cellStyle name="Accent4" xfId="68" builtinId="41" customBuiltin="1"/>
    <cellStyle name="Accent4 2" xfId="69" xr:uid="{00000000-0005-0000-0000-000044000000}"/>
    <cellStyle name="Accent4 3" xfId="70" xr:uid="{00000000-0005-0000-0000-000045000000}"/>
    <cellStyle name="Accent5" xfId="71" builtinId="45" customBuiltin="1"/>
    <cellStyle name="Accent5 2" xfId="72" xr:uid="{00000000-0005-0000-0000-000047000000}"/>
    <cellStyle name="Accent5 3" xfId="73" xr:uid="{00000000-0005-0000-0000-000048000000}"/>
    <cellStyle name="Accent6" xfId="74" builtinId="49" customBuiltin="1"/>
    <cellStyle name="Accent6 2" xfId="75" xr:uid="{00000000-0005-0000-0000-00004A000000}"/>
    <cellStyle name="Accent6 3" xfId="76" xr:uid="{00000000-0005-0000-0000-00004B000000}"/>
    <cellStyle name="AggblueCels_1x" xfId="77" xr:uid="{00000000-0005-0000-0000-00004C000000}"/>
    <cellStyle name="Bad" xfId="78" builtinId="27" customBuiltin="1"/>
    <cellStyle name="Bad 2" xfId="79" xr:uid="{00000000-0005-0000-0000-00004E000000}"/>
    <cellStyle name="Bad 3" xfId="80" xr:uid="{00000000-0005-0000-0000-00004F000000}"/>
    <cellStyle name="Bad 4" xfId="81" xr:uid="{00000000-0005-0000-0000-000050000000}"/>
    <cellStyle name="Bold GHG Numbers (0.00)" xfId="82" xr:uid="{00000000-0005-0000-0000-000051000000}"/>
    <cellStyle name="Calculation" xfId="83" builtinId="22" customBuiltin="1"/>
    <cellStyle name="Calculation 2" xfId="84" xr:uid="{00000000-0005-0000-0000-000053000000}"/>
    <cellStyle name="Calculation 3" xfId="85" xr:uid="{00000000-0005-0000-0000-000054000000}"/>
    <cellStyle name="Check Cell" xfId="86" builtinId="23" customBuiltin="1"/>
    <cellStyle name="Check Cell 2" xfId="87" xr:uid="{00000000-0005-0000-0000-000056000000}"/>
    <cellStyle name="Check Cell 3" xfId="88" xr:uid="{00000000-0005-0000-0000-000057000000}"/>
    <cellStyle name="Comma 10" xfId="252" xr:uid="{AB532835-7D7E-46BF-8151-D939CB4488D0}"/>
    <cellStyle name="Comma 2" xfId="89" xr:uid="{00000000-0005-0000-0000-000058000000}"/>
    <cellStyle name="Comma 2 2" xfId="90" xr:uid="{00000000-0005-0000-0000-000059000000}"/>
    <cellStyle name="Comma 2 3" xfId="91" xr:uid="{00000000-0005-0000-0000-00005A000000}"/>
    <cellStyle name="Comma 3" xfId="92" xr:uid="{00000000-0005-0000-0000-00005B000000}"/>
    <cellStyle name="Comma 3 2" xfId="93" xr:uid="{00000000-0005-0000-0000-00005C000000}"/>
    <cellStyle name="Comma 4" xfId="94" xr:uid="{00000000-0005-0000-0000-00005D000000}"/>
    <cellStyle name="Comma 5" xfId="95" xr:uid="{00000000-0005-0000-0000-00005E000000}"/>
    <cellStyle name="Comma 6" xfId="96" xr:uid="{00000000-0005-0000-0000-00005F000000}"/>
    <cellStyle name="Comma 6 2" xfId="248" xr:uid="{72F248F2-938B-4B57-8694-75731D544BBB}"/>
    <cellStyle name="Comma 7" xfId="97" xr:uid="{00000000-0005-0000-0000-000060000000}"/>
    <cellStyle name="Comma 8" xfId="98" xr:uid="{00000000-0005-0000-0000-000061000000}"/>
    <cellStyle name="Comma 9" xfId="99" xr:uid="{00000000-0005-0000-0000-000062000000}"/>
    <cellStyle name="Currency" xfId="259" builtinId="4"/>
    <cellStyle name="Currency 2" xfId="100" xr:uid="{00000000-0005-0000-0000-000063000000}"/>
    <cellStyle name="Euro" xfId="101" xr:uid="{00000000-0005-0000-0000-000064000000}"/>
    <cellStyle name="Explanatory Text" xfId="102" builtinId="53" customBuiltin="1"/>
    <cellStyle name="Explanatory Text 2" xfId="103" xr:uid="{00000000-0005-0000-0000-000066000000}"/>
    <cellStyle name="Explanatory Text 3" xfId="104" xr:uid="{00000000-0005-0000-0000-000067000000}"/>
    <cellStyle name="Good" xfId="105" builtinId="26" customBuiltin="1"/>
    <cellStyle name="Good 2" xfId="106" xr:uid="{00000000-0005-0000-0000-000069000000}"/>
    <cellStyle name="Good 3" xfId="107" xr:uid="{00000000-0005-0000-0000-00006A000000}"/>
    <cellStyle name="Good 4" xfId="108" xr:uid="{00000000-0005-0000-0000-00006B000000}"/>
    <cellStyle name="Heading" xfId="109" xr:uid="{00000000-0005-0000-0000-00006C000000}"/>
    <cellStyle name="Heading 1" xfId="110" builtinId="16" customBuiltin="1"/>
    <cellStyle name="Heading 1 2" xfId="111" xr:uid="{00000000-0005-0000-0000-00006E000000}"/>
    <cellStyle name="Heading 1 3" xfId="112" xr:uid="{00000000-0005-0000-0000-00006F000000}"/>
    <cellStyle name="Heading 2" xfId="113" builtinId="17" customBuiltin="1"/>
    <cellStyle name="Heading 2 2" xfId="114" xr:uid="{00000000-0005-0000-0000-000071000000}"/>
    <cellStyle name="Heading 2 3" xfId="115" xr:uid="{00000000-0005-0000-0000-000072000000}"/>
    <cellStyle name="Heading 3" xfId="116" builtinId="18" customBuiltin="1"/>
    <cellStyle name="Heading 3 2" xfId="117" xr:uid="{00000000-0005-0000-0000-000074000000}"/>
    <cellStyle name="Heading 3 3" xfId="118" xr:uid="{00000000-0005-0000-0000-000075000000}"/>
    <cellStyle name="Heading 4" xfId="119" builtinId="19" customBuiltin="1"/>
    <cellStyle name="Heading 4 2" xfId="120" xr:uid="{00000000-0005-0000-0000-000077000000}"/>
    <cellStyle name="Heading 4 3" xfId="121" xr:uid="{00000000-0005-0000-0000-000078000000}"/>
    <cellStyle name="Heading 5" xfId="122" xr:uid="{00000000-0005-0000-0000-000079000000}"/>
    <cellStyle name="Heading 6" xfId="123" xr:uid="{00000000-0005-0000-0000-00007A000000}"/>
    <cellStyle name="Hyperlink" xfId="124" builtinId="8"/>
    <cellStyle name="Hyperlink 10" xfId="125" xr:uid="{00000000-0005-0000-0000-00007C000000}"/>
    <cellStyle name="Hyperlink 2" xfId="126" xr:uid="{00000000-0005-0000-0000-00007D000000}"/>
    <cellStyle name="Hyperlink 2 2" xfId="127" xr:uid="{00000000-0005-0000-0000-00007E000000}"/>
    <cellStyle name="Hyperlink 3" xfId="128" xr:uid="{00000000-0005-0000-0000-00007F000000}"/>
    <cellStyle name="Hyperlink 4" xfId="129" xr:uid="{00000000-0005-0000-0000-000080000000}"/>
    <cellStyle name="Hyperlink 5" xfId="130" xr:uid="{00000000-0005-0000-0000-000081000000}"/>
    <cellStyle name="Hyperlink 6" xfId="131" xr:uid="{00000000-0005-0000-0000-000082000000}"/>
    <cellStyle name="Hyperlink 7" xfId="132" xr:uid="{00000000-0005-0000-0000-000083000000}"/>
    <cellStyle name="Hyperlink 8" xfId="133" xr:uid="{00000000-0005-0000-0000-000084000000}"/>
    <cellStyle name="Hyperlink 9" xfId="134" xr:uid="{00000000-0005-0000-0000-000085000000}"/>
    <cellStyle name="Input" xfId="135" builtinId="20" customBuiltin="1"/>
    <cellStyle name="Input 2" xfId="136" xr:uid="{00000000-0005-0000-0000-000087000000}"/>
    <cellStyle name="Input 3" xfId="137" xr:uid="{00000000-0005-0000-0000-000088000000}"/>
    <cellStyle name="InputCells12_BBorder_CRFReport-template" xfId="138" xr:uid="{00000000-0005-0000-0000-000089000000}"/>
    <cellStyle name="Linked Cell" xfId="139" builtinId="24" customBuiltin="1"/>
    <cellStyle name="Linked Cell 2" xfId="140" xr:uid="{00000000-0005-0000-0000-00008B000000}"/>
    <cellStyle name="Linked Cell 3" xfId="141" xr:uid="{00000000-0005-0000-0000-00008C000000}"/>
    <cellStyle name="Neutral" xfId="142" builtinId="28" customBuiltin="1"/>
    <cellStyle name="Neutral 2" xfId="143" xr:uid="{00000000-0005-0000-0000-00008E000000}"/>
    <cellStyle name="Neutral 3" xfId="144" xr:uid="{00000000-0005-0000-0000-00008F000000}"/>
    <cellStyle name="Normal" xfId="0" builtinId="0"/>
    <cellStyle name="Normal 10" xfId="145" xr:uid="{00000000-0005-0000-0000-000091000000}"/>
    <cellStyle name="Normal 10 2" xfId="250" xr:uid="{2ADFE28A-3245-4B78-ADA9-C9121E1C7A99}"/>
    <cellStyle name="Normal 11" xfId="146" xr:uid="{00000000-0005-0000-0000-000092000000}"/>
    <cellStyle name="Normal 12" xfId="147" xr:uid="{00000000-0005-0000-0000-000093000000}"/>
    <cellStyle name="Normal 13" xfId="148" xr:uid="{00000000-0005-0000-0000-000094000000}"/>
    <cellStyle name="Normal 13 2" xfId="260" xr:uid="{25D314FE-2437-4906-965A-78CDF7810BFD}"/>
    <cellStyle name="Normal 14" xfId="149" xr:uid="{00000000-0005-0000-0000-000095000000}"/>
    <cellStyle name="Normal 15" xfId="150" xr:uid="{00000000-0005-0000-0000-000096000000}"/>
    <cellStyle name="Normal 16" xfId="151" xr:uid="{00000000-0005-0000-0000-000097000000}"/>
    <cellStyle name="Normal 17" xfId="152" xr:uid="{00000000-0005-0000-0000-000098000000}"/>
    <cellStyle name="Normal 17 2" xfId="246" xr:uid="{68FB6162-4AC1-45EC-BAAA-875FA5C2C6FA}"/>
    <cellStyle name="Normal 18" xfId="153" xr:uid="{00000000-0005-0000-0000-000099000000}"/>
    <cellStyle name="Normal 19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2 2 2" xfId="247" xr:uid="{4CF827D5-4F00-43D2-ADD9-C336C310BC7E}"/>
    <cellStyle name="Normal 2 2 3" xfId="158" xr:uid="{00000000-0005-0000-0000-00009E000000}"/>
    <cellStyle name="Normal 2 3" xfId="159" xr:uid="{00000000-0005-0000-0000-00009F000000}"/>
    <cellStyle name="Normal 2 4" xfId="160" xr:uid="{00000000-0005-0000-0000-0000A0000000}"/>
    <cellStyle name="Normal 2 4 2" xfId="161" xr:uid="{00000000-0005-0000-0000-0000A1000000}"/>
    <cellStyle name="Normal 2 5" xfId="162" xr:uid="{00000000-0005-0000-0000-0000A2000000}"/>
    <cellStyle name="Normal 2 6" xfId="257" xr:uid="{FD3E82FF-6D85-4231-BD6C-97B2E47777C8}"/>
    <cellStyle name="Normal 20" xfId="163" xr:uid="{00000000-0005-0000-0000-0000A3000000}"/>
    <cellStyle name="Normal 21" xfId="164" xr:uid="{00000000-0005-0000-0000-0000A4000000}"/>
    <cellStyle name="Normal 22" xfId="165" xr:uid="{00000000-0005-0000-0000-0000A5000000}"/>
    <cellStyle name="Normal 23" xfId="166" xr:uid="{00000000-0005-0000-0000-0000A6000000}"/>
    <cellStyle name="Normal 24" xfId="167" xr:uid="{00000000-0005-0000-0000-0000A7000000}"/>
    <cellStyle name="Normal 25" xfId="168" xr:uid="{00000000-0005-0000-0000-0000A8000000}"/>
    <cellStyle name="Normal 26" xfId="169" xr:uid="{00000000-0005-0000-0000-0000A9000000}"/>
    <cellStyle name="Normal 27" xfId="170" xr:uid="{00000000-0005-0000-0000-0000AA000000}"/>
    <cellStyle name="Normal 28" xfId="171" xr:uid="{00000000-0005-0000-0000-0000AB000000}"/>
    <cellStyle name="Normal 29" xfId="172" xr:uid="{00000000-0005-0000-0000-0000AC000000}"/>
    <cellStyle name="Normal 3" xfId="173" xr:uid="{00000000-0005-0000-0000-0000AD000000}"/>
    <cellStyle name="Normal 3 2" xfId="174" xr:uid="{00000000-0005-0000-0000-0000AE000000}"/>
    <cellStyle name="Normal 3 3" xfId="175" xr:uid="{00000000-0005-0000-0000-0000AF000000}"/>
    <cellStyle name="Normal 30" xfId="176" xr:uid="{00000000-0005-0000-0000-0000B0000000}"/>
    <cellStyle name="Normal 31" xfId="177" xr:uid="{00000000-0005-0000-0000-0000B1000000}"/>
    <cellStyle name="Normal 32" xfId="178" xr:uid="{00000000-0005-0000-0000-0000B2000000}"/>
    <cellStyle name="Normal 33" xfId="179" xr:uid="{00000000-0005-0000-0000-0000B3000000}"/>
    <cellStyle name="Normal 34" xfId="180" xr:uid="{00000000-0005-0000-0000-0000B4000000}"/>
    <cellStyle name="Normal 35" xfId="181" xr:uid="{00000000-0005-0000-0000-0000B5000000}"/>
    <cellStyle name="Normal 36" xfId="182" xr:uid="{00000000-0005-0000-0000-0000B6000000}"/>
    <cellStyle name="Normal 37" xfId="183" xr:uid="{00000000-0005-0000-0000-0000B7000000}"/>
    <cellStyle name="Normal 38" xfId="184" xr:uid="{00000000-0005-0000-0000-0000B8000000}"/>
    <cellStyle name="Normal 39" xfId="185" xr:uid="{00000000-0005-0000-0000-0000B9000000}"/>
    <cellStyle name="Normal 4" xfId="186" xr:uid="{00000000-0005-0000-0000-0000BA000000}"/>
    <cellStyle name="Normal 4 2" xfId="187" xr:uid="{00000000-0005-0000-0000-0000BB000000}"/>
    <cellStyle name="Normal 4 3" xfId="188" xr:uid="{00000000-0005-0000-0000-0000BC000000}"/>
    <cellStyle name="Normal 40" xfId="189" xr:uid="{00000000-0005-0000-0000-0000BD000000}"/>
    <cellStyle name="Normal 41" xfId="190" xr:uid="{00000000-0005-0000-0000-0000BE000000}"/>
    <cellStyle name="Normal 42" xfId="191" xr:uid="{00000000-0005-0000-0000-0000BF000000}"/>
    <cellStyle name="Normal 43" xfId="192" xr:uid="{00000000-0005-0000-0000-0000C0000000}"/>
    <cellStyle name="Normal 44" xfId="251" xr:uid="{97CA0326-F0DC-449E-8B8B-650F9978EE32}"/>
    <cellStyle name="Normal 45" xfId="255" xr:uid="{DB45B71C-A6DA-4953-92CE-340598AADA42}"/>
    <cellStyle name="Normal 5" xfId="193" xr:uid="{00000000-0005-0000-0000-0000C1000000}"/>
    <cellStyle name="Normal 5 2" xfId="194" xr:uid="{00000000-0005-0000-0000-0000C2000000}"/>
    <cellStyle name="Normal 5 3" xfId="195" xr:uid="{00000000-0005-0000-0000-0000C3000000}"/>
    <cellStyle name="Normal 6" xfId="196" xr:uid="{00000000-0005-0000-0000-0000C4000000}"/>
    <cellStyle name="Normal 6 2" xfId="197" xr:uid="{00000000-0005-0000-0000-0000C5000000}"/>
    <cellStyle name="Normal 7" xfId="198" xr:uid="{00000000-0005-0000-0000-0000C6000000}"/>
    <cellStyle name="Normal 8" xfId="199" xr:uid="{00000000-0005-0000-0000-0000C7000000}"/>
    <cellStyle name="Normal 9" xfId="200" xr:uid="{00000000-0005-0000-0000-0000C8000000}"/>
    <cellStyle name="Normal GHG-Shade" xfId="201" xr:uid="{00000000-0005-0000-0000-0000C9000000}"/>
    <cellStyle name="Normal_Real 1995 prices" xfId="202" xr:uid="{00000000-0005-0000-0000-0000CA000000}"/>
    <cellStyle name="Normal_Sheet1" xfId="203" xr:uid="{00000000-0005-0000-0000-0000CB000000}"/>
    <cellStyle name="Normal_ukeb_data2002" xfId="204" xr:uid="{00000000-0005-0000-0000-0000CC000000}"/>
    <cellStyle name="Normal_ukeb_data2002 2" xfId="205" xr:uid="{00000000-0005-0000-0000-0000CD000000}"/>
    <cellStyle name="Note" xfId="206" builtinId="10" customBuiltin="1"/>
    <cellStyle name="Note 2" xfId="207" xr:uid="{00000000-0005-0000-0000-0000CF000000}"/>
    <cellStyle name="Note 3" xfId="208" xr:uid="{00000000-0005-0000-0000-0000D0000000}"/>
    <cellStyle name="Output" xfId="209" builtinId="21" customBuiltin="1"/>
    <cellStyle name="Output 2" xfId="210" xr:uid="{00000000-0005-0000-0000-0000D2000000}"/>
    <cellStyle name="Output 3" xfId="211" xr:uid="{00000000-0005-0000-0000-0000D3000000}"/>
    <cellStyle name="Percent" xfId="254" builtinId="5"/>
    <cellStyle name="Percent 10" xfId="253" xr:uid="{F501A5FD-367F-4283-9A35-46858F82438E}"/>
    <cellStyle name="Percent 11" xfId="256" xr:uid="{27EC0782-478D-41C4-8E4F-E6AE45A97500}"/>
    <cellStyle name="Percent 2" xfId="212" xr:uid="{00000000-0005-0000-0000-0000D4000000}"/>
    <cellStyle name="Percent 2 2" xfId="213" xr:uid="{00000000-0005-0000-0000-0000D5000000}"/>
    <cellStyle name="Percent 2 2 2" xfId="249" xr:uid="{14A1B40F-1DE8-4A0D-9418-A0860640415D}"/>
    <cellStyle name="Percent 2 3" xfId="258" xr:uid="{B772968A-A217-4C56-B28F-1EE599C3BDD7}"/>
    <cellStyle name="Percent 3" xfId="214" xr:uid="{00000000-0005-0000-0000-0000D6000000}"/>
    <cellStyle name="Percent 4" xfId="215" xr:uid="{00000000-0005-0000-0000-0000D7000000}"/>
    <cellStyle name="Percent 5" xfId="216" xr:uid="{00000000-0005-0000-0000-0000D8000000}"/>
    <cellStyle name="Percent 6" xfId="217" xr:uid="{00000000-0005-0000-0000-0000D9000000}"/>
    <cellStyle name="Percent 7" xfId="218" xr:uid="{00000000-0005-0000-0000-0000DA000000}"/>
    <cellStyle name="Percent 8" xfId="219" xr:uid="{00000000-0005-0000-0000-0000DB000000}"/>
    <cellStyle name="Percent 9" xfId="220" xr:uid="{00000000-0005-0000-0000-0000DC000000}"/>
    <cellStyle name="Publication_style" xfId="221" xr:uid="{00000000-0005-0000-0000-0000DD000000}"/>
    <cellStyle name="Refdb standard" xfId="222" xr:uid="{00000000-0005-0000-0000-0000DE000000}"/>
    <cellStyle name="Refdb standard 2" xfId="223" xr:uid="{00000000-0005-0000-0000-0000DF000000}"/>
    <cellStyle name="Shade" xfId="224" xr:uid="{00000000-0005-0000-0000-0000E0000000}"/>
    <cellStyle name="Source" xfId="225" xr:uid="{00000000-0005-0000-0000-0000E1000000}"/>
    <cellStyle name="Source 2" xfId="226" xr:uid="{00000000-0005-0000-0000-0000E2000000}"/>
    <cellStyle name="Source_1_1" xfId="227" xr:uid="{00000000-0005-0000-0000-0000E3000000}"/>
    <cellStyle name="Style 1" xfId="228" xr:uid="{00000000-0005-0000-0000-0000E4000000}"/>
    <cellStyle name="Style 1 2" xfId="229" xr:uid="{00000000-0005-0000-0000-0000E5000000}"/>
    <cellStyle name="Table Cells" xfId="230" xr:uid="{00000000-0005-0000-0000-0000E6000000}"/>
    <cellStyle name="Table Column Headings" xfId="231" xr:uid="{00000000-0005-0000-0000-0000E7000000}"/>
    <cellStyle name="Table Number" xfId="232" xr:uid="{00000000-0005-0000-0000-0000E8000000}"/>
    <cellStyle name="Table Row Headings" xfId="233" xr:uid="{00000000-0005-0000-0000-0000E9000000}"/>
    <cellStyle name="Table Title" xfId="234" xr:uid="{00000000-0005-0000-0000-0000EA000000}"/>
    <cellStyle name="Tabref" xfId="235" xr:uid="{00000000-0005-0000-0000-0000EB000000}"/>
    <cellStyle name="Title" xfId="236" builtinId="15" customBuiltin="1"/>
    <cellStyle name="Title 2" xfId="237" xr:uid="{00000000-0005-0000-0000-0000ED000000}"/>
    <cellStyle name="Title 3" xfId="238" xr:uid="{00000000-0005-0000-0000-0000EE000000}"/>
    <cellStyle name="Total" xfId="239" builtinId="25" customBuiltin="1"/>
    <cellStyle name="Total 2" xfId="240" xr:uid="{00000000-0005-0000-0000-0000F0000000}"/>
    <cellStyle name="Total 3" xfId="241" xr:uid="{00000000-0005-0000-0000-0000F1000000}"/>
    <cellStyle name="Warning Text" xfId="242" builtinId="11" customBuiltin="1"/>
    <cellStyle name="Warning Text 2" xfId="243" xr:uid="{00000000-0005-0000-0000-0000F3000000}"/>
    <cellStyle name="Warning Text 3" xfId="244" xr:uid="{00000000-0005-0000-0000-0000F4000000}"/>
    <cellStyle name="Обычный_2++_CRFReport-template" xfId="245" xr:uid="{00000000-0005-0000-0000-0000F5000000}"/>
  </cellStyles>
  <dxfs count="15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2399594</xdr:colOff>
      <xdr:row>3</xdr:row>
      <xdr:rowOff>184151</xdr:rowOff>
    </xdr:from>
    <xdr:to>
      <xdr:col>1</xdr:col>
      <xdr:colOff>3588464</xdr:colOff>
      <xdr:row>6</xdr:row>
      <xdr:rowOff>2893</xdr:rowOff>
    </xdr:to>
    <xdr:pic>
      <xdr:nvPicPr>
        <xdr:cNvPr id="2773" name="Picture 3" descr="National Statistics logo">
          <a:extLst>
            <a:ext uri="{FF2B5EF4-FFF2-40B4-BE49-F238E27FC236}">
              <a16:creationId xmlns:a16="http://schemas.microsoft.com/office/drawing/2014/main" id="{D07189C0-2215-4EB3-8FB6-E12E12913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694" y="952501"/>
          <a:ext cx="1188870" cy="701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1514475</xdr:colOff>
      <xdr:row>6</xdr:row>
      <xdr:rowOff>79375</xdr:rowOff>
    </xdr:to>
    <xdr:pic>
      <xdr:nvPicPr>
        <xdr:cNvPr id="3" name="Picture 2" descr="Department for Energy Security &amp; Net Zero logo">
          <a:extLst>
            <a:ext uri="{FF2B5EF4-FFF2-40B4-BE49-F238E27FC236}">
              <a16:creationId xmlns:a16="http://schemas.microsoft.com/office/drawing/2014/main" id="{7B362805-19B9-F246-1A2A-4845209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768350"/>
          <a:ext cx="1514475" cy="962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68EBD-3F87-488C-BD47-D06F564C35DE}" name="domestic_fec" displayName="domestic_fec" ref="B4:K57" totalsRowShown="0" headerRowBorderDxfId="14" headerRowCellStyle="Normal 13 2" dataCellStyle="Normal 13 2">
  <tableColumns count="10">
    <tableColumn id="1" xr3:uid="{40356D51-87D7-40EC-91BB-9FABCE027CB9}" name="Year" dataDxfId="13" dataCellStyle="Normal 13 2"/>
    <tableColumn id="2" xr3:uid="{9DAB8C33-EC69-455E-9E5D-F760BCC179BB}" name="Coal" dataDxfId="12" dataCellStyle="Normal 13 2"/>
    <tableColumn id="3" xr3:uid="{B7B23BE5-FF42-4E27-8E1A-3D64184D26A1}" name="Coke and breeze" dataDxfId="11" dataCellStyle="Normal 13 2"/>
    <tableColumn id="4" xr3:uid="{C35C6BA5-C31E-4665-8A7B-BD1B2FE08A72}" name="Other solid fuels" dataDxfId="10" dataCellStyle="Normal 13 2"/>
    <tableColumn id="5" xr3:uid="{18ACDE6D-1DCD-4C8E-9B6E-4992CA7ABBDA}" name="Natural gas_x000a_[Note 8]" dataDxfId="9" dataCellStyle="Normal 13 2"/>
    <tableColumn id="6" xr3:uid="{8A175E57-F413-4053-90A3-88515751DADC}" name="Electricity" dataDxfId="8" dataCellStyle="Normal 13 2"/>
    <tableColumn id="7" xr3:uid="{334B3112-DB9E-4A94-AE34-26E4485ABFA7}" name="Heat" dataDxfId="7" dataCellStyle="Normal 13 2"/>
    <tableColumn id="8" xr3:uid="{2E557550-B6F2-434E-AB53-C8B9FE537352}" name="Bioenergy &amp; waste" dataDxfId="6" dataCellStyle="Normal 13 2"/>
    <tableColumn id="9" xr3:uid="{D3D2ED31-BE33-4754-AA4B-2A56F6CF377F}" name="Petroleum" dataDxfId="5" dataCellStyle="Normal 13 2"/>
    <tableColumn id="10" xr3:uid="{297793A1-EEB4-4553-AA4E-742DA5CE3540}" name="Total_x000a_[Note 4]" dataDxfId="4" dataCellStyle="Normal 1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ergy.stats@energysecurity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opLeftCell="A9" zoomScaleNormal="100" workbookViewId="0">
      <selection activeCell="E18" sqref="E18"/>
    </sheetView>
  </sheetViews>
  <sheetFormatPr defaultColWidth="8.88671875" defaultRowHeight="15" x14ac:dyDescent="0.2"/>
  <cols>
    <col min="1" max="1" width="3.5546875" style="1" customWidth="1"/>
    <col min="2" max="2" width="61.6640625" style="1" bestFit="1" customWidth="1"/>
    <col min="3" max="4" width="8.88671875" style="1"/>
    <col min="5" max="5" width="47.109375" style="1" bestFit="1" customWidth="1"/>
    <col min="6" max="16384" width="8.88671875" style="1"/>
  </cols>
  <sheetData>
    <row r="1" spans="2:12" ht="15" customHeight="1" x14ac:dyDescent="0.35">
      <c r="C1" s="337"/>
    </row>
    <row r="2" spans="2:12" ht="23.25" x14ac:dyDescent="0.35">
      <c r="B2" s="379" t="s">
        <v>328</v>
      </c>
      <c r="C2" s="4"/>
    </row>
    <row r="3" spans="2:12" ht="23.25" x14ac:dyDescent="0.35">
      <c r="C3" s="337"/>
    </row>
    <row r="4" spans="2:12" ht="27" customHeight="1" x14ac:dyDescent="0.35">
      <c r="D4" s="337"/>
      <c r="E4" s="337"/>
      <c r="F4" s="337"/>
      <c r="G4" s="337"/>
      <c r="H4" s="337"/>
      <c r="I4" s="337"/>
      <c r="J4" s="337"/>
    </row>
    <row r="5" spans="2:12" ht="23.25" x14ac:dyDescent="0.35">
      <c r="D5" s="2"/>
      <c r="E5" s="337"/>
      <c r="F5" s="337"/>
      <c r="G5" s="337"/>
      <c r="H5" s="337"/>
      <c r="I5" s="337"/>
    </row>
    <row r="6" spans="2:12" ht="20.25" x14ac:dyDescent="0.3">
      <c r="E6" s="338"/>
      <c r="F6" s="338"/>
      <c r="G6" s="338"/>
      <c r="H6" s="338"/>
    </row>
    <row r="7" spans="2:12" x14ac:dyDescent="0.2">
      <c r="B7" s="311"/>
    </row>
    <row r="8" spans="2:12" x14ac:dyDescent="0.2">
      <c r="B8" s="311" t="s">
        <v>329</v>
      </c>
      <c r="F8" s="5"/>
    </row>
    <row r="9" spans="2:12" x14ac:dyDescent="0.2">
      <c r="B9" s="311" t="s">
        <v>330</v>
      </c>
    </row>
    <row r="10" spans="2:12" x14ac:dyDescent="0.2">
      <c r="B10" s="311" t="s">
        <v>0</v>
      </c>
    </row>
    <row r="11" spans="2:12" x14ac:dyDescent="0.2">
      <c r="B11" s="334" t="s">
        <v>331</v>
      </c>
      <c r="C11" s="311"/>
    </row>
    <row r="12" spans="2:12" x14ac:dyDescent="0.2">
      <c r="B12" s="334"/>
      <c r="C12" s="311"/>
    </row>
    <row r="13" spans="2:12" s="3" customFormat="1" x14ac:dyDescent="0.2">
      <c r="B13" s="335" t="s">
        <v>1</v>
      </c>
      <c r="C13" s="311"/>
      <c r="D13" s="1"/>
      <c r="E13" s="311"/>
      <c r="F13" s="384"/>
      <c r="G13" s="384"/>
      <c r="H13" s="384"/>
      <c r="I13" s="384"/>
      <c r="J13" s="384"/>
      <c r="K13"/>
      <c r="L13" s="1"/>
    </row>
    <row r="14" spans="2:12" s="311" customFormat="1" x14ac:dyDescent="0.2">
      <c r="B14" s="336" t="s">
        <v>2</v>
      </c>
      <c r="C14"/>
      <c r="D14" s="336"/>
      <c r="E14" s="386" t="s">
        <v>9</v>
      </c>
      <c r="F14" s="384"/>
      <c r="G14" s="384"/>
      <c r="H14" s="384"/>
      <c r="I14" s="384"/>
      <c r="J14" s="384"/>
      <c r="K14"/>
    </row>
    <row r="15" spans="2:12" s="311" customFormat="1" x14ac:dyDescent="0.2">
      <c r="B15" s="336" t="s">
        <v>4</v>
      </c>
      <c r="C15"/>
      <c r="D15" s="336"/>
      <c r="E15" s="386" t="s">
        <v>11</v>
      </c>
      <c r="F15" s="384"/>
      <c r="G15" s="384"/>
      <c r="H15" s="384"/>
      <c r="I15" s="384"/>
      <c r="J15" s="384"/>
      <c r="K15"/>
    </row>
    <row r="16" spans="2:12" s="311" customFormat="1" x14ac:dyDescent="0.2">
      <c r="B16" s="336" t="s">
        <v>6</v>
      </c>
      <c r="C16"/>
      <c r="D16" s="336"/>
      <c r="E16" s="386" t="s">
        <v>13</v>
      </c>
      <c r="F16" s="384"/>
      <c r="G16" s="384"/>
      <c r="H16" s="384"/>
      <c r="I16" s="384"/>
      <c r="J16" s="384"/>
      <c r="K16"/>
    </row>
    <row r="17" spans="2:12" x14ac:dyDescent="0.2">
      <c r="B17" s="336" t="s">
        <v>8</v>
      </c>
      <c r="C17"/>
      <c r="D17" s="336"/>
      <c r="E17" s="386" t="s">
        <v>15</v>
      </c>
      <c r="F17" s="384"/>
      <c r="G17" s="384"/>
      <c r="H17" s="384"/>
      <c r="I17" s="384"/>
      <c r="J17" s="384"/>
      <c r="K17"/>
      <c r="L17" s="311"/>
    </row>
    <row r="18" spans="2:12" x14ac:dyDescent="0.2">
      <c r="B18" s="336" t="s">
        <v>10</v>
      </c>
      <c r="C18"/>
      <c r="D18" s="336"/>
      <c r="E18" s="386" t="s">
        <v>17</v>
      </c>
      <c r="F18" s="384"/>
      <c r="G18" s="384"/>
      <c r="H18" s="384"/>
      <c r="I18" s="384"/>
      <c r="J18" s="384"/>
      <c r="K18"/>
      <c r="L18" s="311"/>
    </row>
    <row r="19" spans="2:12" x14ac:dyDescent="0.2">
      <c r="B19" s="336" t="s">
        <v>12</v>
      </c>
      <c r="C19"/>
      <c r="D19" s="336"/>
      <c r="E19" s="386" t="s">
        <v>19</v>
      </c>
      <c r="F19" s="384"/>
      <c r="G19" s="384"/>
      <c r="H19" s="384"/>
      <c r="I19" s="384"/>
      <c r="J19" s="384"/>
      <c r="K19"/>
      <c r="L19" s="311"/>
    </row>
    <row r="20" spans="2:12" x14ac:dyDescent="0.2">
      <c r="B20" s="336" t="s">
        <v>14</v>
      </c>
      <c r="C20"/>
      <c r="D20" s="336"/>
      <c r="E20" s="386" t="s">
        <v>21</v>
      </c>
      <c r="F20" s="384"/>
      <c r="G20" s="384"/>
      <c r="H20" s="384"/>
      <c r="I20" s="384"/>
      <c r="J20" s="384"/>
      <c r="K20"/>
      <c r="L20" s="311"/>
    </row>
    <row r="21" spans="2:12" x14ac:dyDescent="0.2">
      <c r="B21" s="336" t="s">
        <v>16</v>
      </c>
      <c r="C21"/>
      <c r="D21" s="336"/>
      <c r="E21" s="386" t="s">
        <v>23</v>
      </c>
      <c r="F21" s="384"/>
      <c r="G21" s="384"/>
      <c r="H21" s="384"/>
      <c r="I21" s="384"/>
      <c r="J21" s="384"/>
      <c r="K21"/>
      <c r="L21" s="311"/>
    </row>
    <row r="22" spans="2:12" x14ac:dyDescent="0.2">
      <c r="B22" s="336" t="s">
        <v>18</v>
      </c>
      <c r="C22"/>
      <c r="D22" s="336"/>
      <c r="E22" s="386" t="s">
        <v>25</v>
      </c>
      <c r="F22" s="384"/>
      <c r="G22" s="384"/>
      <c r="H22" s="384"/>
      <c r="I22" s="384"/>
      <c r="J22" s="384"/>
      <c r="K22"/>
      <c r="L22" s="311"/>
    </row>
    <row r="23" spans="2:12" x14ac:dyDescent="0.2">
      <c r="B23" s="336" t="s">
        <v>20</v>
      </c>
      <c r="C23"/>
      <c r="D23" s="336"/>
      <c r="E23" s="386" t="s">
        <v>332</v>
      </c>
      <c r="F23" s="384"/>
      <c r="G23" s="384"/>
      <c r="H23" s="384"/>
      <c r="I23" s="384"/>
      <c r="J23" s="384"/>
      <c r="K23"/>
      <c r="L23" s="311"/>
    </row>
    <row r="24" spans="2:12" x14ac:dyDescent="0.2">
      <c r="B24" s="336" t="s">
        <v>22</v>
      </c>
      <c r="C24"/>
      <c r="D24" s="336"/>
      <c r="E24" s="386" t="s">
        <v>27</v>
      </c>
      <c r="F24" s="384"/>
      <c r="G24" s="384"/>
      <c r="H24" s="384"/>
      <c r="I24" s="384"/>
      <c r="J24" s="384"/>
      <c r="K24"/>
      <c r="L24" s="311"/>
    </row>
    <row r="25" spans="2:12" x14ac:dyDescent="0.2">
      <c r="B25" s="336" t="s">
        <v>24</v>
      </c>
      <c r="C25"/>
      <c r="D25" s="336"/>
      <c r="E25" s="386" t="s">
        <v>29</v>
      </c>
      <c r="F25" s="384"/>
      <c r="G25" s="384"/>
      <c r="H25" s="384"/>
      <c r="I25" s="384"/>
      <c r="J25" s="384"/>
      <c r="K25"/>
      <c r="L25" s="311"/>
    </row>
    <row r="26" spans="2:12" x14ac:dyDescent="0.2">
      <c r="B26" s="336" t="s">
        <v>26</v>
      </c>
      <c r="C26"/>
      <c r="D26" s="336"/>
      <c r="E26" s="386" t="s">
        <v>31</v>
      </c>
      <c r="F26" s="384"/>
      <c r="G26" s="384"/>
      <c r="H26" s="384"/>
      <c r="I26" s="384"/>
      <c r="J26" s="384"/>
      <c r="K26"/>
      <c r="L26" s="311"/>
    </row>
    <row r="27" spans="2:12" x14ac:dyDescent="0.2">
      <c r="B27" s="336" t="s">
        <v>28</v>
      </c>
      <c r="C27"/>
      <c r="D27" s="336"/>
      <c r="E27" s="386" t="s">
        <v>333</v>
      </c>
      <c r="F27" s="384"/>
      <c r="G27" s="384"/>
      <c r="H27" s="384"/>
      <c r="I27" s="384"/>
      <c r="J27" s="384"/>
      <c r="K27"/>
      <c r="L27" s="311"/>
    </row>
    <row r="28" spans="2:12" x14ac:dyDescent="0.2">
      <c r="B28" s="336" t="s">
        <v>30</v>
      </c>
      <c r="C28"/>
      <c r="D28" s="336"/>
      <c r="E28" s="386" t="s">
        <v>334</v>
      </c>
      <c r="F28" s="384"/>
      <c r="G28" s="384"/>
      <c r="H28" s="384"/>
      <c r="I28" s="384"/>
      <c r="J28" s="384"/>
      <c r="K28"/>
      <c r="L28" s="6"/>
    </row>
    <row r="29" spans="2:12" x14ac:dyDescent="0.2">
      <c r="B29" s="336" t="s">
        <v>32</v>
      </c>
      <c r="C29"/>
      <c r="D29" s="336"/>
      <c r="E29" s="386" t="s">
        <v>335</v>
      </c>
      <c r="F29" s="384"/>
      <c r="G29" s="384"/>
      <c r="H29" s="384"/>
      <c r="I29" s="384"/>
      <c r="J29" s="384"/>
      <c r="K29"/>
      <c r="L29" s="6"/>
    </row>
    <row r="30" spans="2:12" x14ac:dyDescent="0.2">
      <c r="B30" s="336" t="s">
        <v>33</v>
      </c>
      <c r="C30"/>
      <c r="D30" s="336"/>
      <c r="E30" s="386" t="s">
        <v>34</v>
      </c>
      <c r="F30" s="384"/>
      <c r="G30" s="384"/>
      <c r="H30" s="384"/>
      <c r="I30" s="384"/>
      <c r="J30" s="384"/>
      <c r="K30"/>
      <c r="L30" s="311"/>
    </row>
    <row r="31" spans="2:12" x14ac:dyDescent="0.2">
      <c r="B31" s="336" t="s">
        <v>35</v>
      </c>
      <c r="C31"/>
      <c r="D31" s="336"/>
      <c r="E31" s="386" t="s">
        <v>36</v>
      </c>
      <c r="F31" s="384"/>
      <c r="G31" s="384"/>
      <c r="H31" s="384"/>
      <c r="I31" s="384"/>
      <c r="J31" s="384"/>
      <c r="K31"/>
      <c r="L31" s="311"/>
    </row>
    <row r="32" spans="2:12" customFormat="1" x14ac:dyDescent="0.2">
      <c r="B32" s="386" t="s">
        <v>38</v>
      </c>
      <c r="C32" s="386"/>
      <c r="D32" s="386"/>
      <c r="E32" s="386" t="s">
        <v>37</v>
      </c>
      <c r="F32" s="384"/>
      <c r="G32" s="384"/>
      <c r="H32" s="384"/>
      <c r="I32" s="384"/>
      <c r="J32" s="384"/>
      <c r="L32" s="384"/>
    </row>
    <row r="33" spans="2:12" x14ac:dyDescent="0.2">
      <c r="B33" s="386" t="s">
        <v>3</v>
      </c>
      <c r="E33" s="386" t="s">
        <v>39</v>
      </c>
      <c r="F33" s="384"/>
      <c r="G33" s="384"/>
      <c r="H33" s="384"/>
      <c r="L33" s="311"/>
    </row>
    <row r="34" spans="2:12" x14ac:dyDescent="0.2">
      <c r="B34" s="386" t="s">
        <v>5</v>
      </c>
    </row>
    <row r="35" spans="2:12" x14ac:dyDescent="0.2">
      <c r="B35" s="386" t="s">
        <v>7</v>
      </c>
    </row>
  </sheetData>
  <phoneticPr fontId="5" type="noConversion"/>
  <hyperlinks>
    <hyperlink ref="B11" r:id="rId1" xr:uid="{AD3FCEA6-D211-4468-9A41-48BF3E0486E6}"/>
    <hyperlink ref="B19" location="'Final energy consumption'!A1" display="Final energy consumption" xr:uid="{CD9B1792-740B-4D1D-85A5-C150926A1DB9}"/>
    <hyperlink ref="B18" location="'Inland energy consumption'!A1" display="Inland energy consumption" xr:uid="{91E39D8C-D475-4128-AEA2-26E8DA18F2B1}"/>
    <hyperlink ref="B17" location="'Production of primary fuels'!A1" display="Production of primary fuels" xr:uid="{5A3E055F-1B3C-4E09-A08E-7DEBA015C086}"/>
    <hyperlink ref="B16" location="Investment!A1" display="Investment in the energy industries" xr:uid="{D2D0A142-13B4-4F89-8A1B-B2152CC7C861}"/>
    <hyperlink ref="E25" location="'Smart meters'!A1" display="Smart Meters" xr:uid="{00000000-0004-0000-0000-000037000000}"/>
    <hyperlink ref="E14" location="'Electricity generated'!A1" display="Electricity generated" xr:uid="{00000000-0004-0000-0000-000025000000}"/>
    <hyperlink ref="B23" location="'Energy and carbon ratios'!A1" display="Energy and carbon ratios" xr:uid="{00000000-0004-0000-0000-000024000000}"/>
    <hyperlink ref="B21" location="'Key sources of imports'!A1" display="Key sources of imports" xr:uid="{00000000-0004-0000-0000-000023000000}"/>
    <hyperlink ref="B25" location="'Emissions by NC sector'!A1" display="Territorial greenhouse gas emissions by National Communication sector" xr:uid="{00000000-0004-0000-0000-000022000000}"/>
    <hyperlink ref="B24" location="'Emissions by gas'!A1" display="Territorial greenhouse gas emissions by gas" xr:uid="{00000000-0004-0000-0000-000021000000}"/>
    <hyperlink ref="E17" location="'Small scale capacity'!A1" display="Small scale capacity" xr:uid="{00000000-0004-0000-0000-000020000000}"/>
    <hyperlink ref="B22" location="'Low carbon sources'!A1" display="Proportion of UK energy supplied from low carbon sources" xr:uid="{00000000-0004-0000-0000-00001F000000}"/>
    <hyperlink ref="B26" location="Reliability!A1" display="Reliability - gas and electricity capacity margins - maximum supply and maximum demand" xr:uid="{00000000-0004-0000-0000-00001E000000}"/>
    <hyperlink ref="E15" location="'Electricity supplied'!A1" display="Electricity supplied" xr:uid="{00000000-0004-0000-0000-00001D000000}"/>
    <hyperlink ref="E18" location="'Renewable energy sources'!A1" display="Renewable energy sources" xr:uid="{00000000-0004-0000-0000-00001C000000}"/>
    <hyperlink ref="E19" location="'Renewable generation'!A1" display="Electricity generation from renewable sources" xr:uid="{00000000-0004-0000-0000-00001B000000}"/>
    <hyperlink ref="E33" location="'Domestic supplier transfers'!A1" display="Domestic supplier transfers" xr:uid="{00000000-0004-0000-0000-000019000000}"/>
    <hyperlink ref="E32" location="'Petrol and diesel prices'!A1" display="Petrol and diesel prices" xr:uid="{00000000-0004-0000-0000-000018000000}"/>
    <hyperlink ref="E31" location="'Domestic prices'!A1" display="Fuel price indices for the domestic sector" xr:uid="{00000000-0004-0000-0000-000017000000}"/>
    <hyperlink ref="E30" location="'Industrial prices'!A1" display="Fuel price indices for the industrial sector" xr:uid="{00000000-0004-0000-0000-000016000000}"/>
    <hyperlink ref="E24" location="'Energy efficiency measures'!A1" display="Number of homes with energy efficiency measures" xr:uid="{00000000-0004-0000-0000-000015000000}"/>
    <hyperlink ref="E22" location="'Energy intensity'!A1" display="Energy intensity" xr:uid="{00000000-0004-0000-0000-000014000000}"/>
    <hyperlink ref="E21" location="'Combined heat and power'!A1" display="Combined heat and power" xr:uid="{00000000-0004-0000-0000-000013000000}"/>
    <hyperlink ref="E16" location="'Electricity capacity'!A1" display="Electricity capacity" xr:uid="{00000000-0004-0000-0000-000012000000}"/>
    <hyperlink ref="B35" location="'Gas trade'!A1" display="Trade in natural gas" xr:uid="{00000000-0004-0000-0000-000011000000}"/>
    <hyperlink ref="B34" location="'Gas demand'!A1" display="Natural gas demand" xr:uid="{00000000-0004-0000-0000-000010000000}"/>
    <hyperlink ref="B33" location="'O&amp;G production and reserves'!A1" display="Oil and gas production and reserves" xr:uid="{00000000-0004-0000-0000-00000F000000}"/>
    <hyperlink ref="B31" location="'Demand for road fuels'!A1" display="Demand for road fuels" xr:uid="{00000000-0004-0000-0000-00000D000000}"/>
    <hyperlink ref="B30" location="'Demand by petroleum products'!A1" display="Demand by petroleum products" xr:uid="{00000000-0004-0000-0000-00000C000000}"/>
    <hyperlink ref="E27" location="'Fuel poor by FPEER band'!A1" display="Fuel poor population by FPEER band" xr:uid="{00000000-0004-0000-0000-00000B000000}"/>
    <hyperlink ref="B29" location="'Foreign trade in oil'!A1" display="Foreign trade in crude oil and petroleum products" xr:uid="{00000000-0004-0000-0000-00000A000000}"/>
    <hyperlink ref="B28" location="'Coal consumption'!A1" display="Coal consumption" xr:uid="{00000000-0004-0000-0000-000009000000}"/>
    <hyperlink ref="B27" location="'Coal production and imports'!A1" display="Coal production and imports" xr:uid="{00000000-0004-0000-0000-000008000000}"/>
    <hyperlink ref="E26" location="'Fuel Poverty by households'!A1" display="Households in fuel poverty" xr:uid="{00000000-0004-0000-0000-000007000000}"/>
    <hyperlink ref="B20" location="'Import dependency'!A1" display="Import dependency" xr:uid="{00000000-0004-0000-0000-000006000000}"/>
    <hyperlink ref="B15" location="Employment!A1" display="Trends in employment in the energy industries" xr:uid="{00000000-0004-0000-0000-000001000000}"/>
    <hyperlink ref="B14" location="GVA!A1" display="Contribution to GVA by the energy industries" xr:uid="{00000000-0004-0000-0000-000000000000}"/>
    <hyperlink ref="B32" location="'UKCS production'!A1" display="UK Continental Shelf production" xr:uid="{00000000-0004-0000-0000-00000E000000}"/>
    <hyperlink ref="E20" location="'Renewable proportion'!A1" display="Renewable proportion of gross final consumption" xr:uid="{433DA1FB-CFE5-4FB2-BF0C-A91953943758}"/>
    <hyperlink ref="E23" location="'Energy efficiency delivered'!A1" display="Energy efficiency measures delivered through Government schemes" xr:uid="{70F3B458-6BEA-447E-A0F2-A2254437B7F0}"/>
    <hyperlink ref="E28" location="'Energy affordability metrics'!A1" display="Energy affordability metrics" xr:uid="{2F2C5CF3-4520-4B14-AFBF-DB03A6078394}"/>
    <hyperlink ref="E29" location="'Fuel expenditure of households'!A1" display="Fuel expenditure of households" xr:uid="{2697F4B9-9113-440B-B6B4-99E685D2F1B9}"/>
  </hyperlinks>
  <pageMargins left="0.75" right="0.75" top="1" bottom="1" header="0.5" footer="0.5"/>
  <pageSetup paperSize="9" scale="72" orientation="landscape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8F3A-DAAD-4198-AD3A-B81776ED3C85}">
  <dimension ref="A1:P29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P9" sqref="P9"/>
    </sheetView>
  </sheetViews>
  <sheetFormatPr defaultColWidth="8.77734375" defaultRowHeight="15" x14ac:dyDescent="0.2"/>
  <cols>
    <col min="1" max="1" width="10.6640625" style="364" customWidth="1"/>
    <col min="2" max="3" width="8.88671875" style="364" bestFit="1" customWidth="1"/>
    <col min="4" max="4" width="16.44140625" style="364" customWidth="1"/>
    <col min="5" max="5" width="10.6640625" style="364" bestFit="1" customWidth="1"/>
    <col min="6" max="6" width="18.109375" style="364" bestFit="1" customWidth="1"/>
    <col min="7" max="7" width="8.109375" style="364" bestFit="1" customWidth="1"/>
    <col min="8" max="10" width="8.77734375" style="364"/>
    <col min="11" max="11" width="15.33203125" style="364" bestFit="1" customWidth="1"/>
    <col min="12" max="12" width="14.5546875" style="364" bestFit="1" customWidth="1"/>
    <col min="13" max="16384" width="8.77734375" style="364"/>
  </cols>
  <sheetData>
    <row r="1" spans="1:16" ht="15.75" x14ac:dyDescent="0.25">
      <c r="A1" s="363" t="s">
        <v>344</v>
      </c>
    </row>
    <row r="2" spans="1:16" x14ac:dyDescent="0.2">
      <c r="A2" s="365"/>
      <c r="B2" s="365"/>
      <c r="C2" s="365"/>
      <c r="D2" s="365"/>
      <c r="E2" s="365"/>
      <c r="F2" s="365"/>
      <c r="G2" s="365" t="s">
        <v>41</v>
      </c>
    </row>
    <row r="3" spans="1:16" x14ac:dyDescent="0.2">
      <c r="A3" s="365"/>
      <c r="B3" s="365"/>
      <c r="C3" s="365"/>
      <c r="D3" s="365"/>
      <c r="E3" s="365"/>
      <c r="F3" s="365"/>
      <c r="G3" s="365"/>
    </row>
    <row r="4" spans="1:16" ht="15.75" thickBot="1" x14ac:dyDescent="0.25">
      <c r="A4" s="365"/>
      <c r="B4" s="366" t="s">
        <v>47</v>
      </c>
      <c r="C4" s="366" t="s">
        <v>78</v>
      </c>
      <c r="D4" s="366" t="s">
        <v>43</v>
      </c>
      <c r="E4" s="366" t="s">
        <v>82</v>
      </c>
      <c r="F4" s="366" t="s">
        <v>83</v>
      </c>
      <c r="G4" s="366" t="s">
        <v>53</v>
      </c>
      <c r="J4" s="366" t="s">
        <v>80</v>
      </c>
      <c r="K4" s="366" t="s">
        <v>81</v>
      </c>
      <c r="L4" s="366" t="s">
        <v>79</v>
      </c>
      <c r="M4" s="364" t="s">
        <v>420</v>
      </c>
    </row>
    <row r="5" spans="1:16" x14ac:dyDescent="0.2">
      <c r="A5" s="365">
        <v>1998</v>
      </c>
      <c r="B5" s="367">
        <v>82060.546334807237</v>
      </c>
      <c r="C5" s="367">
        <v>14781.566770838477</v>
      </c>
      <c r="D5" s="367">
        <f t="shared" ref="D5:D29" si="0">L5+K5+J5</f>
        <v>65285.772341268836</v>
      </c>
      <c r="E5" s="367">
        <v>909.88822012037826</v>
      </c>
      <c r="F5" s="367">
        <v>0</v>
      </c>
      <c r="G5" s="367">
        <v>1083.3190025795357</v>
      </c>
      <c r="J5" s="367">
        <v>52351.677119420347</v>
      </c>
      <c r="K5" s="367">
        <v>12344.589513431563</v>
      </c>
      <c r="L5" s="367">
        <v>589.50570841692945</v>
      </c>
    </row>
    <row r="6" spans="1:16" x14ac:dyDescent="0.2">
      <c r="A6" s="365">
        <v>1999</v>
      </c>
      <c r="B6" s="367">
        <v>80476.443406786246</v>
      </c>
      <c r="C6" s="367">
        <v>13733.51099391585</v>
      </c>
      <c r="D6" s="367">
        <f t="shared" si="0"/>
        <v>64389.622008743143</v>
      </c>
      <c r="E6" s="367">
        <v>1105.932932072227</v>
      </c>
      <c r="F6" s="367">
        <v>0</v>
      </c>
      <c r="G6" s="367">
        <v>1247.37747205503</v>
      </c>
      <c r="J6" s="367">
        <v>48963.591434273498</v>
      </c>
      <c r="K6" s="367">
        <v>15121.022740324232</v>
      </c>
      <c r="L6" s="367">
        <v>305.00783414540939</v>
      </c>
    </row>
    <row r="7" spans="1:16" x14ac:dyDescent="0.2">
      <c r="A7" s="365">
        <v>2000</v>
      </c>
      <c r="B7" s="367">
        <v>94358.968505076788</v>
      </c>
      <c r="C7" s="367">
        <v>15731.828800184398</v>
      </c>
      <c r="D7" s="367">
        <f t="shared" si="0"/>
        <v>75158.524055709247</v>
      </c>
      <c r="E7" s="367">
        <v>2238.3490971625106</v>
      </c>
      <c r="F7" s="367">
        <v>0</v>
      </c>
      <c r="G7" s="367">
        <v>1230.2665520206363</v>
      </c>
      <c r="J7" s="367">
        <v>59341.328461600424</v>
      </c>
      <c r="K7" s="367">
        <v>15470.488228101372</v>
      </c>
      <c r="L7" s="367">
        <v>346.70736600745198</v>
      </c>
    </row>
    <row r="8" spans="1:16" x14ac:dyDescent="0.2">
      <c r="A8" s="365">
        <v>2001</v>
      </c>
      <c r="B8" s="367">
        <v>104336.83174291329</v>
      </c>
      <c r="C8" s="367">
        <v>23454.5835534693</v>
      </c>
      <c r="D8" s="367">
        <f t="shared" si="0"/>
        <v>77345.962720828335</v>
      </c>
      <c r="E8" s="367">
        <v>2619.4325021496129</v>
      </c>
      <c r="F8" s="367">
        <v>0</v>
      </c>
      <c r="G8" s="367">
        <v>916.85296646603604</v>
      </c>
      <c r="J8" s="367">
        <v>58424.543796531383</v>
      </c>
      <c r="K8" s="367">
        <v>18810.513889425445</v>
      </c>
      <c r="L8" s="367">
        <v>110.90503487150092</v>
      </c>
    </row>
    <row r="9" spans="1:16" x14ac:dyDescent="0.2">
      <c r="A9" s="365">
        <v>2002</v>
      </c>
      <c r="B9" s="367">
        <v>103333.69519245104</v>
      </c>
      <c r="C9" s="367">
        <v>18814.338184150056</v>
      </c>
      <c r="D9" s="367">
        <f t="shared" si="0"/>
        <v>78528.385383193498</v>
      </c>
      <c r="E9" s="367">
        <v>5201.4617368873596</v>
      </c>
      <c r="F9" s="367">
        <v>0</v>
      </c>
      <c r="G9" s="367">
        <v>789.50988822012039</v>
      </c>
      <c r="J9" s="367">
        <v>62152.434756092742</v>
      </c>
      <c r="K9" s="367">
        <v>16195.324625144</v>
      </c>
      <c r="L9" s="367">
        <v>180.62600195675071</v>
      </c>
      <c r="P9" s="364" t="s">
        <v>421</v>
      </c>
    </row>
    <row r="10" spans="1:16" x14ac:dyDescent="0.2">
      <c r="A10" s="365">
        <v>2003</v>
      </c>
      <c r="B10" s="367">
        <v>106429.69876371323</v>
      </c>
      <c r="C10" s="367">
        <v>20702.808284833485</v>
      </c>
      <c r="D10" s="367">
        <f t="shared" si="0"/>
        <v>77755.987564004434</v>
      </c>
      <c r="E10" s="367">
        <v>7420.2923473774717</v>
      </c>
      <c r="F10" s="367">
        <v>110.43</v>
      </c>
      <c r="G10" s="367">
        <v>440.1805674978504</v>
      </c>
      <c r="J10" s="367">
        <v>59113.928102686717</v>
      </c>
      <c r="K10" s="367">
        <v>17948.392997199109</v>
      </c>
      <c r="L10" s="367">
        <v>693.66646411860199</v>
      </c>
    </row>
    <row r="11" spans="1:16" x14ac:dyDescent="0.2">
      <c r="A11" s="365">
        <v>2004</v>
      </c>
      <c r="B11" s="367">
        <v>125258.42936984703</v>
      </c>
      <c r="C11" s="367">
        <v>23458.146370175749</v>
      </c>
      <c r="D11" s="367">
        <f t="shared" si="0"/>
        <v>89118.683621221164</v>
      </c>
      <c r="E11" s="367">
        <v>11438.761205803345</v>
      </c>
      <c r="F11" s="367">
        <v>401.57860799999997</v>
      </c>
      <c r="G11" s="367">
        <v>841.25956464678472</v>
      </c>
      <c r="J11" s="367">
        <v>68214.075840375532</v>
      </c>
      <c r="K11" s="367">
        <v>20180.274644773992</v>
      </c>
      <c r="L11" s="367">
        <v>724.33313607163927</v>
      </c>
    </row>
    <row r="12" spans="1:16" x14ac:dyDescent="0.2">
      <c r="A12" s="365">
        <v>2005</v>
      </c>
      <c r="B12" s="367">
        <v>134312.30981014454</v>
      </c>
      <c r="C12" s="367">
        <v>28533.969100787606</v>
      </c>
      <c r="D12" s="367">
        <f t="shared" si="0"/>
        <v>89428.413631127944</v>
      </c>
      <c r="E12" s="367">
        <v>14903.541840264028</v>
      </c>
      <c r="F12" s="367">
        <v>486.79237468032886</v>
      </c>
      <c r="G12" s="367">
        <v>959.5928632846086</v>
      </c>
      <c r="J12" s="367">
        <v>64255.177758756588</v>
      </c>
      <c r="K12" s="367">
        <v>24549.79745999735</v>
      </c>
      <c r="L12" s="367">
        <v>623.43841237400875</v>
      </c>
    </row>
    <row r="13" spans="1:16" x14ac:dyDescent="0.2">
      <c r="A13" s="365">
        <v>2006</v>
      </c>
      <c r="B13" s="367">
        <v>150013.23594478366</v>
      </c>
      <c r="C13" s="367">
        <v>32667.666431866997</v>
      </c>
      <c r="D13" s="367">
        <f t="shared" si="0"/>
        <v>94928.334338214278</v>
      </c>
      <c r="E13" s="367">
        <v>20982.743992883901</v>
      </c>
      <c r="F13" s="367">
        <v>550.42445352957202</v>
      </c>
      <c r="G13" s="367">
        <v>884.06672828890805</v>
      </c>
      <c r="J13" s="367">
        <v>64872.064855600955</v>
      </c>
      <c r="K13" s="367">
        <v>29361.351073248778</v>
      </c>
      <c r="L13" s="367">
        <v>694.91840936455048</v>
      </c>
    </row>
    <row r="14" spans="1:16" x14ac:dyDescent="0.2">
      <c r="A14" s="365">
        <v>2007</v>
      </c>
      <c r="B14" s="367">
        <v>149340.45693122104</v>
      </c>
      <c r="C14" s="367">
        <v>28195.22234807827</v>
      </c>
      <c r="D14" s="367">
        <f t="shared" si="0"/>
        <v>90885.422052584792</v>
      </c>
      <c r="E14" s="367">
        <v>29065.04276575569</v>
      </c>
      <c r="F14" s="367">
        <v>454.19487228296077</v>
      </c>
      <c r="G14" s="367">
        <v>740.57489251934669</v>
      </c>
      <c r="J14" s="367">
        <v>62610.668562862113</v>
      </c>
      <c r="K14" s="367">
        <v>27542.051072020011</v>
      </c>
      <c r="L14" s="367">
        <v>732.70241770266057</v>
      </c>
    </row>
    <row r="15" spans="1:16" x14ac:dyDescent="0.2">
      <c r="A15" s="365">
        <v>2008</v>
      </c>
      <c r="B15" s="367">
        <v>158236.17639183227</v>
      </c>
      <c r="C15" s="367">
        <v>28748.208920465357</v>
      </c>
      <c r="D15" s="367">
        <f t="shared" si="0"/>
        <v>92284.152637987616</v>
      </c>
      <c r="E15" s="367">
        <v>35171.853110271571</v>
      </c>
      <c r="F15" s="367">
        <v>974.8951036546307</v>
      </c>
      <c r="G15" s="367">
        <v>1057.0666194531013</v>
      </c>
      <c r="J15" s="367">
        <v>65895.492870001093</v>
      </c>
      <c r="K15" s="367">
        <v>25888.271600289238</v>
      </c>
      <c r="L15" s="367">
        <v>500.38816769728669</v>
      </c>
    </row>
    <row r="16" spans="1:16" x14ac:dyDescent="0.2">
      <c r="A16" s="365">
        <v>2009</v>
      </c>
      <c r="B16" s="367">
        <v>151802.99849720273</v>
      </c>
      <c r="C16" s="367">
        <v>24968.764116679267</v>
      </c>
      <c r="D16" s="367">
        <f t="shared" si="0"/>
        <v>84387.069728720948</v>
      </c>
      <c r="E16" s="367">
        <v>40571.168401528848</v>
      </c>
      <c r="F16" s="367">
        <v>1307.719120266165</v>
      </c>
      <c r="G16" s="367">
        <v>568.27713000749463</v>
      </c>
      <c r="J16" s="367">
        <v>60066.705860240545</v>
      </c>
      <c r="K16" s="367">
        <v>24189.500268706961</v>
      </c>
      <c r="L16" s="367">
        <v>130.86359977343761</v>
      </c>
    </row>
    <row r="17" spans="1:12" x14ac:dyDescent="0.2">
      <c r="A17" s="365">
        <v>2010</v>
      </c>
      <c r="B17" s="367">
        <v>159123.11717191641</v>
      </c>
      <c r="C17" s="367">
        <v>17722.81854496599</v>
      </c>
      <c r="D17" s="367">
        <f t="shared" si="0"/>
        <v>86022.206829916671</v>
      </c>
      <c r="E17" s="367">
        <v>52835.654259286741</v>
      </c>
      <c r="F17" s="367">
        <v>1928.129955339884</v>
      </c>
      <c r="G17" s="367">
        <v>614.30758240714181</v>
      </c>
      <c r="J17" s="367">
        <v>60134.7509751209</v>
      </c>
      <c r="K17" s="367">
        <v>25800.182356118974</v>
      </c>
      <c r="L17" s="367">
        <v>87.273498676793722</v>
      </c>
    </row>
    <row r="18" spans="1:12" x14ac:dyDescent="0.2">
      <c r="A18" s="365">
        <v>2011</v>
      </c>
      <c r="B18" s="367">
        <v>164200.89000041308</v>
      </c>
      <c r="C18" s="367">
        <v>21398.73783480256</v>
      </c>
      <c r="D18" s="367">
        <f t="shared" si="0"/>
        <v>88272.770957861794</v>
      </c>
      <c r="E18" s="367">
        <v>51928.075000864315</v>
      </c>
      <c r="F18" s="367">
        <v>1854.1938633134678</v>
      </c>
      <c r="G18" s="367">
        <v>747.11234357094759</v>
      </c>
      <c r="J18" s="367">
        <v>63470.761128720202</v>
      </c>
      <c r="K18" s="367">
        <v>24768.578413786523</v>
      </c>
      <c r="L18" s="367">
        <v>33.431415355061489</v>
      </c>
    </row>
    <row r="19" spans="1:12" x14ac:dyDescent="0.2">
      <c r="A19" s="365">
        <v>2012</v>
      </c>
      <c r="B19" s="367">
        <v>175620.1238218908</v>
      </c>
      <c r="C19" s="367">
        <v>29061.102828418072</v>
      </c>
      <c r="D19" s="367">
        <f t="shared" si="0"/>
        <v>94925.034126556377</v>
      </c>
      <c r="E19" s="367">
        <v>48724.753028455591</v>
      </c>
      <c r="F19" s="367">
        <v>1724.8546098709187</v>
      </c>
      <c r="G19" s="367">
        <v>1184.379228589853</v>
      </c>
      <c r="J19" s="367">
        <v>66089.876716907893</v>
      </c>
      <c r="K19" s="367">
        <v>28687.634221331457</v>
      </c>
      <c r="L19" s="367">
        <v>147.52318831702354</v>
      </c>
    </row>
    <row r="20" spans="1:12" x14ac:dyDescent="0.2">
      <c r="A20" s="365">
        <v>2013</v>
      </c>
      <c r="B20" s="367">
        <v>179958.1386237673</v>
      </c>
      <c r="C20" s="367">
        <v>32888.02426074804</v>
      </c>
      <c r="D20" s="367">
        <f t="shared" si="0"/>
        <v>96220.68264243062</v>
      </c>
      <c r="E20" s="367">
        <v>47138.697178058777</v>
      </c>
      <c r="F20" s="367">
        <v>2203.1841810079277</v>
      </c>
      <c r="G20" s="367">
        <v>1507.5503615219266</v>
      </c>
      <c r="J20" s="367">
        <v>64488.970399790487</v>
      </c>
      <c r="K20" s="367">
        <v>31138.403725733941</v>
      </c>
      <c r="L20" s="367">
        <v>593.308516906195</v>
      </c>
    </row>
    <row r="21" spans="1:12" x14ac:dyDescent="0.2">
      <c r="A21" s="365">
        <v>2014</v>
      </c>
      <c r="B21" s="367">
        <v>166316.20316588023</v>
      </c>
      <c r="C21" s="367">
        <v>27581.001176197118</v>
      </c>
      <c r="D21" s="367">
        <f t="shared" si="0"/>
        <v>91493.022724513852</v>
      </c>
      <c r="E21" s="367">
        <v>42041.00458097527</v>
      </c>
      <c r="F21" s="367">
        <v>3202.6247763693905</v>
      </c>
      <c r="G21" s="367">
        <v>1998.5499078245941</v>
      </c>
      <c r="J21" s="367">
        <v>58676.449965858905</v>
      </c>
      <c r="K21" s="367">
        <v>32147.617707501664</v>
      </c>
      <c r="L21" s="367">
        <v>668.95505115328444</v>
      </c>
    </row>
    <row r="22" spans="1:12" x14ac:dyDescent="0.2">
      <c r="A22" s="365">
        <v>2015</v>
      </c>
      <c r="B22" s="367">
        <v>155319.31453703018</v>
      </c>
      <c r="C22" s="367">
        <v>14885.393617879241</v>
      </c>
      <c r="D22" s="367">
        <f t="shared" si="0"/>
        <v>91620.8203664053</v>
      </c>
      <c r="E22" s="367">
        <v>43126.669505693149</v>
      </c>
      <c r="F22" s="367">
        <v>3712.1514735357141</v>
      </c>
      <c r="G22" s="367">
        <v>1974.2795735167672</v>
      </c>
      <c r="J22" s="367">
        <v>55406.891212611561</v>
      </c>
      <c r="K22" s="367">
        <v>35408.152767689789</v>
      </c>
      <c r="L22" s="367">
        <v>805.7763861039457</v>
      </c>
    </row>
    <row r="23" spans="1:12" x14ac:dyDescent="0.2">
      <c r="A23" s="365">
        <v>2016</v>
      </c>
      <c r="B23" s="367">
        <v>148913.56576740867</v>
      </c>
      <c r="C23" s="367">
        <v>6013.8025546801009</v>
      </c>
      <c r="D23" s="367">
        <f t="shared" si="0"/>
        <v>92917.184021497204</v>
      </c>
      <c r="E23" s="367">
        <v>44411.9312928984</v>
      </c>
      <c r="F23" s="367">
        <v>3849.4163093389757</v>
      </c>
      <c r="G23" s="367">
        <v>1721.2315889939805</v>
      </c>
      <c r="J23" s="367">
        <v>53468.115565512257</v>
      </c>
      <c r="K23" s="367">
        <v>38558.980693502184</v>
      </c>
      <c r="L23" s="367">
        <v>890.08776248276899</v>
      </c>
    </row>
    <row r="24" spans="1:12" x14ac:dyDescent="0.2">
      <c r="A24" s="365">
        <v>2017</v>
      </c>
      <c r="B24" s="367">
        <v>152131.83322253299</v>
      </c>
      <c r="C24" s="367">
        <v>5741.438501317808</v>
      </c>
      <c r="D24" s="367">
        <f t="shared" si="0"/>
        <v>97047.721003198909</v>
      </c>
      <c r="E24" s="367">
        <v>44220.831423376228</v>
      </c>
      <c r="F24" s="367">
        <v>3559.7631734657766</v>
      </c>
      <c r="G24" s="367">
        <v>1562.0791211743046</v>
      </c>
      <c r="J24" s="367">
        <v>58379.493386289854</v>
      </c>
      <c r="K24" s="367">
        <v>37956.503078971466</v>
      </c>
      <c r="L24" s="367">
        <v>711.72453793759985</v>
      </c>
    </row>
    <row r="25" spans="1:12" x14ac:dyDescent="0.2">
      <c r="A25" s="365">
        <v>2018</v>
      </c>
      <c r="B25" s="367">
        <v>153842.91764405085</v>
      </c>
      <c r="C25" s="367">
        <v>6712.7441792967584</v>
      </c>
      <c r="D25" s="367">
        <f t="shared" si="0"/>
        <v>96551.118443519284</v>
      </c>
      <c r="E25" s="367">
        <v>44175.373206677163</v>
      </c>
      <c r="F25" s="367">
        <v>4569.4243038095883</v>
      </c>
      <c r="G25" s="367">
        <v>1834.2575107480654</v>
      </c>
      <c r="J25" s="367">
        <v>57191.446076404194</v>
      </c>
      <c r="K25" s="367">
        <v>38645.913943894484</v>
      </c>
      <c r="L25" s="367">
        <v>713.75842322059816</v>
      </c>
    </row>
    <row r="26" spans="1:12" x14ac:dyDescent="0.2">
      <c r="A26" s="365">
        <v>2019</v>
      </c>
      <c r="B26" s="367">
        <v>148378.14990004018</v>
      </c>
      <c r="C26" s="367">
        <v>4236.22109600147</v>
      </c>
      <c r="D26" s="367">
        <f t="shared" si="0"/>
        <v>93143.843476657814</v>
      </c>
      <c r="E26" s="367">
        <v>43303.726683650348</v>
      </c>
      <c r="F26" s="367">
        <v>5582.9582507812811</v>
      </c>
      <c r="G26" s="367">
        <v>2111.4003929492692</v>
      </c>
      <c r="J26" s="367">
        <v>56391.688059276777</v>
      </c>
      <c r="K26" s="367">
        <v>36129.412366549848</v>
      </c>
      <c r="L26" s="367">
        <v>622.74305083118372</v>
      </c>
    </row>
    <row r="27" spans="1:12" x14ac:dyDescent="0.2">
      <c r="A27" s="365">
        <v>2020</v>
      </c>
      <c r="B27" s="367">
        <v>123323.61391086325</v>
      </c>
      <c r="C27" s="367">
        <v>3141.2715184837671</v>
      </c>
      <c r="D27" s="367">
        <f t="shared" si="0"/>
        <v>71303.22559195949</v>
      </c>
      <c r="E27" s="367">
        <v>41116.75801159093</v>
      </c>
      <c r="F27" s="367">
        <v>5837.1030399038791</v>
      </c>
      <c r="G27" s="367">
        <v>1925.2557489251933</v>
      </c>
      <c r="J27" s="367">
        <v>43307.018231597773</v>
      </c>
      <c r="K27" s="367">
        <v>27183.920880692272</v>
      </c>
      <c r="L27" s="367">
        <v>812.28647966943731</v>
      </c>
    </row>
    <row r="28" spans="1:12" x14ac:dyDescent="0.2">
      <c r="A28" s="365">
        <v>2021</v>
      </c>
      <c r="B28" s="367">
        <v>133469.80857900216</v>
      </c>
      <c r="C28" s="367">
        <v>3196.582213391443</v>
      </c>
      <c r="D28" s="367">
        <f t="shared" si="0"/>
        <v>73863.170344853352</v>
      </c>
      <c r="E28" s="367">
        <v>48223.919851473183</v>
      </c>
      <c r="F28" s="367">
        <v>5714.690072981497</v>
      </c>
      <c r="G28" s="367">
        <v>2471.446096302665</v>
      </c>
      <c r="J28" s="367">
        <v>45659.72262565999</v>
      </c>
      <c r="K28" s="367">
        <v>27423.02979711445</v>
      </c>
      <c r="L28" s="367">
        <v>780.41792207891467</v>
      </c>
    </row>
    <row r="29" spans="1:12" x14ac:dyDescent="0.2">
      <c r="A29" s="365">
        <v>2022</v>
      </c>
      <c r="B29" s="367">
        <v>147816.27985155577</v>
      </c>
      <c r="C29" s="367">
        <v>4261.8229311157547</v>
      </c>
      <c r="D29" s="367">
        <f t="shared" si="0"/>
        <v>83546.591511424485</v>
      </c>
      <c r="E29" s="367">
        <v>53163.46980835776</v>
      </c>
      <c r="F29" s="367">
        <v>5515.8882145872758</v>
      </c>
      <c r="G29" s="367">
        <v>1328.5073860705072</v>
      </c>
      <c r="J29" s="367">
        <v>50887.756301462709</v>
      </c>
      <c r="K29" s="367">
        <v>31782.343494322151</v>
      </c>
      <c r="L29" s="367">
        <v>876.49171563962943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20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8.77734375" defaultRowHeight="15" x14ac:dyDescent="0.2"/>
  <cols>
    <col min="1" max="1" width="18" style="22" customWidth="1"/>
    <col min="2" max="12" width="8.77734375" style="22"/>
    <col min="13" max="17" width="7.44140625" style="22" customWidth="1"/>
    <col min="18" max="24" width="8.77734375" style="22"/>
    <col min="25" max="27" width="7.44140625" style="22" customWidth="1"/>
    <col min="28" max="35" width="8.77734375" style="22"/>
    <col min="36" max="36" width="12.88671875" style="22" bestFit="1" customWidth="1"/>
    <col min="37" max="16384" width="8.77734375" style="22"/>
  </cols>
  <sheetData>
    <row r="1" spans="1:41" ht="15.75" x14ac:dyDescent="0.25">
      <c r="A1" s="28" t="s">
        <v>345</v>
      </c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1" x14ac:dyDescent="0.2">
      <c r="Q2" s="40"/>
      <c r="R2" s="40"/>
      <c r="S2" s="40"/>
      <c r="T2" s="40"/>
      <c r="V2" s="40"/>
      <c r="W2" s="40"/>
      <c r="X2" s="40" t="s">
        <v>41</v>
      </c>
    </row>
    <row r="4" spans="1:41" ht="16.5" thickBot="1" x14ac:dyDescent="0.3">
      <c r="A4" s="38"/>
      <c r="B4" s="38">
        <v>2000</v>
      </c>
      <c r="C4" s="38">
        <v>2001</v>
      </c>
      <c r="D4" s="38">
        <v>2002</v>
      </c>
      <c r="E4" s="38">
        <v>2003</v>
      </c>
      <c r="F4" s="38">
        <v>2004</v>
      </c>
      <c r="G4" s="38">
        <v>2005</v>
      </c>
      <c r="H4" s="38">
        <v>2006</v>
      </c>
      <c r="I4" s="38">
        <v>2007</v>
      </c>
      <c r="J4" s="38">
        <v>2008</v>
      </c>
      <c r="K4" s="38">
        <v>2009</v>
      </c>
      <c r="L4" s="38">
        <v>2010</v>
      </c>
      <c r="M4" s="38">
        <v>2011</v>
      </c>
      <c r="N4" s="38">
        <v>2012</v>
      </c>
      <c r="O4" s="38">
        <v>2013</v>
      </c>
      <c r="P4" s="38">
        <v>2014</v>
      </c>
      <c r="Q4" s="38">
        <v>2015</v>
      </c>
      <c r="R4" s="38">
        <v>2016</v>
      </c>
      <c r="S4" s="38">
        <v>2017</v>
      </c>
      <c r="T4" s="38">
        <v>2018</v>
      </c>
      <c r="U4" s="38">
        <v>2019</v>
      </c>
      <c r="V4" s="38">
        <v>2020</v>
      </c>
      <c r="W4" s="38">
        <v>2021</v>
      </c>
      <c r="X4" s="38">
        <v>2022</v>
      </c>
    </row>
    <row r="5" spans="1:41" x14ac:dyDescent="0.2">
      <c r="A5" s="24" t="s">
        <v>84</v>
      </c>
      <c r="B5" s="25">
        <v>19635.280684563761</v>
      </c>
      <c r="C5" s="25">
        <v>20796.366724832216</v>
      </c>
      <c r="D5" s="25">
        <v>20100.080574773816</v>
      </c>
      <c r="E5" s="25">
        <v>20041.231469597707</v>
      </c>
      <c r="F5" s="25">
        <v>18164.043038409913</v>
      </c>
      <c r="G5" s="25">
        <v>18371.551238130036</v>
      </c>
      <c r="H5" s="25">
        <v>17131.110679836875</v>
      </c>
      <c r="I5" s="25">
        <v>14036.703820748138</v>
      </c>
      <c r="J5" s="25">
        <v>11909.585631099515</v>
      </c>
      <c r="K5" s="25">
        <v>15229.937480881914</v>
      </c>
      <c r="L5" s="25">
        <v>13925.994336282209</v>
      </c>
      <c r="M5" s="25">
        <v>15626.116754394803</v>
      </c>
      <c r="N5" s="25">
        <v>15206.061471979308</v>
      </c>
      <c r="O5" s="25">
        <v>15442.942326722237</v>
      </c>
      <c r="P5" s="25">
        <v>13850.339179815799</v>
      </c>
      <c r="Q5" s="25">
        <v>15479.333016224862</v>
      </c>
      <c r="R5" s="25">
        <v>15413.826590139108</v>
      </c>
      <c r="S5" s="25">
        <v>15123.807762776167</v>
      </c>
      <c r="T5" s="25">
        <v>14060.726509556844</v>
      </c>
      <c r="U5" s="25">
        <v>12086.979404646345</v>
      </c>
      <c r="V5" s="25">
        <v>10720.057515118417</v>
      </c>
      <c r="W5" s="25">
        <v>9902.7713098175827</v>
      </c>
      <c r="X5" s="25">
        <v>10357.928311758786</v>
      </c>
      <c r="AE5" s="29"/>
      <c r="AG5" s="29"/>
      <c r="AH5" s="29"/>
    </row>
    <row r="6" spans="1:41" x14ac:dyDescent="0.2">
      <c r="A6" s="24" t="s">
        <v>85</v>
      </c>
      <c r="B6" s="25">
        <v>81.34</v>
      </c>
      <c r="C6" s="25">
        <v>82.97</v>
      </c>
      <c r="D6" s="25">
        <v>108</v>
      </c>
      <c r="E6" s="25">
        <v>110.52</v>
      </c>
      <c r="F6" s="25">
        <v>166.38</v>
      </c>
      <c r="G6" s="25">
        <v>249.69</v>
      </c>
      <c r="H6" s="25">
        <v>363.28999999999996</v>
      </c>
      <c r="I6" s="25">
        <v>453.47</v>
      </c>
      <c r="J6" s="25">
        <v>612.33999999999992</v>
      </c>
      <c r="K6" s="25">
        <v>798.03</v>
      </c>
      <c r="L6" s="25">
        <v>884.42000000000007</v>
      </c>
      <c r="M6" s="25">
        <v>1372.58</v>
      </c>
      <c r="N6" s="25">
        <v>1706.56</v>
      </c>
      <c r="O6" s="25">
        <v>2441.7199999999998</v>
      </c>
      <c r="P6" s="25">
        <v>2748.02</v>
      </c>
      <c r="Q6" s="25">
        <v>3463.02</v>
      </c>
      <c r="R6" s="25">
        <v>3195.16</v>
      </c>
      <c r="S6" s="25">
        <v>4268.3900000000003</v>
      </c>
      <c r="T6" s="25">
        <v>4893.2</v>
      </c>
      <c r="U6" s="25">
        <v>5488.84</v>
      </c>
      <c r="V6" s="25">
        <v>6481.54</v>
      </c>
      <c r="W6" s="25">
        <v>5560.0599999999995</v>
      </c>
      <c r="X6" s="25">
        <v>6900.92</v>
      </c>
      <c r="AE6" s="29"/>
      <c r="AG6" s="29"/>
      <c r="AO6" s="29"/>
    </row>
    <row r="7" spans="1:41" x14ac:dyDescent="0.2">
      <c r="A7" s="24" t="s">
        <v>86</v>
      </c>
      <c r="B7" s="25">
        <v>11.16</v>
      </c>
      <c r="C7" s="25">
        <v>13.39</v>
      </c>
      <c r="D7" s="25">
        <v>16.3</v>
      </c>
      <c r="E7" s="25">
        <v>20.010000000000002</v>
      </c>
      <c r="F7" s="25">
        <v>24.89</v>
      </c>
      <c r="G7" s="25">
        <v>30.06</v>
      </c>
      <c r="H7" s="25">
        <v>37.19</v>
      </c>
      <c r="I7" s="25">
        <v>46.09</v>
      </c>
      <c r="J7" s="25">
        <v>20.28</v>
      </c>
      <c r="K7" s="25">
        <v>24.05</v>
      </c>
      <c r="L7" s="25">
        <v>29.94</v>
      </c>
      <c r="M7" s="25">
        <v>51</v>
      </c>
      <c r="N7" s="25">
        <v>148.68</v>
      </c>
      <c r="O7" s="25">
        <v>206.66</v>
      </c>
      <c r="P7" s="25">
        <v>383.66</v>
      </c>
      <c r="Q7" s="25">
        <v>683.45</v>
      </c>
      <c r="R7" s="25">
        <v>929.8</v>
      </c>
      <c r="S7" s="25">
        <v>1021.27</v>
      </c>
      <c r="T7" s="25">
        <v>1125.3900000000001</v>
      </c>
      <c r="U7" s="25">
        <v>1103.77</v>
      </c>
      <c r="V7" s="25">
        <v>1110.92</v>
      </c>
      <c r="W7" s="25">
        <v>1074.44</v>
      </c>
      <c r="X7" s="25">
        <v>1177.67</v>
      </c>
      <c r="AE7" s="29"/>
      <c r="AG7" s="29"/>
      <c r="AO7" s="29"/>
    </row>
    <row r="8" spans="1:41" x14ac:dyDescent="0.2">
      <c r="A8" s="24" t="s">
        <v>87</v>
      </c>
      <c r="B8" s="25">
        <v>437.26</v>
      </c>
      <c r="C8" s="25">
        <v>348.73</v>
      </c>
      <c r="D8" s="25">
        <v>411.69</v>
      </c>
      <c r="E8" s="25">
        <v>269.77999999999997</v>
      </c>
      <c r="F8" s="25">
        <v>416.5</v>
      </c>
      <c r="G8" s="25">
        <v>423.17</v>
      </c>
      <c r="H8" s="25">
        <v>394.93</v>
      </c>
      <c r="I8" s="25">
        <v>436.58</v>
      </c>
      <c r="J8" s="25">
        <v>442.07</v>
      </c>
      <c r="K8" s="25">
        <v>449.53</v>
      </c>
      <c r="L8" s="25">
        <v>308.8</v>
      </c>
      <c r="M8" s="25">
        <v>489.4</v>
      </c>
      <c r="N8" s="25">
        <v>456.55</v>
      </c>
      <c r="O8" s="25">
        <v>404.25</v>
      </c>
      <c r="P8" s="25">
        <v>506.26</v>
      </c>
      <c r="Q8" s="25">
        <v>541.47</v>
      </c>
      <c r="R8" s="25">
        <v>461.77</v>
      </c>
      <c r="S8" s="25">
        <v>505.75</v>
      </c>
      <c r="T8" s="25">
        <v>468.03</v>
      </c>
      <c r="U8" s="25">
        <v>510.14</v>
      </c>
      <c r="V8" s="25">
        <v>590.61</v>
      </c>
      <c r="W8" s="25">
        <v>464.17</v>
      </c>
      <c r="X8" s="25">
        <v>484.97</v>
      </c>
      <c r="AE8" s="29"/>
      <c r="AG8" s="29"/>
      <c r="AH8" s="30"/>
      <c r="AI8" s="30"/>
      <c r="AJ8" s="30"/>
    </row>
    <row r="9" spans="1:41" x14ac:dyDescent="0.2">
      <c r="A9" s="24" t="s">
        <v>88</v>
      </c>
      <c r="B9" s="25">
        <v>1998.43</v>
      </c>
      <c r="C9" s="25">
        <v>2205.13</v>
      </c>
      <c r="D9" s="25">
        <v>2392.35</v>
      </c>
      <c r="E9" s="25">
        <v>2759.0499999999997</v>
      </c>
      <c r="F9" s="25">
        <v>3160.9700000000003</v>
      </c>
      <c r="G9" s="25">
        <v>3673.62</v>
      </c>
      <c r="H9" s="25">
        <v>3791.56</v>
      </c>
      <c r="I9" s="25">
        <v>3809.85</v>
      </c>
      <c r="J9" s="25">
        <v>4039.94</v>
      </c>
      <c r="K9" s="25">
        <v>4380.7000000000007</v>
      </c>
      <c r="L9" s="25">
        <v>4997.7099999999991</v>
      </c>
      <c r="M9" s="25">
        <v>5281.85</v>
      </c>
      <c r="N9" s="25">
        <v>5606.56</v>
      </c>
      <c r="O9" s="25">
        <v>6419.65</v>
      </c>
      <c r="P9" s="25">
        <v>7628</v>
      </c>
      <c r="Q9" s="25">
        <v>9422.1500000000015</v>
      </c>
      <c r="R9" s="25">
        <v>9893.8799999999992</v>
      </c>
      <c r="S9" s="25">
        <v>10468.349999999999</v>
      </c>
      <c r="T9" s="25">
        <v>11621.050000000001</v>
      </c>
      <c r="U9" s="25">
        <v>11785.24</v>
      </c>
      <c r="V9" s="25">
        <v>12335.759999999998</v>
      </c>
      <c r="W9" s="25">
        <v>12926.130000000001</v>
      </c>
      <c r="X9" s="25">
        <v>11982</v>
      </c>
      <c r="AG9" s="31"/>
      <c r="AH9" s="31"/>
      <c r="AI9" s="31"/>
    </row>
    <row r="10" spans="1:41" x14ac:dyDescent="0.2">
      <c r="A10" s="24" t="s">
        <v>89</v>
      </c>
      <c r="B10" s="25">
        <v>0</v>
      </c>
      <c r="C10" s="25">
        <v>0</v>
      </c>
      <c r="D10" s="25">
        <v>2.39</v>
      </c>
      <c r="E10" s="25">
        <v>15.11</v>
      </c>
      <c r="F10" s="25">
        <v>16.7</v>
      </c>
      <c r="G10" s="25">
        <v>74.05</v>
      </c>
      <c r="H10" s="25">
        <v>187.79</v>
      </c>
      <c r="I10" s="25">
        <v>361.69</v>
      </c>
      <c r="J10" s="25">
        <v>844.51</v>
      </c>
      <c r="K10" s="25">
        <v>1038.49</v>
      </c>
      <c r="L10" s="25">
        <v>1217.58</v>
      </c>
      <c r="M10" s="25">
        <v>1127.54</v>
      </c>
      <c r="N10" s="25">
        <v>957.78</v>
      </c>
      <c r="O10" s="25">
        <v>1091.5999999999999</v>
      </c>
      <c r="P10" s="25">
        <v>1242.69</v>
      </c>
      <c r="Q10" s="25">
        <v>997.79</v>
      </c>
      <c r="R10" s="25">
        <v>1009.54</v>
      </c>
      <c r="S10" s="25">
        <v>997.13</v>
      </c>
      <c r="T10" s="25">
        <v>1420.89</v>
      </c>
      <c r="U10" s="25">
        <v>1907.28</v>
      </c>
      <c r="V10" s="25">
        <v>1821.98</v>
      </c>
      <c r="W10" s="25">
        <v>1794.13</v>
      </c>
      <c r="X10" s="25">
        <v>2405.9</v>
      </c>
    </row>
    <row r="11" spans="1:41" x14ac:dyDescent="0.2">
      <c r="A11" s="24" t="s">
        <v>90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728.6</v>
      </c>
      <c r="K11" s="25">
        <v>751.14</v>
      </c>
      <c r="L11" s="25">
        <v>777.82</v>
      </c>
      <c r="M11" s="25">
        <v>807.62</v>
      </c>
      <c r="N11" s="25">
        <v>838.89</v>
      </c>
      <c r="O11" s="25">
        <v>871.18</v>
      </c>
      <c r="P11" s="25">
        <v>904.56</v>
      </c>
      <c r="Q11" s="25">
        <v>933.19</v>
      </c>
      <c r="R11" s="25">
        <v>964.37</v>
      </c>
      <c r="S11" s="25">
        <v>997.59</v>
      </c>
      <c r="T11" s="25">
        <v>1033.56</v>
      </c>
      <c r="U11" s="25">
        <v>1032.4000000000001</v>
      </c>
      <c r="V11" s="25">
        <v>1077.03</v>
      </c>
      <c r="W11" s="25">
        <v>1120.6400000000001</v>
      </c>
      <c r="X11" s="25">
        <v>1181.8499999999999</v>
      </c>
    </row>
    <row r="12" spans="1:41" x14ac:dyDescent="0.2">
      <c r="A12" s="24" t="s">
        <v>91</v>
      </c>
      <c r="B12" s="25">
        <v>0.83</v>
      </c>
      <c r="C12" s="25">
        <v>0.83</v>
      </c>
      <c r="D12" s="25">
        <v>0.83</v>
      </c>
      <c r="E12" s="25">
        <v>0.83</v>
      </c>
      <c r="F12" s="25">
        <v>0.83</v>
      </c>
      <c r="G12" s="25">
        <v>0.83</v>
      </c>
      <c r="H12" s="25">
        <v>0.83</v>
      </c>
      <c r="I12" s="25">
        <v>0.83</v>
      </c>
      <c r="J12" s="25">
        <v>0.83</v>
      </c>
      <c r="K12" s="25">
        <v>0.88</v>
      </c>
      <c r="L12" s="25">
        <v>0.99</v>
      </c>
      <c r="M12" s="25">
        <v>0.90999999999999992</v>
      </c>
      <c r="N12" s="25">
        <v>1.19</v>
      </c>
      <c r="O12" s="25">
        <v>1.24</v>
      </c>
      <c r="P12" s="25">
        <v>1.02</v>
      </c>
      <c r="Q12" s="25">
        <v>1</v>
      </c>
      <c r="R12" s="25">
        <v>329.63</v>
      </c>
      <c r="S12" s="25">
        <v>369.29</v>
      </c>
      <c r="T12" s="25">
        <v>440.62</v>
      </c>
      <c r="U12" s="25">
        <v>501.33</v>
      </c>
      <c r="V12" s="25">
        <v>546.2299999999999</v>
      </c>
      <c r="W12" s="25">
        <v>558.54999999999995</v>
      </c>
      <c r="X12" s="25">
        <v>586.31999999999994</v>
      </c>
      <c r="AG12" s="29"/>
    </row>
    <row r="13" spans="1:41" x14ac:dyDescent="0.2">
      <c r="A13" s="24" t="s">
        <v>92</v>
      </c>
      <c r="B13" s="25">
        <v>22164.300684563761</v>
      </c>
      <c r="C13" s="25">
        <v>23447.416724832219</v>
      </c>
      <c r="D13" s="25">
        <v>23031.640574773814</v>
      </c>
      <c r="E13" s="25">
        <v>23216.531469597707</v>
      </c>
      <c r="F13" s="25">
        <v>21950.313038409917</v>
      </c>
      <c r="G13" s="25">
        <v>22822.971238130034</v>
      </c>
      <c r="H13" s="25">
        <v>21906.700679836878</v>
      </c>
      <c r="I13" s="25">
        <v>19145.213820748137</v>
      </c>
      <c r="J13" s="25">
        <v>18598.155631099515</v>
      </c>
      <c r="K13" s="25">
        <v>22672.757480881915</v>
      </c>
      <c r="L13" s="25">
        <v>22143.254336282207</v>
      </c>
      <c r="M13" s="25">
        <v>24757.016754394805</v>
      </c>
      <c r="N13" s="25">
        <v>24922.271471979308</v>
      </c>
      <c r="O13" s="25">
        <v>26879.242326722237</v>
      </c>
      <c r="P13" s="25">
        <v>27264.549179815796</v>
      </c>
      <c r="Q13" s="25">
        <v>31521.403016224864</v>
      </c>
      <c r="R13" s="25">
        <v>32197.976590139107</v>
      </c>
      <c r="S13" s="25">
        <v>33751.577762776164</v>
      </c>
      <c r="T13" s="25">
        <v>35063.466509556842</v>
      </c>
      <c r="U13" s="25">
        <v>34415.97940464635</v>
      </c>
      <c r="V13" s="25">
        <v>34684.127515118416</v>
      </c>
      <c r="W13" s="25">
        <v>33400.891309817584</v>
      </c>
      <c r="X13" s="25">
        <v>35077.558311758788</v>
      </c>
      <c r="AG13" s="29"/>
    </row>
    <row r="14" spans="1:41" x14ac:dyDescent="0.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AG14" s="29"/>
    </row>
    <row r="15" spans="1:41" x14ac:dyDescent="0.2">
      <c r="A15" s="24" t="s">
        <v>93</v>
      </c>
      <c r="B15" s="25">
        <v>247090.92016481081</v>
      </c>
      <c r="C15" s="25">
        <v>247587.61866266083</v>
      </c>
      <c r="D15" s="25">
        <v>241150.01806545429</v>
      </c>
      <c r="E15" s="25">
        <v>244153.17973923541</v>
      </c>
      <c r="F15" s="25">
        <v>246062.81056408002</v>
      </c>
      <c r="G15" s="25">
        <v>248435.65036113572</v>
      </c>
      <c r="H15" s="25">
        <v>244488.89541645136</v>
      </c>
      <c r="I15" s="25">
        <v>237222.28757412455</v>
      </c>
      <c r="J15" s="25">
        <v>234817.59750044876</v>
      </c>
      <c r="K15" s="25">
        <v>220637.89774536501</v>
      </c>
      <c r="L15" s="25">
        <v>228065.2279351977</v>
      </c>
      <c r="M15" s="25">
        <v>212070.4644195101</v>
      </c>
      <c r="N15" s="25">
        <v>215240.48353685453</v>
      </c>
      <c r="O15" s="25">
        <v>213515.52474807497</v>
      </c>
      <c r="P15" s="25">
        <v>200740.47322216287</v>
      </c>
      <c r="Q15" s="25">
        <v>202894.05097237104</v>
      </c>
      <c r="R15" s="25">
        <v>199638.83238722436</v>
      </c>
      <c r="S15" s="25">
        <v>199072.46302260249</v>
      </c>
      <c r="T15" s="25">
        <v>198757.66238062584</v>
      </c>
      <c r="U15" s="25">
        <v>192365.31105341314</v>
      </c>
      <c r="V15" s="25">
        <v>171201.18181683894</v>
      </c>
      <c r="W15" s="25">
        <v>176388.03916517348</v>
      </c>
      <c r="X15" s="25">
        <v>174435.32516781395</v>
      </c>
      <c r="AG15" s="29"/>
    </row>
    <row r="16" spans="1:41" x14ac:dyDescent="0.2">
      <c r="A16" s="24" t="s">
        <v>94</v>
      </c>
      <c r="B16" s="25">
        <v>12283.159106112736</v>
      </c>
      <c r="C16" s="25">
        <v>10731.661515367881</v>
      </c>
      <c r="D16" s="25">
        <v>11544.146512418218</v>
      </c>
      <c r="E16" s="25">
        <v>12285.08915678819</v>
      </c>
      <c r="F16" s="25">
        <v>12428.541392524661</v>
      </c>
      <c r="G16" s="25">
        <v>12144.949264764402</v>
      </c>
      <c r="H16" s="25">
        <v>11414.72854196648</v>
      </c>
      <c r="I16" s="25">
        <v>9729.2222491568773</v>
      </c>
      <c r="J16" s="25">
        <v>9162.9432617803704</v>
      </c>
      <c r="K16" s="25">
        <v>8971.1777432870349</v>
      </c>
      <c r="L16" s="25">
        <v>8762.4071081782604</v>
      </c>
      <c r="M16" s="25">
        <v>8497.036652137469</v>
      </c>
      <c r="N16" s="25">
        <v>7449.1279818736484</v>
      </c>
      <c r="O16" s="25">
        <v>7265.1101224487365</v>
      </c>
      <c r="P16" s="25">
        <v>7153.2514228025439</v>
      </c>
      <c r="Q16" s="25">
        <v>7858.4084031525445</v>
      </c>
      <c r="R16" s="25">
        <v>8433.8969613313147</v>
      </c>
      <c r="S16" s="25">
        <v>8647.056554741559</v>
      </c>
      <c r="T16" s="25">
        <v>8216.8421578617781</v>
      </c>
      <c r="U16" s="25">
        <v>7557.7459632906393</v>
      </c>
      <c r="V16" s="25">
        <v>7089.2980481793584</v>
      </c>
      <c r="W16" s="25">
        <v>5685.498653717691</v>
      </c>
      <c r="X16" s="25">
        <v>5229.0887504489119</v>
      </c>
    </row>
    <row r="17" spans="1:24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x14ac:dyDescent="0.2">
      <c r="A18" s="24" t="s">
        <v>77</v>
      </c>
      <c r="B18" s="25">
        <v>234807.76105869809</v>
      </c>
      <c r="C18" s="25">
        <v>236855.95714729294</v>
      </c>
      <c r="D18" s="25">
        <v>229605.87155303606</v>
      </c>
      <c r="E18" s="25">
        <v>231868.09058244721</v>
      </c>
      <c r="F18" s="25">
        <v>233634.26917155535</v>
      </c>
      <c r="G18" s="25">
        <v>236290.70109637131</v>
      </c>
      <c r="H18" s="25">
        <v>233074.16687448489</v>
      </c>
      <c r="I18" s="25">
        <v>227493.06532496767</v>
      </c>
      <c r="J18" s="25">
        <v>225654.65423866839</v>
      </c>
      <c r="K18" s="25">
        <v>211666.72000207799</v>
      </c>
      <c r="L18" s="25">
        <v>219302.82082701946</v>
      </c>
      <c r="M18" s="25">
        <v>203573.42776737263</v>
      </c>
      <c r="N18" s="25">
        <v>207791.3555549809</v>
      </c>
      <c r="O18" s="25">
        <v>206250.41462562623</v>
      </c>
      <c r="P18" s="25">
        <v>193587.22179936033</v>
      </c>
      <c r="Q18" s="25">
        <v>195035.6425692185</v>
      </c>
      <c r="R18" s="25">
        <v>191204.93542589305</v>
      </c>
      <c r="S18" s="25">
        <v>190425.40646786094</v>
      </c>
      <c r="T18" s="25">
        <v>190540.82022276407</v>
      </c>
      <c r="U18" s="25">
        <v>184807.56509012252</v>
      </c>
      <c r="V18" s="25">
        <v>164111.88376865958</v>
      </c>
      <c r="W18" s="25">
        <v>170702.54051145579</v>
      </c>
      <c r="X18" s="25">
        <v>169206.23641736503</v>
      </c>
    </row>
    <row r="19" spans="1:24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x14ac:dyDescent="0.2">
      <c r="A20" s="24" t="s">
        <v>95</v>
      </c>
      <c r="B20" s="39">
        <v>9.4393390510729536E-2</v>
      </c>
      <c r="C20" s="39">
        <v>9.8994414188413427E-2</v>
      </c>
      <c r="D20" s="39">
        <v>0.10030945819891106</v>
      </c>
      <c r="E20" s="39">
        <v>0.10012818672581605</v>
      </c>
      <c r="F20" s="39">
        <v>9.3951598437350889E-2</v>
      </c>
      <c r="G20" s="39">
        <v>9.6588529012073446E-2</v>
      </c>
      <c r="H20" s="39">
        <v>9.3990256293114097E-2</v>
      </c>
      <c r="I20" s="39">
        <v>8.4157351317059786E-2</v>
      </c>
      <c r="J20" s="39">
        <v>8.2418666230694201E-2</v>
      </c>
      <c r="K20" s="39">
        <v>0.1071153626827086</v>
      </c>
      <c r="L20" s="39">
        <v>0.10097113321560168</v>
      </c>
      <c r="M20" s="39">
        <v>0.12161222132922542</v>
      </c>
      <c r="N20" s="39">
        <v>0.1199389233753998</v>
      </c>
      <c r="O20" s="39">
        <v>0.13032333717007005</v>
      </c>
      <c r="P20" s="39">
        <v>0.14083857873673916</v>
      </c>
      <c r="Q20" s="39">
        <v>0.16161867954488299</v>
      </c>
      <c r="R20" s="39">
        <v>0.16839511238776761</v>
      </c>
      <c r="S20" s="39">
        <v>0.17724303909243638</v>
      </c>
      <c r="T20" s="39">
        <v>0.18402075979605645</v>
      </c>
      <c r="U20" s="39">
        <v>0.18622603132000137</v>
      </c>
      <c r="V20" s="39">
        <v>0.21134439943429642</v>
      </c>
      <c r="W20" s="39">
        <v>0.19566721859992506</v>
      </c>
      <c r="X20" s="39">
        <v>0.20730653346154626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81"/>
  <sheetViews>
    <sheetView zoomScaleNormal="100" workbookViewId="0"/>
  </sheetViews>
  <sheetFormatPr defaultColWidth="7.44140625" defaultRowHeight="12.75" x14ac:dyDescent="0.2"/>
  <cols>
    <col min="1" max="1" width="8.5546875" style="33" customWidth="1"/>
    <col min="2" max="2" width="27" style="33" bestFit="1" customWidth="1"/>
    <col min="3" max="3" width="22.109375" style="33" bestFit="1" customWidth="1"/>
    <col min="4" max="4" width="21.21875" style="33" bestFit="1" customWidth="1"/>
    <col min="5" max="5" width="9.6640625" style="33" bestFit="1" customWidth="1"/>
    <col min="6" max="6" width="13.33203125" style="33" bestFit="1" customWidth="1"/>
    <col min="7" max="7" width="15.33203125" style="33" bestFit="1" customWidth="1"/>
    <col min="8" max="8" width="16.6640625" style="33" bestFit="1" customWidth="1"/>
    <col min="9" max="9" width="20.6640625" style="33" bestFit="1" customWidth="1"/>
    <col min="10" max="10" width="9.33203125" style="33" bestFit="1" customWidth="1"/>
    <col min="11" max="11" width="9.88671875" style="33" bestFit="1" customWidth="1"/>
    <col min="12" max="16" width="7.88671875" style="34" bestFit="1" customWidth="1"/>
    <col min="17" max="17" width="7.44140625" style="34"/>
    <col min="18" max="20" width="7.44140625" style="33"/>
    <col min="21" max="21" width="11.88671875" style="33" bestFit="1" customWidth="1"/>
    <col min="22" max="16384" width="7.44140625" style="33"/>
  </cols>
  <sheetData>
    <row r="1" spans="1:17" ht="15.75" x14ac:dyDescent="0.25">
      <c r="A1" s="32" t="s">
        <v>346</v>
      </c>
    </row>
    <row r="2" spans="1:17" x14ac:dyDescent="0.2">
      <c r="A2" s="416"/>
      <c r="K2" s="34"/>
      <c r="Q2" s="33"/>
    </row>
    <row r="3" spans="1:17" s="34" customFormat="1" ht="14.25" x14ac:dyDescent="0.2">
      <c r="A3" s="41"/>
      <c r="B3" s="42" t="s">
        <v>96</v>
      </c>
      <c r="C3" s="42" t="s">
        <v>97</v>
      </c>
      <c r="D3" s="42"/>
      <c r="E3" s="42"/>
      <c r="F3" s="43" t="s">
        <v>98</v>
      </c>
      <c r="G3" s="43" t="s">
        <v>99</v>
      </c>
      <c r="H3" s="43"/>
      <c r="I3" s="43"/>
      <c r="J3" s="43"/>
      <c r="K3" s="44"/>
      <c r="L3" s="44"/>
    </row>
    <row r="4" spans="1:17" s="34" customFormat="1" ht="14.25" x14ac:dyDescent="0.2">
      <c r="A4" s="41"/>
      <c r="B4" s="42" t="s">
        <v>100</v>
      </c>
      <c r="C4" s="42" t="s">
        <v>101</v>
      </c>
      <c r="D4" s="45" t="s">
        <v>102</v>
      </c>
      <c r="E4" s="45"/>
      <c r="F4" s="43" t="s">
        <v>103</v>
      </c>
      <c r="G4" s="46" t="s">
        <v>104</v>
      </c>
      <c r="H4" s="43"/>
      <c r="I4" s="43"/>
      <c r="J4" s="43"/>
      <c r="K4" s="44"/>
      <c r="L4" s="44"/>
    </row>
    <row r="5" spans="1:17" s="34" customFormat="1" ht="14.25" x14ac:dyDescent="0.2">
      <c r="A5" s="41"/>
      <c r="B5" s="42" t="s">
        <v>98</v>
      </c>
      <c r="C5" s="42"/>
      <c r="D5" s="42" t="s">
        <v>105</v>
      </c>
      <c r="E5" s="42" t="s">
        <v>106</v>
      </c>
      <c r="F5" s="43"/>
      <c r="G5" s="43" t="s">
        <v>107</v>
      </c>
      <c r="H5" s="43" t="s">
        <v>108</v>
      </c>
      <c r="I5" s="43" t="s">
        <v>109</v>
      </c>
      <c r="J5" s="45" t="s">
        <v>110</v>
      </c>
      <c r="K5" s="44" t="s">
        <v>111</v>
      </c>
      <c r="L5" s="44"/>
    </row>
    <row r="6" spans="1:17" s="34" customFormat="1" ht="14.25" x14ac:dyDescent="0.2">
      <c r="A6" s="41"/>
      <c r="B6" s="42" t="s">
        <v>112</v>
      </c>
      <c r="C6" s="42" t="s">
        <v>113</v>
      </c>
      <c r="D6" s="42" t="s">
        <v>104</v>
      </c>
      <c r="E6" s="42" t="s">
        <v>114</v>
      </c>
      <c r="F6" s="44"/>
      <c r="G6" s="44"/>
      <c r="H6" s="42" t="s">
        <v>114</v>
      </c>
      <c r="I6" s="42" t="s">
        <v>114</v>
      </c>
      <c r="J6" s="42" t="s">
        <v>114</v>
      </c>
      <c r="K6" s="42" t="s">
        <v>114</v>
      </c>
      <c r="L6" s="44"/>
    </row>
    <row r="7" spans="1:17" s="34" customFormat="1" ht="14.25" x14ac:dyDescent="0.2">
      <c r="A7" s="41"/>
      <c r="B7" s="41"/>
      <c r="C7" s="41"/>
      <c r="D7" s="47"/>
      <c r="E7" s="41" t="s">
        <v>115</v>
      </c>
      <c r="F7" s="44"/>
      <c r="G7" s="44"/>
      <c r="H7" s="44"/>
      <c r="I7" s="44"/>
      <c r="J7" s="44"/>
      <c r="K7" s="44"/>
      <c r="L7" s="44"/>
    </row>
    <row r="8" spans="1:17" ht="14.25" x14ac:dyDescent="0.2">
      <c r="A8" s="41"/>
      <c r="B8" s="41"/>
      <c r="C8" s="41"/>
      <c r="D8" s="48"/>
      <c r="E8" s="49"/>
      <c r="F8" s="49"/>
      <c r="G8" s="49"/>
      <c r="H8" s="49"/>
      <c r="I8" s="49"/>
      <c r="J8" s="49"/>
      <c r="K8" s="49"/>
      <c r="L8" s="44"/>
      <c r="N8" s="33"/>
      <c r="O8" s="33"/>
      <c r="P8" s="33"/>
      <c r="Q8" s="33"/>
    </row>
    <row r="9" spans="1:17" ht="14.25" x14ac:dyDescent="0.2">
      <c r="A9" s="49">
        <v>1990</v>
      </c>
      <c r="B9" s="50">
        <v>221.6</v>
      </c>
      <c r="C9" s="50">
        <v>1301.7660000000001</v>
      </c>
      <c r="D9" s="50">
        <v>170.23028716374523</v>
      </c>
      <c r="E9" s="50">
        <v>100</v>
      </c>
      <c r="F9" s="50">
        <v>604.03385201511617</v>
      </c>
      <c r="G9" s="50">
        <v>464.01108341677082</v>
      </c>
      <c r="H9" s="50">
        <v>100</v>
      </c>
      <c r="I9" s="50">
        <v>100</v>
      </c>
      <c r="J9" s="50">
        <v>100</v>
      </c>
      <c r="K9" s="50">
        <v>100.00000000000001</v>
      </c>
      <c r="L9" s="49"/>
      <c r="M9" s="33"/>
      <c r="N9" s="33"/>
      <c r="O9" s="33"/>
      <c r="P9" s="33"/>
      <c r="Q9" s="33"/>
    </row>
    <row r="10" spans="1:17" ht="14.25" x14ac:dyDescent="0.2">
      <c r="A10" s="49">
        <v>1991</v>
      </c>
      <c r="B10" s="50">
        <v>221.4</v>
      </c>
      <c r="C10" s="50">
        <v>1279.817</v>
      </c>
      <c r="D10" s="50">
        <v>172.99348266197433</v>
      </c>
      <c r="E10" s="50">
        <v>101.62321026667315</v>
      </c>
      <c r="F10" s="50">
        <v>611.04710489643492</v>
      </c>
      <c r="G10" s="50">
        <v>477.44881096003172</v>
      </c>
      <c r="H10" s="50">
        <v>99.909747292418771</v>
      </c>
      <c r="I10" s="50">
        <v>101.16106950925381</v>
      </c>
      <c r="J10" s="50">
        <v>98.313905878629484</v>
      </c>
      <c r="K10" s="50">
        <v>102.89599279489434</v>
      </c>
      <c r="L10" s="49"/>
      <c r="M10" s="33"/>
      <c r="N10" s="33"/>
      <c r="O10" s="33"/>
      <c r="P10" s="33"/>
      <c r="Q10" s="33"/>
    </row>
    <row r="11" spans="1:17" ht="14.25" x14ac:dyDescent="0.2">
      <c r="A11" s="49">
        <v>1992</v>
      </c>
      <c r="B11" s="50">
        <v>220.6</v>
      </c>
      <c r="C11" s="50">
        <v>1280.2059999999999</v>
      </c>
      <c r="D11" s="50">
        <v>172.31601789087071</v>
      </c>
      <c r="E11" s="50">
        <v>101.2252406794798</v>
      </c>
      <c r="F11" s="50">
        <v>594.5894765090095</v>
      </c>
      <c r="G11" s="50">
        <v>464.44828137737954</v>
      </c>
      <c r="H11" s="50">
        <v>99.548736462093871</v>
      </c>
      <c r="I11" s="50">
        <v>98.436449302535053</v>
      </c>
      <c r="J11" s="50">
        <v>98.343788361349112</v>
      </c>
      <c r="K11" s="50">
        <v>100.09422144777004</v>
      </c>
      <c r="L11" s="49"/>
      <c r="M11" s="33"/>
      <c r="N11" s="33"/>
      <c r="O11" s="33"/>
      <c r="P11" s="33"/>
      <c r="Q11" s="33"/>
    </row>
    <row r="12" spans="1:17" ht="14.25" x14ac:dyDescent="0.2">
      <c r="A12" s="49">
        <v>1993</v>
      </c>
      <c r="B12" s="50">
        <v>222.5</v>
      </c>
      <c r="C12" s="50">
        <v>1307.1569999999999</v>
      </c>
      <c r="D12" s="50">
        <v>170.21673754568121</v>
      </c>
      <c r="E12" s="50">
        <v>99.992040418723491</v>
      </c>
      <c r="F12" s="50">
        <v>580.06208506730172</v>
      </c>
      <c r="G12" s="50">
        <v>443.75854244540005</v>
      </c>
      <c r="H12" s="50">
        <v>100.40613718411552</v>
      </c>
      <c r="I12" s="50">
        <v>96.031386839025288</v>
      </c>
      <c r="J12" s="50">
        <v>100.41412972838435</v>
      </c>
      <c r="K12" s="50">
        <v>95.635332496318824</v>
      </c>
      <c r="L12" s="49"/>
      <c r="M12" s="33"/>
      <c r="N12" s="33"/>
      <c r="O12" s="33"/>
      <c r="P12" s="33"/>
      <c r="Q12" s="33"/>
    </row>
    <row r="13" spans="1:17" ht="14.25" x14ac:dyDescent="0.2">
      <c r="A13" s="49">
        <v>1994</v>
      </c>
      <c r="B13" s="50">
        <v>221.5</v>
      </c>
      <c r="C13" s="50">
        <v>1352.627</v>
      </c>
      <c r="D13" s="50">
        <v>163.755418160365</v>
      </c>
      <c r="E13" s="50">
        <v>96.196405991401491</v>
      </c>
      <c r="F13" s="50">
        <v>573.65799926202487</v>
      </c>
      <c r="G13" s="50">
        <v>424.10657133269177</v>
      </c>
      <c r="H13" s="50">
        <v>99.954873646209393</v>
      </c>
      <c r="I13" s="50">
        <v>94.971167153669541</v>
      </c>
      <c r="J13" s="50">
        <v>103.90707700155018</v>
      </c>
      <c r="K13" s="50">
        <v>91.400095060178302</v>
      </c>
      <c r="L13" s="44"/>
    </row>
    <row r="14" spans="1:17" ht="14.25" x14ac:dyDescent="0.2">
      <c r="A14" s="49">
        <v>1995</v>
      </c>
      <c r="B14" s="50">
        <v>223.33</v>
      </c>
      <c r="C14" s="50">
        <v>1381.2329999999999</v>
      </c>
      <c r="D14" s="50">
        <v>161.68886784488933</v>
      </c>
      <c r="E14" s="50">
        <v>94.982432643939632</v>
      </c>
      <c r="F14" s="50">
        <v>565.74693559917728</v>
      </c>
      <c r="G14" s="50">
        <v>409.59558278666765</v>
      </c>
      <c r="H14" s="50">
        <v>100.78068592057762</v>
      </c>
      <c r="I14" s="50">
        <v>93.661461805789529</v>
      </c>
      <c r="J14" s="50">
        <v>106.10455335290673</v>
      </c>
      <c r="K14" s="50">
        <v>88.272801539693475</v>
      </c>
      <c r="L14" s="44"/>
    </row>
    <row r="15" spans="1:17" ht="14.25" x14ac:dyDescent="0.2">
      <c r="A15" s="49">
        <v>1996</v>
      </c>
      <c r="B15" s="50">
        <v>226.77999999999997</v>
      </c>
      <c r="C15" s="50">
        <v>1407.5830000000001</v>
      </c>
      <c r="D15" s="50">
        <v>161.11305692097727</v>
      </c>
      <c r="E15" s="50">
        <v>94.644178545032901</v>
      </c>
      <c r="F15" s="50">
        <v>585.29885452819587</v>
      </c>
      <c r="G15" s="50">
        <v>415.81835993202242</v>
      </c>
      <c r="H15" s="50">
        <v>102.33754512635377</v>
      </c>
      <c r="I15" s="50">
        <v>96.898353060111035</v>
      </c>
      <c r="J15" s="50">
        <v>108.12872666823378</v>
      </c>
      <c r="K15" s="50">
        <v>89.613885269748593</v>
      </c>
      <c r="L15" s="44"/>
    </row>
    <row r="16" spans="1:17" ht="14.25" x14ac:dyDescent="0.2">
      <c r="A16" s="49">
        <v>1997</v>
      </c>
      <c r="B16" s="50">
        <v>228.94</v>
      </c>
      <c r="C16" s="50">
        <v>1471.2629999999999</v>
      </c>
      <c r="D16" s="50">
        <v>155.60780091662741</v>
      </c>
      <c r="E16" s="50">
        <v>91.41017354153179</v>
      </c>
      <c r="F16" s="50">
        <v>561.12477656160786</v>
      </c>
      <c r="G16" s="50">
        <v>381.38985114259509</v>
      </c>
      <c r="H16" s="50">
        <v>103.31227436823104</v>
      </c>
      <c r="I16" s="50">
        <v>92.896246574532299</v>
      </c>
      <c r="J16" s="50">
        <v>113.0205428625421</v>
      </c>
      <c r="K16" s="50">
        <v>82.194125264036842</v>
      </c>
      <c r="L16" s="51"/>
      <c r="M16" s="417"/>
    </row>
    <row r="17" spans="1:13" ht="14.25" x14ac:dyDescent="0.2">
      <c r="A17" s="49">
        <v>1998</v>
      </c>
      <c r="B17" s="50">
        <v>236.66000000000003</v>
      </c>
      <c r="C17" s="50">
        <v>1517.7149999999999</v>
      </c>
      <c r="D17" s="50">
        <v>155.9317790230709</v>
      </c>
      <c r="E17" s="50">
        <v>91.600491088333456</v>
      </c>
      <c r="F17" s="50">
        <v>565.50113309906101</v>
      </c>
      <c r="G17" s="50">
        <v>372.60034532113144</v>
      </c>
      <c r="H17" s="50">
        <v>106.79602888086644</v>
      </c>
      <c r="I17" s="50">
        <v>93.620768308347905</v>
      </c>
      <c r="J17" s="50">
        <v>116.58892612036264</v>
      </c>
      <c r="K17" s="50">
        <v>80.299880463515777</v>
      </c>
      <c r="L17" s="51"/>
      <c r="M17" s="417"/>
    </row>
    <row r="18" spans="1:13" ht="14.25" x14ac:dyDescent="0.2">
      <c r="A18" s="49">
        <v>1999</v>
      </c>
      <c r="B18" s="50">
        <v>238.02999999999997</v>
      </c>
      <c r="C18" s="50">
        <v>1563.46</v>
      </c>
      <c r="D18" s="50">
        <v>152.24566026633235</v>
      </c>
      <c r="E18" s="50">
        <v>89.435119215822382</v>
      </c>
      <c r="F18" s="50">
        <v>558.29829141734365</v>
      </c>
      <c r="G18" s="50">
        <v>357.09150948367318</v>
      </c>
      <c r="H18" s="50">
        <v>107.41425992779781</v>
      </c>
      <c r="I18" s="50">
        <v>92.428311683990188</v>
      </c>
      <c r="J18" s="50">
        <v>120.10299854198065</v>
      </c>
      <c r="K18" s="50">
        <v>76.957538784248513</v>
      </c>
      <c r="L18" s="44"/>
    </row>
    <row r="19" spans="1:13" ht="14.25" x14ac:dyDescent="0.2">
      <c r="A19" s="49">
        <v>2000</v>
      </c>
      <c r="B19" s="50">
        <v>240.16000000000003</v>
      </c>
      <c r="C19" s="50">
        <v>1627.4469999999999</v>
      </c>
      <c r="D19" s="50">
        <v>147.56855369176387</v>
      </c>
      <c r="E19" s="50">
        <v>86.687601924689844</v>
      </c>
      <c r="F19" s="50">
        <v>565.99361458533542</v>
      </c>
      <c r="G19" s="50">
        <v>347.78005955667703</v>
      </c>
      <c r="H19" s="50">
        <v>108.37545126353793</v>
      </c>
      <c r="I19" s="50">
        <v>93.702300408681609</v>
      </c>
      <c r="J19" s="50">
        <v>125.01839808383379</v>
      </c>
      <c r="K19" s="50">
        <v>74.950808716847803</v>
      </c>
      <c r="L19" s="44"/>
    </row>
    <row r="20" spans="1:13" ht="14.25" x14ac:dyDescent="0.2">
      <c r="A20" s="49">
        <v>2001</v>
      </c>
      <c r="B20" s="50">
        <v>239.90000000000003</v>
      </c>
      <c r="C20" s="50">
        <v>1662.558</v>
      </c>
      <c r="D20" s="50">
        <v>144.29571780352927</v>
      </c>
      <c r="E20" s="50">
        <v>84.76500874649328</v>
      </c>
      <c r="F20" s="50">
        <v>574.7381699994088</v>
      </c>
      <c r="G20" s="50">
        <v>345.69510958379124</v>
      </c>
      <c r="H20" s="50">
        <v>108.25812274368234</v>
      </c>
      <c r="I20" s="50">
        <v>95.149993345907006</v>
      </c>
      <c r="J20" s="50">
        <v>127.71558021948644</v>
      </c>
      <c r="K20" s="50">
        <v>74.501476783323042</v>
      </c>
      <c r="L20" s="44"/>
    </row>
    <row r="21" spans="1:13" ht="14.25" x14ac:dyDescent="0.2">
      <c r="A21" s="49">
        <v>2002</v>
      </c>
      <c r="B21" s="50">
        <v>234.77611626492833</v>
      </c>
      <c r="C21" s="50">
        <v>1691.998</v>
      </c>
      <c r="D21" s="50">
        <v>138.75673391158165</v>
      </c>
      <c r="E21" s="50">
        <v>81.5111906485307</v>
      </c>
      <c r="F21" s="50">
        <v>556.53858079625559</v>
      </c>
      <c r="G21" s="50">
        <v>328.92389990783414</v>
      </c>
      <c r="H21" s="50">
        <v>105.94590084157417</v>
      </c>
      <c r="I21" s="50">
        <v>92.136985193725195</v>
      </c>
      <c r="J21" s="50">
        <v>129.97712338469432</v>
      </c>
      <c r="K21" s="50">
        <v>70.887078275325905</v>
      </c>
      <c r="L21" s="44"/>
    </row>
    <row r="22" spans="1:13" ht="14.25" x14ac:dyDescent="0.2">
      <c r="A22" s="49">
        <v>2003</v>
      </c>
      <c r="B22" s="50">
        <v>234.22745855571367</v>
      </c>
      <c r="C22" s="50">
        <v>1744.84</v>
      </c>
      <c r="D22" s="50">
        <v>134.24007849184665</v>
      </c>
      <c r="E22" s="50">
        <v>78.857928708491542</v>
      </c>
      <c r="F22" s="50">
        <v>567.2263229274497</v>
      </c>
      <c r="G22" s="50">
        <v>325.08787219885477</v>
      </c>
      <c r="H22" s="50">
        <v>105.69831162261448</v>
      </c>
      <c r="I22" s="50">
        <v>93.906379755890683</v>
      </c>
      <c r="J22" s="50">
        <v>134.03637827382187</v>
      </c>
      <c r="K22" s="50">
        <v>70.060367912993058</v>
      </c>
      <c r="L22" s="44"/>
    </row>
    <row r="23" spans="1:13" ht="14.25" x14ac:dyDescent="0.2">
      <c r="A23" s="49">
        <v>2004</v>
      </c>
      <c r="B23" s="50">
        <v>236.76971973834213</v>
      </c>
      <c r="C23" s="50">
        <v>1785.7560000000001</v>
      </c>
      <c r="D23" s="50">
        <v>132.58794579905771</v>
      </c>
      <c r="E23" s="50">
        <v>77.887400654808744</v>
      </c>
      <c r="F23" s="50">
        <v>568.46388795744883</v>
      </c>
      <c r="G23" s="50">
        <v>318.33234101268528</v>
      </c>
      <c r="H23" s="50">
        <v>106.84554139816883</v>
      </c>
      <c r="I23" s="50">
        <v>94.111263145434236</v>
      </c>
      <c r="J23" s="50">
        <v>137.17949308861961</v>
      </c>
      <c r="K23" s="50">
        <v>68.604469244274895</v>
      </c>
      <c r="L23" s="44"/>
    </row>
    <row r="24" spans="1:13" ht="14.25" x14ac:dyDescent="0.2">
      <c r="A24" s="49">
        <v>2005</v>
      </c>
      <c r="B24" s="50">
        <v>239.01142254795221</v>
      </c>
      <c r="C24" s="50">
        <v>1833.4059999999999</v>
      </c>
      <c r="D24" s="50">
        <v>130.36469966169645</v>
      </c>
      <c r="E24" s="50">
        <v>76.581377987277961</v>
      </c>
      <c r="F24" s="50">
        <v>564.82803722751225</v>
      </c>
      <c r="G24" s="50">
        <v>308.07580930111072</v>
      </c>
      <c r="H24" s="50">
        <v>107.85714013896761</v>
      </c>
      <c r="I24" s="50">
        <v>93.509334839958143</v>
      </c>
      <c r="J24" s="50">
        <v>140.83990517497</v>
      </c>
      <c r="K24" s="50">
        <v>66.394062622939472</v>
      </c>
      <c r="L24" s="44"/>
    </row>
    <row r="25" spans="1:13" ht="14.25" x14ac:dyDescent="0.2">
      <c r="A25" s="49">
        <v>2006</v>
      </c>
      <c r="B25" s="50">
        <v>234.65181108901362</v>
      </c>
      <c r="C25" s="50">
        <v>1873.0150000000001</v>
      </c>
      <c r="D25" s="50">
        <v>125.28026261883306</v>
      </c>
      <c r="E25" s="50">
        <v>73.594578677016173</v>
      </c>
      <c r="F25" s="50">
        <v>561.91818536430355</v>
      </c>
      <c r="G25" s="50">
        <v>300.00730659621172</v>
      </c>
      <c r="H25" s="50">
        <v>105.88980644811083</v>
      </c>
      <c r="I25" s="50">
        <v>93.027598286038014</v>
      </c>
      <c r="J25" s="50">
        <v>143.88261792057864</v>
      </c>
      <c r="K25" s="50">
        <v>64.655202713498056</v>
      </c>
      <c r="L25" s="44"/>
    </row>
    <row r="26" spans="1:13" ht="14.25" x14ac:dyDescent="0.2">
      <c r="A26" s="49">
        <v>2007</v>
      </c>
      <c r="B26" s="50">
        <v>232.12305398846937</v>
      </c>
      <c r="C26" s="50">
        <v>1921.029</v>
      </c>
      <c r="D26" s="50">
        <v>120.8326651958244</v>
      </c>
      <c r="E26" s="50">
        <v>70.981884134164076</v>
      </c>
      <c r="F26" s="50">
        <v>552.87544319432368</v>
      </c>
      <c r="G26" s="50">
        <v>287.80171626473293</v>
      </c>
      <c r="H26" s="50">
        <v>104.74867057241397</v>
      </c>
      <c r="I26" s="50">
        <v>91.530539447396364</v>
      </c>
      <c r="J26" s="50">
        <v>147.57099202160757</v>
      </c>
      <c r="K26" s="50">
        <v>62.024750388609114</v>
      </c>
      <c r="L26" s="44"/>
    </row>
    <row r="27" spans="1:13" ht="14.25" x14ac:dyDescent="0.2">
      <c r="A27" s="49">
        <v>2008</v>
      </c>
      <c r="B27" s="50">
        <v>225.71523592824747</v>
      </c>
      <c r="C27" s="50">
        <v>1918.0640000000001</v>
      </c>
      <c r="D27" s="50">
        <v>117.6786780463256</v>
      </c>
      <c r="E27" s="50">
        <v>69.129107403273068</v>
      </c>
      <c r="F27" s="50">
        <v>537.91622961664939</v>
      </c>
      <c r="G27" s="50">
        <v>280.44748747520902</v>
      </c>
      <c r="H27" s="50">
        <v>101.8570559242994</v>
      </c>
      <c r="I27" s="50">
        <v>89.053987259506741</v>
      </c>
      <c r="J27" s="50">
        <v>147.34322451193225</v>
      </c>
      <c r="K27" s="50">
        <v>60.439825146011323</v>
      </c>
      <c r="L27" s="44"/>
    </row>
    <row r="28" spans="1:13" ht="14.25" x14ac:dyDescent="0.2">
      <c r="A28" s="49">
        <v>2009</v>
      </c>
      <c r="B28" s="50">
        <v>210.78411418421749</v>
      </c>
      <c r="C28" s="50">
        <v>1831.55</v>
      </c>
      <c r="D28" s="50">
        <v>115.0850996064631</v>
      </c>
      <c r="E28" s="50">
        <v>67.605536901763116</v>
      </c>
      <c r="F28" s="50">
        <v>487.113604420532</v>
      </c>
      <c r="G28" s="50">
        <v>265.95703334363355</v>
      </c>
      <c r="H28" s="50">
        <v>95.119185101181174</v>
      </c>
      <c r="I28" s="50">
        <v>80.643427979321558</v>
      </c>
      <c r="J28" s="50">
        <v>140.69732962759818</v>
      </c>
      <c r="K28" s="50">
        <v>57.316957040173371</v>
      </c>
      <c r="L28" s="44"/>
    </row>
    <row r="29" spans="1:13" ht="14.25" x14ac:dyDescent="0.2">
      <c r="A29" s="49">
        <v>2010</v>
      </c>
      <c r="B29" s="50">
        <v>210.60756840349785</v>
      </c>
      <c r="C29" s="50">
        <v>1876.058</v>
      </c>
      <c r="D29" s="50">
        <v>112.26069151566628</v>
      </c>
      <c r="E29" s="50">
        <v>65.946367938439906</v>
      </c>
      <c r="F29" s="50">
        <v>504.96165789411674</v>
      </c>
      <c r="G29" s="50">
        <v>269.16100562675393</v>
      </c>
      <c r="H29" s="50">
        <v>95.039516427571243</v>
      </c>
      <c r="I29" s="50">
        <v>83.598238113561862</v>
      </c>
      <c r="J29" s="50">
        <v>144.1163772905422</v>
      </c>
      <c r="K29" s="50">
        <v>58.007451814463622</v>
      </c>
      <c r="L29" s="44"/>
    </row>
    <row r="30" spans="1:13" ht="14.25" x14ac:dyDescent="0.2">
      <c r="A30" s="49">
        <v>2011</v>
      </c>
      <c r="B30" s="50">
        <v>207.22581253008957</v>
      </c>
      <c r="C30" s="50">
        <v>1896.087</v>
      </c>
      <c r="D30" s="50">
        <v>109.29129967669711</v>
      </c>
      <c r="E30" s="50">
        <v>64.202029790133267</v>
      </c>
      <c r="F30" s="50">
        <v>461.94233485769217</v>
      </c>
      <c r="G30" s="50">
        <v>243.62929277912468</v>
      </c>
      <c r="H30" s="50">
        <v>93.513453307802152</v>
      </c>
      <c r="I30" s="50">
        <v>76.476232799967633</v>
      </c>
      <c r="J30" s="50">
        <v>145.65497946635571</v>
      </c>
      <c r="K30" s="50">
        <v>52.505058927719389</v>
      </c>
      <c r="L30" s="44"/>
    </row>
    <row r="31" spans="1:13" ht="14.25" x14ac:dyDescent="0.2">
      <c r="A31" s="49">
        <v>2012</v>
      </c>
      <c r="B31" s="50">
        <v>206.0172024645878</v>
      </c>
      <c r="C31" s="50">
        <v>1923.5509999999999</v>
      </c>
      <c r="D31" s="50">
        <v>107.10254236284236</v>
      </c>
      <c r="E31" s="50">
        <v>62.916267220897048</v>
      </c>
      <c r="F31" s="50">
        <v>479.81935765694794</v>
      </c>
      <c r="G31" s="50">
        <v>249.44457290550025</v>
      </c>
      <c r="H31" s="50">
        <v>92.968051653694857</v>
      </c>
      <c r="I31" s="50">
        <v>79.435838911382788</v>
      </c>
      <c r="J31" s="50">
        <v>147.76472883759448</v>
      </c>
      <c r="K31" s="50">
        <v>53.758322122114322</v>
      </c>
      <c r="L31" s="44"/>
    </row>
    <row r="32" spans="1:13" ht="14.25" x14ac:dyDescent="0.2">
      <c r="A32" s="49">
        <v>2013</v>
      </c>
      <c r="B32" s="50">
        <v>201.72851271573901</v>
      </c>
      <c r="C32" s="50">
        <v>1958.557</v>
      </c>
      <c r="D32" s="50">
        <v>102.99854061727028</v>
      </c>
      <c r="E32" s="50">
        <v>60.505414361543991</v>
      </c>
      <c r="F32" s="50">
        <v>469.65480908094344</v>
      </c>
      <c r="G32" s="50">
        <v>239.79634449288096</v>
      </c>
      <c r="H32" s="50">
        <v>91.032722344647567</v>
      </c>
      <c r="I32" s="50">
        <v>77.753060944205188</v>
      </c>
      <c r="J32" s="50">
        <v>150.45384500747446</v>
      </c>
      <c r="K32" s="50">
        <v>51.679012218227108</v>
      </c>
      <c r="L32" s="44"/>
    </row>
    <row r="33" spans="1:17" ht="14.25" x14ac:dyDescent="0.2">
      <c r="A33" s="49">
        <v>2014</v>
      </c>
      <c r="B33" s="50">
        <v>197.95235188256009</v>
      </c>
      <c r="C33" s="50">
        <v>2021.2249999999999</v>
      </c>
      <c r="D33" s="50">
        <v>97.936821423918715</v>
      </c>
      <c r="E33" s="50">
        <v>57.531960414137629</v>
      </c>
      <c r="F33" s="50">
        <v>430.4585219000474</v>
      </c>
      <c r="G33" s="50">
        <v>212.96912609929493</v>
      </c>
      <c r="H33" s="50">
        <v>89.328678647364669</v>
      </c>
      <c r="I33" s="50">
        <v>71.263973114088813</v>
      </c>
      <c r="J33" s="50">
        <v>155.26792065547878</v>
      </c>
      <c r="K33" s="50">
        <v>45.89742221911709</v>
      </c>
      <c r="L33" s="44"/>
    </row>
    <row r="34" spans="1:17" ht="14.25" x14ac:dyDescent="0.2">
      <c r="A34" s="49">
        <v>2015</v>
      </c>
      <c r="B34" s="50">
        <v>196.33475179739281</v>
      </c>
      <c r="C34" s="50">
        <v>2069.5949999999998</v>
      </c>
      <c r="D34" s="50">
        <v>94.866266973679799</v>
      </c>
      <c r="E34" s="50">
        <v>55.728195348943714</v>
      </c>
      <c r="F34" s="50">
        <v>414.38388245062367</v>
      </c>
      <c r="G34" s="50">
        <v>200.22462484235984</v>
      </c>
      <c r="H34" s="50">
        <v>88.598714710014818</v>
      </c>
      <c r="I34" s="50">
        <v>68.602758118307179</v>
      </c>
      <c r="J34" s="50">
        <v>158.98364222141302</v>
      </c>
      <c r="K34" s="50">
        <v>43.150828072466489</v>
      </c>
      <c r="L34" s="44"/>
    </row>
    <row r="35" spans="1:17" ht="14.25" x14ac:dyDescent="0.2">
      <c r="A35" s="49">
        <v>2016</v>
      </c>
      <c r="B35" s="50">
        <v>191.52995532371415</v>
      </c>
      <c r="C35" s="50">
        <v>2114.4059999999999</v>
      </c>
      <c r="D35" s="50">
        <v>90.583338925312432</v>
      </c>
      <c r="E35" s="50">
        <v>53.212234106249227</v>
      </c>
      <c r="F35" s="50">
        <v>391.38099221584213</v>
      </c>
      <c r="G35" s="50">
        <v>185.10210064474001</v>
      </c>
      <c r="H35" s="50">
        <v>86.430485254383655</v>
      </c>
      <c r="I35" s="50">
        <v>64.794546019259812</v>
      </c>
      <c r="J35" s="50">
        <v>162.42596595701531</v>
      </c>
      <c r="K35" s="50">
        <v>39.891741223448939</v>
      </c>
      <c r="L35" s="44"/>
    </row>
    <row r="36" spans="1:17" ht="14.25" x14ac:dyDescent="0.2">
      <c r="A36" s="49">
        <v>2017</v>
      </c>
      <c r="B36" s="50">
        <v>192.68961172675168</v>
      </c>
      <c r="C36" s="50">
        <v>2166.0729999999999</v>
      </c>
      <c r="D36" s="50">
        <v>88.958041454166903</v>
      </c>
      <c r="E36" s="50">
        <v>52.257470122574482</v>
      </c>
      <c r="F36" s="50">
        <v>378.90444098999683</v>
      </c>
      <c r="G36" s="50">
        <v>174.92690273596358</v>
      </c>
      <c r="H36" s="50">
        <v>86.95379590557387</v>
      </c>
      <c r="I36" s="50">
        <v>62.729007608751466</v>
      </c>
      <c r="J36" s="50">
        <v>166.39495884821079</v>
      </c>
      <c r="K36" s="50">
        <v>37.698863020227847</v>
      </c>
    </row>
    <row r="37" spans="1:17" ht="14.25" x14ac:dyDescent="0.2">
      <c r="A37" s="49">
        <v>2018</v>
      </c>
      <c r="B37" s="50">
        <v>190.79976630309508</v>
      </c>
      <c r="C37" s="50">
        <v>2203.0050000000001</v>
      </c>
      <c r="D37" s="50">
        <v>86.60886666307843</v>
      </c>
      <c r="E37" s="50">
        <v>50.877471985798266</v>
      </c>
      <c r="F37" s="50">
        <v>371.602236854865</v>
      </c>
      <c r="G37" s="50">
        <v>168.67970651671919</v>
      </c>
      <c r="H37" s="50">
        <v>86.100977573598868</v>
      </c>
      <c r="I37" s="50">
        <v>61.52010116902612</v>
      </c>
      <c r="J37" s="50">
        <v>169.23202787597771</v>
      </c>
      <c r="K37" s="50">
        <v>36.352516684437148</v>
      </c>
    </row>
    <row r="38" spans="1:17" ht="14.25" x14ac:dyDescent="0.2">
      <c r="A38" s="49">
        <v>2019</v>
      </c>
      <c r="B38" s="50">
        <v>185.56734433639866</v>
      </c>
      <c r="C38" s="50">
        <v>2238.348</v>
      </c>
      <c r="D38" s="50">
        <v>82.903705919007535</v>
      </c>
      <c r="E38" s="50">
        <v>48.700914097185368</v>
      </c>
      <c r="F38" s="50">
        <v>358.17302586619491</v>
      </c>
      <c r="G38" s="50">
        <v>160.01668456656199</v>
      </c>
      <c r="H38" s="50">
        <v>83.73977632508965</v>
      </c>
      <c r="I38" s="50">
        <v>59.296846471649651</v>
      </c>
      <c r="J38" s="50">
        <v>171.94703195505181</v>
      </c>
      <c r="K38" s="50">
        <v>34.485530687816862</v>
      </c>
    </row>
    <row r="39" spans="1:17" ht="14.25" x14ac:dyDescent="0.2">
      <c r="A39" s="49">
        <v>2020</v>
      </c>
      <c r="B39" s="50">
        <v>166.57438588647051</v>
      </c>
      <c r="C39" s="50">
        <v>1991.4390000000001</v>
      </c>
      <c r="D39" s="50">
        <v>83.645236377549338</v>
      </c>
      <c r="E39" s="50">
        <v>49.136518401740481</v>
      </c>
      <c r="F39" s="50">
        <v>318.54651554125593</v>
      </c>
      <c r="G39" s="50">
        <v>159.95795780902952</v>
      </c>
      <c r="H39" s="50">
        <v>75.168946699670812</v>
      </c>
      <c r="I39" s="50">
        <v>52.736533636079095</v>
      </c>
      <c r="J39" s="50">
        <v>152.97979821258198</v>
      </c>
      <c r="K39" s="50">
        <v>34.472874361355856</v>
      </c>
    </row>
    <row r="40" spans="1:17" ht="14.25" x14ac:dyDescent="0.2">
      <c r="A40" s="49">
        <v>2021</v>
      </c>
      <c r="B40" s="50">
        <v>170.76089525238632</v>
      </c>
      <c r="C40" s="50">
        <v>2142.7379999999998</v>
      </c>
      <c r="D40" s="50">
        <v>79.692848706835051</v>
      </c>
      <c r="E40" s="50">
        <v>46.814729643367258</v>
      </c>
      <c r="F40" s="50">
        <v>339.54003241807396</v>
      </c>
      <c r="G40" s="50">
        <v>158.46082555033513</v>
      </c>
      <c r="H40" s="50">
        <v>77.058165727611154</v>
      </c>
      <c r="I40" s="50">
        <v>56.212086671191543</v>
      </c>
      <c r="J40" s="50">
        <v>164.60239397864132</v>
      </c>
      <c r="K40" s="50">
        <v>34.150224254020024</v>
      </c>
    </row>
    <row r="41" spans="1:17" ht="14.25" x14ac:dyDescent="0.2">
      <c r="A41" s="49">
        <v>2022</v>
      </c>
      <c r="B41" s="50">
        <v>172.27245929851364</v>
      </c>
      <c r="C41" s="50">
        <v>2230.625</v>
      </c>
      <c r="D41" s="50">
        <v>77.230578559154324</v>
      </c>
      <c r="E41" s="50">
        <v>45.368294823391743</v>
      </c>
      <c r="F41" s="50">
        <v>331.48414049907615</v>
      </c>
      <c r="G41" s="50">
        <v>148.60594698753764</v>
      </c>
      <c r="H41" s="50">
        <v>77.740279466838288</v>
      </c>
      <c r="I41" s="50">
        <v>54.878404479022585</v>
      </c>
      <c r="J41" s="50">
        <v>171.35376096779297</v>
      </c>
      <c r="K41" s="50">
        <v>32.026378743643292</v>
      </c>
    </row>
    <row r="42" spans="1:17" x14ac:dyDescent="0.2">
      <c r="B42" s="418"/>
      <c r="C42" s="418"/>
      <c r="D42" s="418"/>
      <c r="E42" s="418"/>
    </row>
    <row r="43" spans="1:17" x14ac:dyDescent="0.2">
      <c r="B43" s="418"/>
      <c r="C43" s="418"/>
      <c r="D43" s="418"/>
      <c r="E43" s="418"/>
    </row>
    <row r="44" spans="1:17" x14ac:dyDescent="0.2">
      <c r="B44" s="418"/>
      <c r="C44" s="418"/>
      <c r="D44" s="418"/>
      <c r="E44" s="418"/>
      <c r="L44" s="33"/>
      <c r="M44" s="33"/>
      <c r="N44" s="33"/>
      <c r="O44" s="33"/>
      <c r="P44" s="33"/>
      <c r="Q44" s="33"/>
    </row>
    <row r="45" spans="1:17" x14ac:dyDescent="0.2">
      <c r="L45" s="33"/>
      <c r="M45" s="33"/>
      <c r="N45" s="33"/>
      <c r="O45" s="33"/>
      <c r="P45" s="33"/>
      <c r="Q45" s="33"/>
    </row>
    <row r="46" spans="1:17" x14ac:dyDescent="0.2">
      <c r="L46" s="33"/>
      <c r="M46" s="33"/>
      <c r="N46" s="33"/>
      <c r="O46" s="33"/>
      <c r="P46" s="33"/>
      <c r="Q46" s="33"/>
    </row>
    <row r="47" spans="1:17" x14ac:dyDescent="0.2">
      <c r="L47" s="33"/>
      <c r="M47" s="33"/>
      <c r="N47" s="33"/>
      <c r="O47" s="33"/>
      <c r="P47" s="33"/>
      <c r="Q47" s="33"/>
    </row>
    <row r="48" spans="1:17" x14ac:dyDescent="0.2">
      <c r="L48" s="33"/>
      <c r="M48" s="33"/>
      <c r="N48" s="33"/>
      <c r="O48" s="33"/>
      <c r="P48" s="33"/>
      <c r="Q48" s="33"/>
    </row>
    <row r="49" s="33" customFormat="1" x14ac:dyDescent="0.2"/>
    <row r="50" s="33" customFormat="1" x14ac:dyDescent="0.2"/>
    <row r="51" s="33" customFormat="1" x14ac:dyDescent="0.2"/>
    <row r="52" s="33" customFormat="1" x14ac:dyDescent="0.2"/>
    <row r="53" s="33" customFormat="1" x14ac:dyDescent="0.2"/>
    <row r="54" s="33" customFormat="1" x14ac:dyDescent="0.2"/>
    <row r="55" s="33" customFormat="1" x14ac:dyDescent="0.2"/>
    <row r="56" s="33" customFormat="1" x14ac:dyDescent="0.2"/>
    <row r="57" s="33" customFormat="1" x14ac:dyDescent="0.2"/>
    <row r="58" s="33" customFormat="1" x14ac:dyDescent="0.2"/>
    <row r="59" s="33" customFormat="1" x14ac:dyDescent="0.2"/>
    <row r="60" s="33" customFormat="1" x14ac:dyDescent="0.2"/>
    <row r="61" s="33" customFormat="1" x14ac:dyDescent="0.2"/>
    <row r="62" s="33" customFormat="1" x14ac:dyDescent="0.2"/>
    <row r="63" s="33" customFormat="1" x14ac:dyDescent="0.2"/>
    <row r="64" s="33" customFormat="1" x14ac:dyDescent="0.2"/>
    <row r="65" s="33" customFormat="1" x14ac:dyDescent="0.2"/>
    <row r="66" s="33" customFormat="1" x14ac:dyDescent="0.2"/>
    <row r="67" s="33" customFormat="1" x14ac:dyDescent="0.2"/>
    <row r="68" s="33" customFormat="1" x14ac:dyDescent="0.2"/>
    <row r="69" s="33" customFormat="1" x14ac:dyDescent="0.2"/>
    <row r="70" s="33" customFormat="1" x14ac:dyDescent="0.2"/>
    <row r="71" s="33" customFormat="1" x14ac:dyDescent="0.2"/>
    <row r="72" s="33" customFormat="1" x14ac:dyDescent="0.2"/>
    <row r="73" s="33" customFormat="1" x14ac:dyDescent="0.2"/>
    <row r="74" s="33" customFormat="1" x14ac:dyDescent="0.2"/>
    <row r="75" s="33" customFormat="1" x14ac:dyDescent="0.2"/>
    <row r="76" s="33" customFormat="1" x14ac:dyDescent="0.2"/>
    <row r="77" s="33" customFormat="1" x14ac:dyDescent="0.2"/>
    <row r="78" s="33" customFormat="1" x14ac:dyDescent="0.2"/>
    <row r="79" s="33" customFormat="1" x14ac:dyDescent="0.2"/>
    <row r="80" s="33" customFormat="1" x14ac:dyDescent="0.2"/>
    <row r="81" s="33" customFormat="1" x14ac:dyDescent="0.2"/>
  </sheetData>
  <pageMargins left="0.51181102362204722" right="0.51181102362204722" top="0.51181102362204722" bottom="0.51181102362204722" header="0.27559055118110237" footer="0.27559055118110237"/>
  <pageSetup paperSize="9" firstPageNumber="169" orientation="portrait" useFirstPageNumber="1" r:id="rId1"/>
  <headerFooter alignWithMargins="0"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8"/>
  <sheetViews>
    <sheetView zoomScaleNormal="100" workbookViewId="0">
      <pane xSplit="2" ySplit="3" topLeftCell="C4" activePane="bottomRight" state="frozen"/>
      <selection activeCell="AH1" sqref="AH1"/>
      <selection pane="topRight" activeCell="AH1" sqref="AH1"/>
      <selection pane="bottomLeft" activeCell="AH1" sqref="AH1"/>
      <selection pane="bottomRight" activeCell="C4" sqref="C4"/>
    </sheetView>
  </sheetViews>
  <sheetFormatPr defaultColWidth="8.77734375" defaultRowHeight="15" x14ac:dyDescent="0.25"/>
  <cols>
    <col min="1" max="1" width="4.88671875" style="12" customWidth="1"/>
    <col min="2" max="2" width="36.88671875" style="12" customWidth="1"/>
    <col min="3" max="29" width="7.6640625" style="12" customWidth="1"/>
    <col min="30" max="16384" width="8.77734375" style="12"/>
  </cols>
  <sheetData>
    <row r="1" spans="1:35" ht="15.75" x14ac:dyDescent="0.25">
      <c r="A1" s="27" t="s">
        <v>347</v>
      </c>
      <c r="AG1" s="75"/>
      <c r="AH1" s="75"/>
      <c r="AI1" s="75" t="s">
        <v>116</v>
      </c>
    </row>
    <row r="2" spans="1:35" ht="15.75" thickBot="1" x14ac:dyDescent="0.3"/>
    <row r="3" spans="1:35" s="37" customFormat="1" ht="16.5" thickTop="1" thickBot="1" x14ac:dyDescent="0.25">
      <c r="B3" s="52"/>
      <c r="C3" s="53">
        <v>1990</v>
      </c>
      <c r="D3" s="53">
        <v>1991</v>
      </c>
      <c r="E3" s="53">
        <v>1992</v>
      </c>
      <c r="F3" s="53">
        <v>1993</v>
      </c>
      <c r="G3" s="53">
        <v>1994</v>
      </c>
      <c r="H3" s="53">
        <v>1995</v>
      </c>
      <c r="I3" s="53">
        <v>1996</v>
      </c>
      <c r="J3" s="53">
        <v>1997</v>
      </c>
      <c r="K3" s="53">
        <v>1998</v>
      </c>
      <c r="L3" s="53">
        <v>1999</v>
      </c>
      <c r="M3" s="53">
        <v>2000</v>
      </c>
      <c r="N3" s="53">
        <v>2001</v>
      </c>
      <c r="O3" s="53">
        <v>2002</v>
      </c>
      <c r="P3" s="53">
        <v>2003</v>
      </c>
      <c r="Q3" s="54">
        <v>2004</v>
      </c>
      <c r="R3" s="53">
        <v>2005</v>
      </c>
      <c r="S3" s="53">
        <v>2006</v>
      </c>
      <c r="T3" s="54">
        <v>2007</v>
      </c>
      <c r="U3" s="54">
        <v>2008</v>
      </c>
      <c r="V3" s="54">
        <v>2009</v>
      </c>
      <c r="W3" s="54">
        <v>2010</v>
      </c>
      <c r="X3" s="54">
        <v>2011</v>
      </c>
      <c r="Y3" s="54">
        <v>2012</v>
      </c>
      <c r="Z3" s="54">
        <v>2013</v>
      </c>
      <c r="AA3" s="54">
        <v>2014</v>
      </c>
      <c r="AB3" s="54">
        <v>2015</v>
      </c>
      <c r="AC3" s="54">
        <v>2016</v>
      </c>
      <c r="AD3" s="54">
        <v>2017</v>
      </c>
      <c r="AE3" s="54">
        <v>2018</v>
      </c>
      <c r="AF3" s="54">
        <v>2019</v>
      </c>
      <c r="AG3" s="54">
        <v>2020</v>
      </c>
      <c r="AH3" s="325">
        <v>2021</v>
      </c>
      <c r="AI3" s="325" t="s">
        <v>338</v>
      </c>
    </row>
    <row r="4" spans="1:35" s="37" customFormat="1" ht="19.5" thickTop="1" x14ac:dyDescent="0.2">
      <c r="B4" s="55" t="s">
        <v>117</v>
      </c>
      <c r="C4" s="56">
        <v>604.03385201511639</v>
      </c>
      <c r="D4" s="56">
        <v>611.04710489643458</v>
      </c>
      <c r="E4" s="56">
        <v>594.58947650900893</v>
      </c>
      <c r="F4" s="56">
        <v>580.06208506730263</v>
      </c>
      <c r="G4" s="56">
        <v>573.65799926202487</v>
      </c>
      <c r="H4" s="56">
        <v>565.74693559917625</v>
      </c>
      <c r="I4" s="56">
        <v>585.29885452819553</v>
      </c>
      <c r="J4" s="56">
        <v>561.1247765616082</v>
      </c>
      <c r="K4" s="56">
        <v>565.50113309906089</v>
      </c>
      <c r="L4" s="56">
        <v>558.29829141734331</v>
      </c>
      <c r="M4" s="56">
        <v>565.99361458533463</v>
      </c>
      <c r="N4" s="56">
        <v>574.73816999940948</v>
      </c>
      <c r="O4" s="56">
        <v>556.53858079625616</v>
      </c>
      <c r="P4" s="56">
        <v>567.22632292744981</v>
      </c>
      <c r="Q4" s="56">
        <v>568.46388795744872</v>
      </c>
      <c r="R4" s="56">
        <v>564.8280372275118</v>
      </c>
      <c r="S4" s="56">
        <v>561.91818536430276</v>
      </c>
      <c r="T4" s="56">
        <v>552.87544319432345</v>
      </c>
      <c r="U4" s="57">
        <v>537.91622961664939</v>
      </c>
      <c r="V4" s="57">
        <v>487.11360442053211</v>
      </c>
      <c r="W4" s="56">
        <v>504.96165789411668</v>
      </c>
      <c r="X4" s="56">
        <v>461.94233485769212</v>
      </c>
      <c r="Y4" s="56">
        <v>479.81935765694772</v>
      </c>
      <c r="Z4" s="56">
        <v>469.65480908094321</v>
      </c>
      <c r="AA4" s="56">
        <v>430.45852190004757</v>
      </c>
      <c r="AB4" s="56">
        <v>414.38388245062345</v>
      </c>
      <c r="AC4" s="56">
        <v>391.38099221584218</v>
      </c>
      <c r="AD4" s="56">
        <v>378.90444098999677</v>
      </c>
      <c r="AE4" s="56">
        <v>371.60223685486545</v>
      </c>
      <c r="AF4" s="56">
        <v>358.17302586619479</v>
      </c>
      <c r="AG4" s="56">
        <v>318.54651554125593</v>
      </c>
      <c r="AH4" s="326">
        <v>339.54003241807391</v>
      </c>
      <c r="AI4" s="326">
        <v>331.48414049907615</v>
      </c>
    </row>
    <row r="5" spans="1:35" s="37" customFormat="1" ht="18.75" x14ac:dyDescent="0.2">
      <c r="B5" s="55" t="s">
        <v>118</v>
      </c>
      <c r="C5" s="56">
        <v>150.31736758167898</v>
      </c>
      <c r="D5" s="56">
        <v>151.17978236906785</v>
      </c>
      <c r="E5" s="56">
        <v>150.99109008435227</v>
      </c>
      <c r="F5" s="56">
        <v>149.39045891370728</v>
      </c>
      <c r="G5" s="56">
        <v>141.74287996653445</v>
      </c>
      <c r="H5" s="56">
        <v>143.61927175019471</v>
      </c>
      <c r="I5" s="56">
        <v>142.77194005423141</v>
      </c>
      <c r="J5" s="56">
        <v>140.01204602255478</v>
      </c>
      <c r="K5" s="56">
        <v>136.1544554256229</v>
      </c>
      <c r="L5" s="56">
        <v>129.83729288430644</v>
      </c>
      <c r="M5" s="56">
        <v>123.80171503264835</v>
      </c>
      <c r="N5" s="56">
        <v>118.88405061451974</v>
      </c>
      <c r="O5" s="56">
        <v>116.23115729368959</v>
      </c>
      <c r="P5" s="56">
        <v>110.75228386702409</v>
      </c>
      <c r="Q5" s="56">
        <v>105.68713612075146</v>
      </c>
      <c r="R5" s="56">
        <v>100.77653868956735</v>
      </c>
      <c r="S5" s="56">
        <v>96.050225394999643</v>
      </c>
      <c r="T5" s="56">
        <v>91.75516418340456</v>
      </c>
      <c r="U5" s="56">
        <v>85.277146486829366</v>
      </c>
      <c r="V5" s="56">
        <v>80.427966506389666</v>
      </c>
      <c r="W5" s="56">
        <v>75.241499863873116</v>
      </c>
      <c r="X5" s="56">
        <v>72.289891646174567</v>
      </c>
      <c r="Y5" s="56">
        <v>70.504547810648134</v>
      </c>
      <c r="Z5" s="56">
        <v>65.813593969098605</v>
      </c>
      <c r="AA5" s="56">
        <v>63.59029848842404</v>
      </c>
      <c r="AB5" s="56">
        <v>62.527046771053264</v>
      </c>
      <c r="AC5" s="56">
        <v>60.500321589011186</v>
      </c>
      <c r="AD5" s="56">
        <v>60.88075035122715</v>
      </c>
      <c r="AE5" s="56">
        <v>60.434379562217522</v>
      </c>
      <c r="AF5" s="56">
        <v>59.99023599636287</v>
      </c>
      <c r="AG5" s="56">
        <v>57.534634856636856</v>
      </c>
      <c r="AH5" s="326">
        <v>56.999172474162165</v>
      </c>
      <c r="AI5" s="326"/>
    </row>
    <row r="6" spans="1:35" s="37" customFormat="1" ht="18.75" x14ac:dyDescent="0.2">
      <c r="B6" s="55" t="s">
        <v>119</v>
      </c>
      <c r="C6" s="56">
        <v>44.250260449593625</v>
      </c>
      <c r="D6" s="56">
        <v>44.387965778005317</v>
      </c>
      <c r="E6" s="56">
        <v>39.951991500654415</v>
      </c>
      <c r="F6" s="56">
        <v>36.134545206303486</v>
      </c>
      <c r="G6" s="56">
        <v>36.716451131562543</v>
      </c>
      <c r="H6" s="56">
        <v>35.501468261980534</v>
      </c>
      <c r="I6" s="56">
        <v>35.571060129476372</v>
      </c>
      <c r="J6" s="56">
        <v>35.84563118983089</v>
      </c>
      <c r="K6" s="56">
        <v>35.842869085396067</v>
      </c>
      <c r="L6" s="56">
        <v>27.323321221335558</v>
      </c>
      <c r="M6" s="56">
        <v>26.732431968771795</v>
      </c>
      <c r="N6" s="56">
        <v>25.445365630069215</v>
      </c>
      <c r="O6" s="56">
        <v>23.978553312891282</v>
      </c>
      <c r="P6" s="56">
        <v>23.592289282272699</v>
      </c>
      <c r="Q6" s="56">
        <v>24.051996411149116</v>
      </c>
      <c r="R6" s="56">
        <v>23.108206123438123</v>
      </c>
      <c r="S6" s="56">
        <v>22.143700239136244</v>
      </c>
      <c r="T6" s="56">
        <v>22.154247128277756</v>
      </c>
      <c r="U6" s="56">
        <v>21.609246896530834</v>
      </c>
      <c r="V6" s="56">
        <v>20.194769235704598</v>
      </c>
      <c r="W6" s="56">
        <v>20.58297020900849</v>
      </c>
      <c r="X6" s="56">
        <v>19.867957446084056</v>
      </c>
      <c r="Y6" s="56">
        <v>19.611126521738221</v>
      </c>
      <c r="Z6" s="56">
        <v>19.604594881244132</v>
      </c>
      <c r="AA6" s="56">
        <v>20.119501139594984</v>
      </c>
      <c r="AB6" s="56">
        <v>19.936217441055977</v>
      </c>
      <c r="AC6" s="56">
        <v>19.474176626825017</v>
      </c>
      <c r="AD6" s="56">
        <v>19.834348270944439</v>
      </c>
      <c r="AE6" s="56">
        <v>19.654760626832921</v>
      </c>
      <c r="AF6" s="56">
        <v>19.764836052773553</v>
      </c>
      <c r="AG6" s="56">
        <v>18.607976316337076</v>
      </c>
      <c r="AH6" s="326">
        <v>19.058421883841604</v>
      </c>
      <c r="AI6" s="326"/>
    </row>
    <row r="7" spans="1:35" s="37" customFormat="1" ht="14.25" x14ac:dyDescent="0.2">
      <c r="B7" s="55" t="s">
        <v>120</v>
      </c>
      <c r="C7" s="56">
        <v>12.068407259784333</v>
      </c>
      <c r="D7" s="56">
        <v>12.582665573714028</v>
      </c>
      <c r="E7" s="56">
        <v>13.102219855717928</v>
      </c>
      <c r="F7" s="56">
        <v>13.763339726712754</v>
      </c>
      <c r="G7" s="56">
        <v>14.534020430387383</v>
      </c>
      <c r="H7" s="56">
        <v>15.614310188551602</v>
      </c>
      <c r="I7" s="56">
        <v>16.421252254538164</v>
      </c>
      <c r="J7" s="56">
        <v>18.34468344636068</v>
      </c>
      <c r="K7" s="56">
        <v>15.357961961253674</v>
      </c>
      <c r="L7" s="56">
        <v>8.5041189675384707</v>
      </c>
      <c r="M7" s="56">
        <v>6.9358937632029152</v>
      </c>
      <c r="N7" s="56">
        <v>7.5999066145696519</v>
      </c>
      <c r="O7" s="56">
        <v>7.9678709079033441</v>
      </c>
      <c r="P7" s="56">
        <v>8.7245122227062311</v>
      </c>
      <c r="Q7" s="56">
        <v>7.82221454808752</v>
      </c>
      <c r="R7" s="56">
        <v>8.5578005204848644</v>
      </c>
      <c r="S7" s="56">
        <v>9.3757761751301771</v>
      </c>
      <c r="T7" s="56">
        <v>9.7940943852311069</v>
      </c>
      <c r="U7" s="56">
        <v>10.195488275826502</v>
      </c>
      <c r="V7" s="56">
        <v>10.687784142052838</v>
      </c>
      <c r="W7" s="56">
        <v>11.231639410424908</v>
      </c>
      <c r="X7" s="56">
        <v>11.82806857789074</v>
      </c>
      <c r="Y7" s="56">
        <v>12.395706886440383</v>
      </c>
      <c r="Z7" s="56">
        <v>12.783205413396256</v>
      </c>
      <c r="AA7" s="56">
        <v>12.931804253858528</v>
      </c>
      <c r="AB7" s="56">
        <v>12.898760235302591</v>
      </c>
      <c r="AC7" s="56">
        <v>12.867615485905629</v>
      </c>
      <c r="AD7" s="56">
        <v>12.755037902999179</v>
      </c>
      <c r="AE7" s="56">
        <v>12.425903985059938</v>
      </c>
      <c r="AF7" s="56">
        <v>11.815723748611697</v>
      </c>
      <c r="AG7" s="56">
        <v>11.031307237818476</v>
      </c>
      <c r="AH7" s="326">
        <v>10.297336988511006</v>
      </c>
      <c r="AI7" s="326"/>
    </row>
    <row r="8" spans="1:35" s="37" customFormat="1" ht="14.25" x14ac:dyDescent="0.2">
      <c r="B8" s="55" t="s">
        <v>121</v>
      </c>
      <c r="C8" s="56">
        <v>1.4836613088297426</v>
      </c>
      <c r="D8" s="56">
        <v>1.2430533429827899</v>
      </c>
      <c r="E8" s="56">
        <v>0.61764055164789677</v>
      </c>
      <c r="F8" s="56">
        <v>0.53870084647615357</v>
      </c>
      <c r="G8" s="56">
        <v>0.54640927996655253</v>
      </c>
      <c r="H8" s="56">
        <v>0.53327028177229263</v>
      </c>
      <c r="I8" s="56">
        <v>0.53192886788541349</v>
      </c>
      <c r="J8" s="56">
        <v>0.44692564402010859</v>
      </c>
      <c r="K8" s="56">
        <v>0.43528910732138948</v>
      </c>
      <c r="L8" s="56">
        <v>0.4123128022766554</v>
      </c>
      <c r="M8" s="56">
        <v>0.51862161306472254</v>
      </c>
      <c r="N8" s="56">
        <v>0.43213872945717791</v>
      </c>
      <c r="O8" s="56">
        <v>0.36544587864535838</v>
      </c>
      <c r="P8" s="56">
        <v>0.32126149251090164</v>
      </c>
      <c r="Q8" s="56">
        <v>0.40705103905506923</v>
      </c>
      <c r="R8" s="56">
        <v>0.36611398300058218</v>
      </c>
      <c r="S8" s="56">
        <v>0.36202151695666146</v>
      </c>
      <c r="T8" s="56">
        <v>0.26492423305810264</v>
      </c>
      <c r="U8" s="56">
        <v>0.23815173483339577</v>
      </c>
      <c r="V8" s="56">
        <v>0.17422043507141113</v>
      </c>
      <c r="W8" s="56">
        <v>0.25710069799553004</v>
      </c>
      <c r="X8" s="56">
        <v>0.37637285014966287</v>
      </c>
      <c r="Y8" s="56">
        <v>0.22165879857902104</v>
      </c>
      <c r="Z8" s="56">
        <v>0.2741761522509466</v>
      </c>
      <c r="AA8" s="56">
        <v>0.21921137511376554</v>
      </c>
      <c r="AB8" s="56">
        <v>0.2572231621320375</v>
      </c>
      <c r="AC8" s="56">
        <v>0.26723178282351701</v>
      </c>
      <c r="AD8" s="56">
        <v>0.38691756956243328</v>
      </c>
      <c r="AE8" s="56">
        <v>0.13494397124161098</v>
      </c>
      <c r="AF8" s="56">
        <v>0.20085817656759838</v>
      </c>
      <c r="AG8" s="56">
        <v>0.1511351573340905</v>
      </c>
      <c r="AH8" s="326">
        <v>0.19287758176493466</v>
      </c>
      <c r="AI8" s="326"/>
    </row>
    <row r="9" spans="1:35" s="37" customFormat="1" ht="18.75" x14ac:dyDescent="0.2">
      <c r="B9" s="55" t="s">
        <v>122</v>
      </c>
      <c r="C9" s="56">
        <v>1.2428281847522085</v>
      </c>
      <c r="D9" s="56">
        <v>1.3032398935084519</v>
      </c>
      <c r="E9" s="56">
        <v>1.3694673580346453</v>
      </c>
      <c r="F9" s="56">
        <v>1.1981122699754632</v>
      </c>
      <c r="G9" s="56">
        <v>1.2441296434385187</v>
      </c>
      <c r="H9" s="56">
        <v>1.2908667525212656</v>
      </c>
      <c r="I9" s="56">
        <v>1.3382875397333813</v>
      </c>
      <c r="J9" s="56">
        <v>1.3116650241252283</v>
      </c>
      <c r="K9" s="56">
        <v>1.3605819695520982</v>
      </c>
      <c r="L9" s="56">
        <v>1.533527817215431</v>
      </c>
      <c r="M9" s="56">
        <v>1.8619252431779385</v>
      </c>
      <c r="N9" s="56">
        <v>1.4757500098661278</v>
      </c>
      <c r="O9" s="56">
        <v>1.5126733946187152</v>
      </c>
      <c r="P9" s="56">
        <v>1.329907861569982</v>
      </c>
      <c r="Q9" s="56">
        <v>1.1163431826927699</v>
      </c>
      <c r="R9" s="56">
        <v>1.052814821194179</v>
      </c>
      <c r="S9" s="56">
        <v>0.87318974163112295</v>
      </c>
      <c r="T9" s="56">
        <v>0.83044053926959505</v>
      </c>
      <c r="U9" s="56">
        <v>0.67020002531661393</v>
      </c>
      <c r="V9" s="56">
        <v>0.57427790186154115</v>
      </c>
      <c r="W9" s="56">
        <v>0.6785351457652129</v>
      </c>
      <c r="X9" s="56">
        <v>0.56579115193684093</v>
      </c>
      <c r="Y9" s="56">
        <v>0.53971450582530189</v>
      </c>
      <c r="Z9" s="56">
        <v>0.47454526133070291</v>
      </c>
      <c r="AA9" s="56">
        <v>0.43824002207730489</v>
      </c>
      <c r="AB9" s="56">
        <v>0.41790434907240692</v>
      </c>
      <c r="AC9" s="56">
        <v>0.44832167171929244</v>
      </c>
      <c r="AD9" s="56">
        <v>0.45377602551649571</v>
      </c>
      <c r="AE9" s="56">
        <v>0.55498892672733913</v>
      </c>
      <c r="AF9" s="56">
        <v>0.49015971114869372</v>
      </c>
      <c r="AG9" s="56">
        <v>0.42026672092613609</v>
      </c>
      <c r="AH9" s="326">
        <v>0.42181751853265459</v>
      </c>
      <c r="AI9" s="326"/>
    </row>
    <row r="10" spans="1:35" s="37" customFormat="1" ht="18.75" x14ac:dyDescent="0.2">
      <c r="B10" s="329" t="s">
        <v>123</v>
      </c>
      <c r="C10" s="330">
        <v>1.0985408033557001E-4</v>
      </c>
      <c r="D10" s="330">
        <v>1.30122158157483E-4</v>
      </c>
      <c r="E10" s="330">
        <v>1.5412969633753901E-4</v>
      </c>
      <c r="F10" s="330">
        <v>1.82566625311815E-4</v>
      </c>
      <c r="G10" s="330">
        <v>2.1625016768184399E-4</v>
      </c>
      <c r="H10" s="330">
        <v>2.5614832361914498E-4</v>
      </c>
      <c r="I10" s="330">
        <v>3.03407689326877E-4</v>
      </c>
      <c r="J10" s="330">
        <v>3.5938640800768602E-4</v>
      </c>
      <c r="K10" s="330">
        <v>4.1329436920883899E-4</v>
      </c>
      <c r="L10" s="330">
        <v>4.7528852459016399E-4</v>
      </c>
      <c r="M10" s="330">
        <v>5.4658180327868898E-4</v>
      </c>
      <c r="N10" s="330">
        <v>3.3341490000000001E-4</v>
      </c>
      <c r="O10" s="330">
        <v>3.3341490000000001E-4</v>
      </c>
      <c r="P10" s="330">
        <v>3.1122616695718902E-4</v>
      </c>
      <c r="Q10" s="330">
        <v>2.8903743391437802E-4</v>
      </c>
      <c r="R10" s="330">
        <v>3.3004186109191402E-4</v>
      </c>
      <c r="S10" s="330">
        <v>3.55902053970977E-4</v>
      </c>
      <c r="T10" s="330">
        <v>3.6821628791887601E-4</v>
      </c>
      <c r="U10" s="330">
        <v>3.68424037343663E-4</v>
      </c>
      <c r="V10" s="330">
        <v>3.57821154885259E-4</v>
      </c>
      <c r="W10" s="330">
        <v>3.3757363826214802E-4</v>
      </c>
      <c r="X10" s="330">
        <v>3.3757363826214802E-4</v>
      </c>
      <c r="Y10" s="330">
        <v>3.3757363826214802E-4</v>
      </c>
      <c r="Z10" s="330">
        <v>3.3757363826214802E-4</v>
      </c>
      <c r="AA10" s="330">
        <v>3.3757363826214802E-4</v>
      </c>
      <c r="AB10" s="330">
        <v>3.3757363826214802E-4</v>
      </c>
      <c r="AC10" s="330">
        <v>3.3757363826214802E-4</v>
      </c>
      <c r="AD10" s="330">
        <v>3.3757363826214802E-4</v>
      </c>
      <c r="AE10" s="330">
        <v>3.3757363826214802E-4</v>
      </c>
      <c r="AF10" s="330">
        <v>3.3757363826214802E-4</v>
      </c>
      <c r="AG10" s="330">
        <v>3.3757363826214802E-4</v>
      </c>
      <c r="AH10" s="331">
        <v>3.3757363826214802E-4</v>
      </c>
      <c r="AI10" s="331"/>
    </row>
    <row r="11" spans="1:35" s="37" customFormat="1" ht="14.25" x14ac:dyDescent="0.2">
      <c r="B11" s="55" t="s">
        <v>124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326"/>
      <c r="AI11" s="326">
        <v>85.591374323381558</v>
      </c>
    </row>
    <row r="12" spans="1:35" s="37" customFormat="1" ht="15.75" thickBot="1" x14ac:dyDescent="0.25">
      <c r="B12" s="58" t="s">
        <v>125</v>
      </c>
      <c r="C12" s="59">
        <v>813.3964866538355</v>
      </c>
      <c r="D12" s="59">
        <v>821.74394197587117</v>
      </c>
      <c r="E12" s="59">
        <v>800.62203998911252</v>
      </c>
      <c r="F12" s="59">
        <v>781.08742459710311</v>
      </c>
      <c r="G12" s="59">
        <v>768.44210596408197</v>
      </c>
      <c r="H12" s="59">
        <v>762.3063789825203</v>
      </c>
      <c r="I12" s="59">
        <v>781.93362678174969</v>
      </c>
      <c r="J12" s="59">
        <v>757.08608727490787</v>
      </c>
      <c r="K12" s="59">
        <v>754.65270394257618</v>
      </c>
      <c r="L12" s="59">
        <v>725.90934039854051</v>
      </c>
      <c r="M12" s="59">
        <v>725.84474878800359</v>
      </c>
      <c r="N12" s="59">
        <v>728.57571501279142</v>
      </c>
      <c r="O12" s="59">
        <v>706.59461499890449</v>
      </c>
      <c r="P12" s="59">
        <v>711.94688887970062</v>
      </c>
      <c r="Q12" s="59">
        <v>707.54891829661869</v>
      </c>
      <c r="R12" s="59">
        <v>698.68984140705788</v>
      </c>
      <c r="S12" s="59">
        <v>690.72345433421071</v>
      </c>
      <c r="T12" s="59">
        <v>677.67468187985253</v>
      </c>
      <c r="U12" s="59">
        <v>655.90683146002345</v>
      </c>
      <c r="V12" s="59">
        <v>599.1729804627671</v>
      </c>
      <c r="W12" s="59">
        <v>612.95374079482224</v>
      </c>
      <c r="X12" s="59">
        <v>566.87075410356624</v>
      </c>
      <c r="Y12" s="59">
        <v>583.09244975381705</v>
      </c>
      <c r="Z12" s="59">
        <v>568.60526233190205</v>
      </c>
      <c r="AA12" s="59">
        <v>527.75791475275446</v>
      </c>
      <c r="AB12" s="59">
        <v>510.42137198287799</v>
      </c>
      <c r="AC12" s="59">
        <v>484.93899694576504</v>
      </c>
      <c r="AD12" s="59">
        <v>473.21560868388474</v>
      </c>
      <c r="AE12" s="59">
        <v>464.80755150058309</v>
      </c>
      <c r="AF12" s="59">
        <v>450.4351771252974</v>
      </c>
      <c r="AG12" s="59">
        <v>406.29217340394678</v>
      </c>
      <c r="AH12" s="327">
        <v>426.50999643852452</v>
      </c>
      <c r="AI12" s="327">
        <v>417.07551482245771</v>
      </c>
    </row>
    <row r="13" spans="1:35" s="37" customFormat="1" thickTop="1" x14ac:dyDescent="0.2">
      <c r="AD13" s="61"/>
    </row>
    <row r="14" spans="1:35" s="37" customFormat="1" ht="14.25" x14ac:dyDescent="0.2">
      <c r="AD14" s="62"/>
    </row>
    <row r="15" spans="1:35" s="37" customFormat="1" ht="14.25" x14ac:dyDescent="0.2">
      <c r="B15" s="60" t="s">
        <v>126</v>
      </c>
    </row>
    <row r="16" spans="1:35" x14ac:dyDescent="0.25">
      <c r="B16" s="328"/>
    </row>
    <row r="18" spans="2:2" x14ac:dyDescent="0.25">
      <c r="B18" s="13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2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7.5546875" defaultRowHeight="12.75" x14ac:dyDescent="0.2"/>
  <cols>
    <col min="1" max="1" width="41.21875" style="65" bestFit="1" customWidth="1"/>
    <col min="2" max="26" width="6.6640625" style="16" customWidth="1"/>
    <col min="27" max="16384" width="7.5546875" style="16"/>
  </cols>
  <sheetData>
    <row r="1" spans="1:33" ht="18.75" customHeight="1" x14ac:dyDescent="0.25">
      <c r="A1" s="380" t="s">
        <v>348</v>
      </c>
      <c r="B1" s="419"/>
      <c r="C1" s="419"/>
      <c r="D1" s="419"/>
      <c r="E1" s="419"/>
      <c r="F1" s="419"/>
    </row>
    <row r="2" spans="1:33" x14ac:dyDescent="0.2">
      <c r="A2" s="63"/>
      <c r="B2" s="64"/>
      <c r="C2" s="64"/>
      <c r="D2" s="64"/>
      <c r="E2" s="64"/>
      <c r="F2" s="64"/>
      <c r="G2" s="64"/>
    </row>
    <row r="3" spans="1:33" s="74" customFormat="1" ht="15" x14ac:dyDescent="0.25">
      <c r="A3" s="73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 t="s">
        <v>116</v>
      </c>
    </row>
    <row r="4" spans="1:33" s="74" customFormat="1" ht="14.25" x14ac:dyDescent="0.2">
      <c r="A4" s="73"/>
      <c r="B4" s="74">
        <v>1990</v>
      </c>
      <c r="C4" s="74">
        <v>1991</v>
      </c>
      <c r="D4" s="74">
        <v>1992</v>
      </c>
      <c r="E4" s="74">
        <v>1993</v>
      </c>
      <c r="F4" s="74">
        <v>1994</v>
      </c>
      <c r="G4" s="74">
        <v>1995</v>
      </c>
      <c r="H4" s="74">
        <v>1996</v>
      </c>
      <c r="I4" s="74">
        <v>1997</v>
      </c>
      <c r="J4" s="74">
        <v>1998</v>
      </c>
      <c r="K4" s="74">
        <v>1999</v>
      </c>
      <c r="L4" s="74">
        <v>2000</v>
      </c>
      <c r="M4" s="74">
        <v>2001</v>
      </c>
      <c r="N4" s="74">
        <v>2002</v>
      </c>
      <c r="O4" s="74">
        <v>2003</v>
      </c>
      <c r="P4" s="74">
        <v>2004</v>
      </c>
      <c r="Q4" s="74">
        <v>2005</v>
      </c>
      <c r="R4" s="74">
        <v>2006</v>
      </c>
      <c r="S4" s="74">
        <v>2007</v>
      </c>
      <c r="T4" s="74">
        <v>2008</v>
      </c>
      <c r="U4" s="74">
        <v>2009</v>
      </c>
      <c r="V4" s="74">
        <v>2010</v>
      </c>
      <c r="W4" s="74">
        <v>2011</v>
      </c>
      <c r="X4" s="74">
        <v>2012</v>
      </c>
      <c r="Y4" s="74">
        <v>2013</v>
      </c>
      <c r="Z4" s="74">
        <v>2014</v>
      </c>
      <c r="AA4" s="74">
        <v>2015</v>
      </c>
      <c r="AB4" s="74">
        <v>2016</v>
      </c>
      <c r="AC4" s="74">
        <v>2017</v>
      </c>
      <c r="AD4" s="74">
        <v>2018</v>
      </c>
      <c r="AE4" s="74">
        <v>2019</v>
      </c>
      <c r="AF4" s="74">
        <v>2020</v>
      </c>
      <c r="AG4" s="74">
        <v>2021</v>
      </c>
    </row>
    <row r="5" spans="1:33" s="74" customFormat="1" ht="14.25" x14ac:dyDescent="0.2">
      <c r="A5" s="73" t="s">
        <v>127</v>
      </c>
      <c r="B5" s="76">
        <v>283.51477807660916</v>
      </c>
      <c r="C5" s="76">
        <v>280.66363428322876</v>
      </c>
      <c r="D5" s="76">
        <v>269.56085687768558</v>
      </c>
      <c r="E5" s="76">
        <v>251.72163948306147</v>
      </c>
      <c r="F5" s="76">
        <v>240.19603373726278</v>
      </c>
      <c r="G5" s="76">
        <v>240.46456337287592</v>
      </c>
      <c r="H5" s="76">
        <v>240.11831363339908</v>
      </c>
      <c r="I5" s="76">
        <v>225.59031494970819</v>
      </c>
      <c r="J5" s="76">
        <v>229.03638484510603</v>
      </c>
      <c r="K5" s="76">
        <v>215.23723172233304</v>
      </c>
      <c r="L5" s="76">
        <v>224.68516778231671</v>
      </c>
      <c r="M5" s="76">
        <v>234.54767944018175</v>
      </c>
      <c r="N5" s="76">
        <v>230.42112586758248</v>
      </c>
      <c r="O5" s="76">
        <v>236.00376318223528</v>
      </c>
      <c r="P5" s="76">
        <v>233.96710778949239</v>
      </c>
      <c r="Q5" s="76">
        <v>232.62982762254927</v>
      </c>
      <c r="R5" s="76">
        <v>236.85291525229417</v>
      </c>
      <c r="S5" s="76">
        <v>231.37957133957826</v>
      </c>
      <c r="T5" s="76">
        <v>224.66987919035594</v>
      </c>
      <c r="U5" s="76">
        <v>201.37294754088708</v>
      </c>
      <c r="V5" s="76">
        <v>208.43115638795297</v>
      </c>
      <c r="W5" s="76">
        <v>193.57045158644175</v>
      </c>
      <c r="X5" s="76">
        <v>203.9394409866193</v>
      </c>
      <c r="Y5" s="76">
        <v>190.79232159285883</v>
      </c>
      <c r="Z5" s="76">
        <v>165.82553803602508</v>
      </c>
      <c r="AA5" s="76">
        <v>145.91011936799612</v>
      </c>
      <c r="AB5" s="76">
        <v>122.25225867822681</v>
      </c>
      <c r="AC5" s="76">
        <v>111.79266318267295</v>
      </c>
      <c r="AD5" s="76">
        <v>104.5960637363885</v>
      </c>
      <c r="AE5" s="76">
        <v>96.235999844513586</v>
      </c>
      <c r="AF5" s="76">
        <v>84.473053566046872</v>
      </c>
      <c r="AG5" s="76">
        <v>86.883188212622031</v>
      </c>
    </row>
    <row r="6" spans="1:33" s="74" customFormat="1" ht="14.25" x14ac:dyDescent="0.2">
      <c r="A6" s="73" t="s">
        <v>128</v>
      </c>
      <c r="B6" s="76">
        <v>80.330459717294772</v>
      </c>
      <c r="C6" s="76">
        <v>89.209119714021028</v>
      </c>
      <c r="D6" s="76">
        <v>86.384331298596194</v>
      </c>
      <c r="E6" s="76">
        <v>90.645352331770141</v>
      </c>
      <c r="F6" s="76">
        <v>86.189461066077897</v>
      </c>
      <c r="G6" s="76">
        <v>81.556002798077657</v>
      </c>
      <c r="H6" s="76">
        <v>92.944450072478645</v>
      </c>
      <c r="I6" s="76">
        <v>85.899731728340996</v>
      </c>
      <c r="J6" s="76">
        <v>88.083005501757768</v>
      </c>
      <c r="K6" s="76">
        <v>88.263484580877261</v>
      </c>
      <c r="L6" s="76">
        <v>88.602522618323917</v>
      </c>
      <c r="M6" s="76">
        <v>91.124570144280909</v>
      </c>
      <c r="N6" s="76">
        <v>87.615201484897312</v>
      </c>
      <c r="O6" s="76">
        <v>88.306522707099035</v>
      </c>
      <c r="P6" s="76">
        <v>89.979472546272405</v>
      </c>
      <c r="Q6" s="76">
        <v>85.452031843566346</v>
      </c>
      <c r="R6" s="76">
        <v>82.953085999280049</v>
      </c>
      <c r="S6" s="76">
        <v>79.292394034176354</v>
      </c>
      <c r="T6" s="76">
        <v>81.11107735227823</v>
      </c>
      <c r="U6" s="76">
        <v>77.889399953364077</v>
      </c>
      <c r="V6" s="76">
        <v>87.316118475549715</v>
      </c>
      <c r="W6" s="76">
        <v>69.978133430815177</v>
      </c>
      <c r="X6" s="76">
        <v>76.350049638153834</v>
      </c>
      <c r="Y6" s="76">
        <v>77.198172160430929</v>
      </c>
      <c r="Z6" s="76">
        <v>64.584067491617731</v>
      </c>
      <c r="AA6" s="76">
        <v>67.097797628210827</v>
      </c>
      <c r="AB6" s="76">
        <v>68.376460956083449</v>
      </c>
      <c r="AC6" s="76">
        <v>66.098865484352757</v>
      </c>
      <c r="AD6" s="76">
        <v>68.272023669514198</v>
      </c>
      <c r="AE6" s="76">
        <v>65.508438522075707</v>
      </c>
      <c r="AF6" s="76">
        <v>65.200795377600457</v>
      </c>
      <c r="AG6" s="76">
        <v>69.389950375114054</v>
      </c>
    </row>
    <row r="7" spans="1:33" s="74" customFormat="1" ht="14.25" x14ac:dyDescent="0.2">
      <c r="A7" s="73" t="s">
        <v>129</v>
      </c>
      <c r="B7" s="76">
        <v>153.5972812259979</v>
      </c>
      <c r="C7" s="76">
        <v>154.49569737385201</v>
      </c>
      <c r="D7" s="76">
        <v>154.21346853727141</v>
      </c>
      <c r="E7" s="76">
        <v>151.96471411988583</v>
      </c>
      <c r="F7" s="76">
        <v>152.41695169055203</v>
      </c>
      <c r="G7" s="76">
        <v>153.31824054951051</v>
      </c>
      <c r="H7" s="76">
        <v>154.84467453451913</v>
      </c>
      <c r="I7" s="76">
        <v>152.89305944227306</v>
      </c>
      <c r="J7" s="76">
        <v>149.2465894773062</v>
      </c>
      <c r="K7" s="76">
        <v>146.21647030808288</v>
      </c>
      <c r="L7" s="76">
        <v>140.11024948311785</v>
      </c>
      <c r="M7" s="76">
        <v>135.13067165331535</v>
      </c>
      <c r="N7" s="76">
        <v>131.08615052637157</v>
      </c>
      <c r="O7" s="76">
        <v>126.40870316271176</v>
      </c>
      <c r="P7" s="76">
        <v>122.22195570958112</v>
      </c>
      <c r="Q7" s="76">
        <v>119.35842315479715</v>
      </c>
      <c r="R7" s="76">
        <v>113.10665550981182</v>
      </c>
      <c r="S7" s="76">
        <v>107.90045741710325</v>
      </c>
      <c r="T7" s="76">
        <v>101.67350203786697</v>
      </c>
      <c r="U7" s="76">
        <v>95.609057098880839</v>
      </c>
      <c r="V7" s="76">
        <v>90.962322369231458</v>
      </c>
      <c r="W7" s="76">
        <v>85.925068480871431</v>
      </c>
      <c r="X7" s="76">
        <v>85.931519820573357</v>
      </c>
      <c r="Y7" s="76">
        <v>81.728213471129664</v>
      </c>
      <c r="Z7" s="76">
        <v>79.286645463615343</v>
      </c>
      <c r="AA7" s="76">
        <v>79.439624842603834</v>
      </c>
      <c r="AB7" s="76">
        <v>77.97033295513225</v>
      </c>
      <c r="AC7" s="76">
        <v>78.321761855827859</v>
      </c>
      <c r="AD7" s="76">
        <v>78.32534954429147</v>
      </c>
      <c r="AE7" s="76">
        <v>78.103279782351478</v>
      </c>
      <c r="AF7" s="76">
        <v>73.947884315400643</v>
      </c>
      <c r="AG7" s="76">
        <v>75.166881319886926</v>
      </c>
    </row>
    <row r="8" spans="1:33" s="74" customFormat="1" ht="14.25" x14ac:dyDescent="0.2">
      <c r="A8" s="73" t="s">
        <v>130</v>
      </c>
      <c r="B8" s="76">
        <v>167.359590464766</v>
      </c>
      <c r="C8" s="76">
        <v>170.68111068701072</v>
      </c>
      <c r="D8" s="76">
        <v>162.50452464992355</v>
      </c>
      <c r="E8" s="76">
        <v>157.42908024715706</v>
      </c>
      <c r="F8" s="76">
        <v>159.00613552450696</v>
      </c>
      <c r="G8" s="76">
        <v>156.873026183408</v>
      </c>
      <c r="H8" s="76">
        <v>159.62668119142637</v>
      </c>
      <c r="I8" s="76">
        <v>157.93220714613926</v>
      </c>
      <c r="J8" s="76">
        <v>154.58856168894775</v>
      </c>
      <c r="K8" s="76">
        <v>140.9684653956235</v>
      </c>
      <c r="L8" s="76">
        <v>139.27729135025069</v>
      </c>
      <c r="M8" s="76">
        <v>134.86289612233708</v>
      </c>
      <c r="N8" s="76">
        <v>121.86415610473111</v>
      </c>
      <c r="O8" s="76">
        <v>126.54309653169349</v>
      </c>
      <c r="P8" s="76">
        <v>125.71484498587206</v>
      </c>
      <c r="Q8" s="76">
        <v>125.25131156975095</v>
      </c>
      <c r="R8" s="76">
        <v>121.86597872320704</v>
      </c>
      <c r="S8" s="76">
        <v>122.02830777687106</v>
      </c>
      <c r="T8" s="76">
        <v>116.60346615606863</v>
      </c>
      <c r="U8" s="76">
        <v>97.530554253923611</v>
      </c>
      <c r="V8" s="76">
        <v>101.24073168381608</v>
      </c>
      <c r="W8" s="76">
        <v>94.627412724133805</v>
      </c>
      <c r="X8" s="76">
        <v>95.208695211310186</v>
      </c>
      <c r="Y8" s="76">
        <v>98.547768224359245</v>
      </c>
      <c r="Z8" s="76">
        <v>96.29916534361908</v>
      </c>
      <c r="AA8" s="76">
        <v>94.033411889270255</v>
      </c>
      <c r="AB8" s="76">
        <v>89.804597193407545</v>
      </c>
      <c r="AC8" s="76">
        <v>90.294240026142305</v>
      </c>
      <c r="AD8" s="76">
        <v>88.567817521375986</v>
      </c>
      <c r="AE8" s="76">
        <v>87.491038896672848</v>
      </c>
      <c r="AF8" s="76">
        <v>83.402922334872187</v>
      </c>
      <c r="AG8" s="76">
        <v>85.61702195486329</v>
      </c>
    </row>
    <row r="9" spans="1:33" s="74" customFormat="1" ht="14.1" customHeight="1" x14ac:dyDescent="0.2">
      <c r="A9" s="73" t="s">
        <v>68</v>
      </c>
      <c r="B9" s="76">
        <v>128.5943771691675</v>
      </c>
      <c r="C9" s="76">
        <v>126.69437991775894</v>
      </c>
      <c r="D9" s="76">
        <v>127.95885862563658</v>
      </c>
      <c r="E9" s="76">
        <v>129.32663841522765</v>
      </c>
      <c r="F9" s="76">
        <v>130.63352394568241</v>
      </c>
      <c r="G9" s="76">
        <v>130.09454607864933</v>
      </c>
      <c r="H9" s="76">
        <v>134.39950734992684</v>
      </c>
      <c r="I9" s="76">
        <v>134.77077400844604</v>
      </c>
      <c r="J9" s="76">
        <v>133.69816242945876</v>
      </c>
      <c r="K9" s="76">
        <v>135.22368839162402</v>
      </c>
      <c r="L9" s="76">
        <v>133.16951755399535</v>
      </c>
      <c r="M9" s="76">
        <v>132.90989765267557</v>
      </c>
      <c r="N9" s="76">
        <v>135.6079810153216</v>
      </c>
      <c r="O9" s="76">
        <v>134.6848032959609</v>
      </c>
      <c r="P9" s="76">
        <v>135.66553726540076</v>
      </c>
      <c r="Q9" s="76">
        <v>135.99824721639465</v>
      </c>
      <c r="R9" s="76">
        <v>135.94481884961854</v>
      </c>
      <c r="S9" s="76">
        <v>137.07395131212371</v>
      </c>
      <c r="T9" s="76">
        <v>131.84890672345369</v>
      </c>
      <c r="U9" s="76">
        <v>126.77102161571121</v>
      </c>
      <c r="V9" s="76">
        <v>125.003411878272</v>
      </c>
      <c r="W9" s="76">
        <v>122.76968788130422</v>
      </c>
      <c r="X9" s="76">
        <v>121.66274409716063</v>
      </c>
      <c r="Y9" s="76">
        <v>120.33878688312363</v>
      </c>
      <c r="Z9" s="76">
        <v>121.76249841787704</v>
      </c>
      <c r="AA9" s="76">
        <v>123.94041825479727</v>
      </c>
      <c r="AB9" s="76">
        <v>126.53534716291503</v>
      </c>
      <c r="AC9" s="76">
        <v>126.70807813488894</v>
      </c>
      <c r="AD9" s="76">
        <v>125.04629702901246</v>
      </c>
      <c r="AE9" s="76">
        <v>123.09642007968399</v>
      </c>
      <c r="AF9" s="76">
        <v>99.267517810026817</v>
      </c>
      <c r="AG9" s="76">
        <v>109.45295457603817</v>
      </c>
    </row>
    <row r="10" spans="1:33" s="74" customFormat="1" ht="14.25" x14ac:dyDescent="0.2">
      <c r="A10" s="73" t="s">
        <v>131</v>
      </c>
      <c r="B10" s="76">
        <v>813.39648665383538</v>
      </c>
      <c r="C10" s="76">
        <v>821.74394197587151</v>
      </c>
      <c r="D10" s="76">
        <v>800.62203998911332</v>
      </c>
      <c r="E10" s="76">
        <v>781.08742459710209</v>
      </c>
      <c r="F10" s="76">
        <v>768.44210596408209</v>
      </c>
      <c r="G10" s="76">
        <v>762.30637898252144</v>
      </c>
      <c r="H10" s="76">
        <v>781.93362678175004</v>
      </c>
      <c r="I10" s="76">
        <v>757.08608727490764</v>
      </c>
      <c r="J10" s="76">
        <v>754.65270394257652</v>
      </c>
      <c r="K10" s="76">
        <v>725.90934039854073</v>
      </c>
      <c r="L10" s="76">
        <v>725.84474878800449</v>
      </c>
      <c r="M10" s="76">
        <v>728.57571501279062</v>
      </c>
      <c r="N10" s="76">
        <v>706.59461499890404</v>
      </c>
      <c r="O10" s="76">
        <v>711.9468888797004</v>
      </c>
      <c r="P10" s="76">
        <v>707.54891829661881</v>
      </c>
      <c r="Q10" s="76">
        <v>698.68984140705834</v>
      </c>
      <c r="R10" s="76">
        <v>690.72345433421162</v>
      </c>
      <c r="S10" s="76">
        <v>677.67468187985264</v>
      </c>
      <c r="T10" s="76">
        <v>655.90683146002334</v>
      </c>
      <c r="U10" s="76">
        <v>599.17298046276687</v>
      </c>
      <c r="V10" s="76">
        <v>612.95374079482224</v>
      </c>
      <c r="W10" s="76">
        <v>566.87075410356636</v>
      </c>
      <c r="X10" s="76">
        <v>583.09244975381728</v>
      </c>
      <c r="Y10" s="76">
        <v>568.60526233190228</v>
      </c>
      <c r="Z10" s="76">
        <v>527.75791475275423</v>
      </c>
      <c r="AA10" s="76">
        <v>510.42137198287833</v>
      </c>
      <c r="AB10" s="76">
        <v>484.9389969457651</v>
      </c>
      <c r="AC10" s="76">
        <v>473.2156086838848</v>
      </c>
      <c r="AD10" s="76">
        <v>464.80755150058263</v>
      </c>
      <c r="AE10" s="76">
        <v>450.43517712529763</v>
      </c>
      <c r="AF10" s="76">
        <v>406.292173403947</v>
      </c>
      <c r="AG10" s="76">
        <v>426.50999643852447</v>
      </c>
    </row>
    <row r="11" spans="1:33" ht="15" x14ac:dyDescent="0.2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X11" s="14"/>
      <c r="Y11" s="14"/>
      <c r="Z11" s="14"/>
    </row>
    <row r="12" spans="1:33" x14ac:dyDescent="0.2"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</row>
    <row r="13" spans="1:33" s="74" customFormat="1" ht="14.25" x14ac:dyDescent="0.2">
      <c r="A13" s="60" t="s">
        <v>132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33" s="74" customFormat="1" ht="14.25" x14ac:dyDescent="0.2">
      <c r="A14" s="60" t="s">
        <v>126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33" x14ac:dyDescent="0.2"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spans="1:33" ht="15" x14ac:dyDescent="0.25">
      <c r="A16" s="16"/>
      <c r="B16" s="69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spans="1:25" ht="15" x14ac:dyDescent="0.25">
      <c r="A17" s="16"/>
      <c r="B17" s="70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5" x14ac:dyDescent="0.2">
      <c r="A18" s="16"/>
    </row>
    <row r="19" spans="1:25" x14ac:dyDescent="0.2">
      <c r="A19" s="16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spans="1:25" x14ac:dyDescent="0.2">
      <c r="A20" s="16"/>
    </row>
    <row r="21" spans="1:25" x14ac:dyDescent="0.2">
      <c r="A21" s="16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spans="1:25" x14ac:dyDescent="0.2">
      <c r="A22" s="16"/>
    </row>
    <row r="23" spans="1:25" x14ac:dyDescent="0.2">
      <c r="A23" s="16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5" x14ac:dyDescent="0.2">
      <c r="A24" s="16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spans="1:25" x14ac:dyDescent="0.2">
      <c r="A25" s="16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 spans="1:25" x14ac:dyDescent="0.2">
      <c r="A26" s="16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 spans="1:25" x14ac:dyDescent="0.2">
      <c r="A27" s="16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 spans="1:25" x14ac:dyDescent="0.2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 spans="1:25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 spans="1:25" x14ac:dyDescent="0.2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 spans="1:25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 spans="1:25" x14ac:dyDescent="0.2">
      <c r="B32" s="67"/>
    </row>
  </sheetData>
  <pageMargins left="0.75" right="0.75" top="1" bottom="1" header="0.5" footer="0.5"/>
  <pageSetup paperSize="9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74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8.77734375" defaultRowHeight="12.75" x14ac:dyDescent="0.2"/>
  <cols>
    <col min="1" max="1" width="9.5546875" style="85" customWidth="1"/>
    <col min="2" max="2" width="11.109375" style="85" customWidth="1"/>
    <col min="3" max="3" width="11.88671875" style="85" customWidth="1"/>
    <col min="4" max="4" width="8.5546875" style="85" customWidth="1"/>
    <col min="5" max="5" width="12.21875" style="85" customWidth="1"/>
    <col min="6" max="6" width="9.44140625" style="85" customWidth="1"/>
    <col min="7" max="7" width="11.44140625" style="85" customWidth="1"/>
    <col min="8" max="9" width="10.109375" style="85" customWidth="1"/>
    <col min="10" max="10" width="11.88671875" style="85" customWidth="1"/>
    <col min="11" max="11" width="10.109375" style="85" customWidth="1"/>
    <col min="12" max="15" width="8.77734375" style="85"/>
    <col min="16" max="16" width="8.109375" style="85" bestFit="1" customWidth="1"/>
    <col min="17" max="17" width="10.33203125" style="85" bestFit="1" customWidth="1"/>
    <col min="18" max="16384" width="8.77734375" style="85"/>
  </cols>
  <sheetData>
    <row r="1" spans="1:13" ht="15.75" x14ac:dyDescent="0.25">
      <c r="A1" s="381" t="s">
        <v>349</v>
      </c>
      <c r="B1" s="381"/>
      <c r="C1" s="381"/>
      <c r="D1" s="381"/>
      <c r="E1" s="381"/>
      <c r="F1" s="382"/>
    </row>
    <row r="2" spans="1:13" x14ac:dyDescent="0.2">
      <c r="A2" s="86"/>
    </row>
    <row r="3" spans="1:13" s="109" customFormat="1" ht="15" x14ac:dyDescent="0.25">
      <c r="A3" s="108" t="s">
        <v>133</v>
      </c>
      <c r="B3" s="108"/>
      <c r="C3" s="108"/>
      <c r="D3" s="108"/>
      <c r="H3" s="110" t="s">
        <v>134</v>
      </c>
    </row>
    <row r="4" spans="1:13" ht="51" x14ac:dyDescent="0.2">
      <c r="A4" s="87" t="s">
        <v>135</v>
      </c>
      <c r="B4" s="87" t="s">
        <v>136</v>
      </c>
      <c r="C4" s="87" t="s">
        <v>137</v>
      </c>
      <c r="D4" s="87" t="s">
        <v>376</v>
      </c>
      <c r="E4" s="87" t="s">
        <v>138</v>
      </c>
      <c r="F4" s="87" t="s">
        <v>139</v>
      </c>
      <c r="G4" s="87"/>
      <c r="H4" s="98"/>
      <c r="I4" s="87" t="s">
        <v>140</v>
      </c>
      <c r="J4" s="87" t="s">
        <v>141</v>
      </c>
      <c r="K4" s="87" t="s">
        <v>139</v>
      </c>
    </row>
    <row r="5" spans="1:13" x14ac:dyDescent="0.2">
      <c r="A5" s="88" t="s">
        <v>142</v>
      </c>
      <c r="B5" s="89">
        <v>4.8204159999999998</v>
      </c>
      <c r="C5" s="89">
        <v>3.9580479999999998</v>
      </c>
      <c r="D5" s="106">
        <v>717.35699999999997</v>
      </c>
      <c r="E5" s="90">
        <v>1.9653616438356163</v>
      </c>
      <c r="F5" s="100">
        <v>21.787709497206706</v>
      </c>
      <c r="G5" s="91"/>
      <c r="H5" s="88" t="s">
        <v>142</v>
      </c>
      <c r="I5" s="90">
        <v>66.900999999999996</v>
      </c>
      <c r="J5" s="85">
        <v>54.847999999999999</v>
      </c>
      <c r="K5" s="100">
        <v>21.975277129521572</v>
      </c>
    </row>
    <row r="6" spans="1:13" x14ac:dyDescent="0.2">
      <c r="A6" s="88" t="s">
        <v>143</v>
      </c>
      <c r="B6" s="89">
        <v>5.0083679999999999</v>
      </c>
      <c r="C6" s="89">
        <v>3.6484800000000002</v>
      </c>
      <c r="D6" s="106">
        <v>764.66700000000003</v>
      </c>
      <c r="E6" s="90">
        <v>2.0949780821917807</v>
      </c>
      <c r="F6" s="100">
        <v>37.272727272727252</v>
      </c>
      <c r="G6" s="91"/>
      <c r="H6" s="88" t="s">
        <v>143</v>
      </c>
      <c r="I6" s="90">
        <v>64.923000000000002</v>
      </c>
      <c r="J6" s="85">
        <v>52.362000000000002</v>
      </c>
      <c r="K6" s="100">
        <v>23.988770482410914</v>
      </c>
    </row>
    <row r="7" spans="1:13" x14ac:dyDescent="0.2">
      <c r="A7" s="88" t="s">
        <v>144</v>
      </c>
      <c r="B7" s="89">
        <v>5.218432</v>
      </c>
      <c r="C7" s="89">
        <v>4.2676160000000003</v>
      </c>
      <c r="D7" s="106">
        <v>808.78599999999994</v>
      </c>
      <c r="E7" s="90">
        <v>2.2158520547945204</v>
      </c>
      <c r="F7" s="100">
        <v>22.279792746113984</v>
      </c>
      <c r="G7" s="91"/>
      <c r="H7" s="88" t="s">
        <v>144</v>
      </c>
      <c r="I7" s="90">
        <v>66.099999999999994</v>
      </c>
      <c r="J7" s="85">
        <v>55.610999999999997</v>
      </c>
      <c r="K7" s="100">
        <v>18.861376346406274</v>
      </c>
    </row>
    <row r="8" spans="1:13" x14ac:dyDescent="0.2">
      <c r="A8" s="88" t="s">
        <v>145</v>
      </c>
      <c r="B8" s="89">
        <v>5.1963200000000001</v>
      </c>
      <c r="C8" s="89">
        <v>4.0686080000000002</v>
      </c>
      <c r="D8" s="106">
        <v>938.84799999999996</v>
      </c>
      <c r="E8" s="90">
        <v>2.5651584699453549</v>
      </c>
      <c r="F8" s="100">
        <v>27.717391304347828</v>
      </c>
      <c r="G8" s="91"/>
      <c r="H8" s="88" t="s">
        <v>145</v>
      </c>
      <c r="I8" s="90">
        <v>69.09</v>
      </c>
      <c r="J8" s="85">
        <v>56.814999999999998</v>
      </c>
      <c r="K8" s="100">
        <v>21.605209891753944</v>
      </c>
    </row>
    <row r="9" spans="1:13" x14ac:dyDescent="0.2">
      <c r="A9" s="88" t="s">
        <v>146</v>
      </c>
      <c r="B9" s="89">
        <v>5.4395519999999999</v>
      </c>
      <c r="C9" s="89">
        <v>4.0796640000000002</v>
      </c>
      <c r="D9" s="106">
        <v>960.24300000000005</v>
      </c>
      <c r="E9" s="90">
        <v>2.6308027397260276</v>
      </c>
      <c r="F9" s="100">
        <v>33.333333333333314</v>
      </c>
      <c r="G9" s="91"/>
      <c r="H9" s="88" t="s">
        <v>146</v>
      </c>
      <c r="I9" s="90">
        <v>68.287999999999997</v>
      </c>
      <c r="J9" s="85">
        <v>56.965000000000003</v>
      </c>
      <c r="K9" s="100">
        <v>19.87711752830684</v>
      </c>
    </row>
    <row r="10" spans="1:13" x14ac:dyDescent="0.2">
      <c r="A10" s="88" t="s">
        <v>147</v>
      </c>
      <c r="B10" s="89">
        <v>6.1581919999999997</v>
      </c>
      <c r="C10" s="89">
        <v>4.4776800000000003</v>
      </c>
      <c r="D10" s="106">
        <v>1005.306</v>
      </c>
      <c r="E10" s="90">
        <v>2.7542630136986301</v>
      </c>
      <c r="F10" s="100">
        <v>37.530864197530832</v>
      </c>
      <c r="G10" s="91"/>
      <c r="H10" s="88" t="s">
        <v>147</v>
      </c>
      <c r="I10" s="107">
        <v>68.39</v>
      </c>
      <c r="J10" s="101">
        <v>56.311999999999998</v>
      </c>
      <c r="K10" s="100">
        <v>21.448359141923575</v>
      </c>
    </row>
    <row r="11" spans="1:13" ht="15" x14ac:dyDescent="0.2">
      <c r="A11" s="88" t="s">
        <v>148</v>
      </c>
      <c r="B11" s="89">
        <v>6.2576960000000001</v>
      </c>
      <c r="C11" s="89">
        <v>4.5882399999999999</v>
      </c>
      <c r="D11" s="106">
        <v>1072.963</v>
      </c>
      <c r="E11" s="90">
        <v>2.9396246575342464</v>
      </c>
      <c r="F11" s="100">
        <v>36.385542168674704</v>
      </c>
      <c r="G11" s="91"/>
      <c r="H11" s="88" t="s">
        <v>148</v>
      </c>
      <c r="I11" s="107">
        <v>70.245000000000005</v>
      </c>
      <c r="J11" s="101">
        <v>57.848999999999997</v>
      </c>
      <c r="K11" s="100">
        <v>21.428201006067525</v>
      </c>
      <c r="L11" s="89"/>
      <c r="M11" s="92"/>
    </row>
    <row r="12" spans="1:13" ht="15" x14ac:dyDescent="0.2">
      <c r="A12" s="88" t="s">
        <v>149</v>
      </c>
      <c r="B12" s="89">
        <v>6.3793119999999996</v>
      </c>
      <c r="C12" s="89">
        <v>4.5882399999999999</v>
      </c>
      <c r="D12" s="106">
        <v>1105.537</v>
      </c>
      <c r="E12" s="90">
        <v>3.0205928961748634</v>
      </c>
      <c r="F12" s="100">
        <v>39.036144578313241</v>
      </c>
      <c r="G12" s="91"/>
      <c r="H12" s="88" t="s">
        <v>149</v>
      </c>
      <c r="I12" s="107">
        <v>72.192999999999998</v>
      </c>
      <c r="J12" s="101">
        <v>58.451999999999998</v>
      </c>
      <c r="K12" s="100">
        <v>23.508177650037638</v>
      </c>
      <c r="L12" s="89"/>
      <c r="M12" s="92"/>
    </row>
    <row r="13" spans="1:13" ht="15" x14ac:dyDescent="0.2">
      <c r="A13" s="88" t="s">
        <v>150</v>
      </c>
      <c r="B13" s="89">
        <v>6.1250239999999998</v>
      </c>
      <c r="C13" s="89">
        <v>4.7209120000000002</v>
      </c>
      <c r="D13" s="106">
        <v>1111.729</v>
      </c>
      <c r="E13" s="90">
        <v>3.0458328767123288</v>
      </c>
      <c r="F13" s="100">
        <v>29.742388758782198</v>
      </c>
      <c r="G13" s="91"/>
      <c r="H13" s="88" t="s">
        <v>150</v>
      </c>
      <c r="I13" s="107">
        <v>73.382000000000005</v>
      </c>
      <c r="J13" s="101">
        <v>58.588999999999999</v>
      </c>
      <c r="K13" s="100">
        <v>25.248766833364641</v>
      </c>
      <c r="L13" s="89"/>
      <c r="M13" s="92"/>
    </row>
    <row r="14" spans="1:13" ht="15" x14ac:dyDescent="0.2">
      <c r="A14" s="88" t="s">
        <v>151</v>
      </c>
      <c r="B14" s="89">
        <v>6.1139679999999998</v>
      </c>
      <c r="C14" s="89">
        <v>4.9752000000000001</v>
      </c>
      <c r="D14" s="106">
        <v>1096.2670000000001</v>
      </c>
      <c r="E14" s="90">
        <v>3.0034712328767124</v>
      </c>
      <c r="F14" s="100">
        <v>22.888888888888886</v>
      </c>
      <c r="G14" s="91"/>
      <c r="H14" s="88" t="s">
        <v>151</v>
      </c>
      <c r="I14" s="107">
        <v>70.369</v>
      </c>
      <c r="J14" s="101">
        <v>61.716999999999999</v>
      </c>
      <c r="K14" s="100">
        <v>14.018827875625831</v>
      </c>
      <c r="L14" s="89"/>
      <c r="M14" s="92"/>
    </row>
    <row r="15" spans="1:13" ht="15" x14ac:dyDescent="0.2">
      <c r="A15" s="88" t="s">
        <v>152</v>
      </c>
      <c r="B15" s="89">
        <v>6.2279999999999998</v>
      </c>
      <c r="C15" s="89">
        <v>4.875</v>
      </c>
      <c r="D15" s="106">
        <v>1102.7854299999999</v>
      </c>
      <c r="E15" s="90">
        <v>3.0213299452054794</v>
      </c>
      <c r="F15" s="100">
        <v>27.753846153846141</v>
      </c>
      <c r="G15" s="91"/>
      <c r="H15" s="88" t="s">
        <v>152</v>
      </c>
      <c r="I15" s="90">
        <v>71.471000000000004</v>
      </c>
      <c r="J15" s="85">
        <v>60.500999999999998</v>
      </c>
      <c r="K15" s="100">
        <v>18.131931703608217</v>
      </c>
      <c r="L15" s="89"/>
      <c r="M15" s="92"/>
    </row>
    <row r="16" spans="1:13" x14ac:dyDescent="0.2">
      <c r="A16" s="88" t="s">
        <v>153</v>
      </c>
      <c r="B16" s="93">
        <v>5.5620000000000003</v>
      </c>
      <c r="C16" s="89">
        <v>4.6063999999999998</v>
      </c>
      <c r="D16" s="106">
        <v>1124.9956999999999</v>
      </c>
      <c r="E16" s="90">
        <v>3.0737587431693987</v>
      </c>
      <c r="F16" s="100">
        <v>20.745050364709982</v>
      </c>
      <c r="G16" s="91"/>
      <c r="H16" s="88" t="s">
        <v>153</v>
      </c>
      <c r="I16" s="90">
        <v>73.293000000000006</v>
      </c>
      <c r="J16" s="85">
        <v>61.012999999999998</v>
      </c>
      <c r="K16" s="100">
        <v>20.126858210545322</v>
      </c>
    </row>
    <row r="17" spans="1:17" x14ac:dyDescent="0.2">
      <c r="A17" s="88" t="s">
        <v>154</v>
      </c>
      <c r="B17" s="93">
        <v>5.6279000000000003</v>
      </c>
      <c r="C17" s="89">
        <v>4.4465000000000003</v>
      </c>
      <c r="D17" s="106">
        <v>1093.3312700000001</v>
      </c>
      <c r="E17" s="90">
        <v>2.9954281369863018</v>
      </c>
      <c r="F17" s="100">
        <v>26.569211739570463</v>
      </c>
      <c r="G17" s="91"/>
      <c r="H17" s="88" t="s">
        <v>154</v>
      </c>
      <c r="I17" s="90">
        <v>73.941000000000003</v>
      </c>
      <c r="J17" s="90">
        <v>61.697000000000003</v>
      </c>
      <c r="K17" s="100">
        <v>19.845373356889311</v>
      </c>
    </row>
    <row r="18" spans="1:17" x14ac:dyDescent="0.2">
      <c r="A18" s="88" t="s">
        <v>155</v>
      </c>
      <c r="B18" s="93">
        <v>6.1873968000000001</v>
      </c>
      <c r="C18" s="89">
        <v>4.7790916500000007</v>
      </c>
      <c r="D18" s="106">
        <v>1035.3245400000001</v>
      </c>
      <c r="E18" s="90">
        <v>2.8365055890410962</v>
      </c>
      <c r="F18" s="100">
        <v>29.46805069118102</v>
      </c>
      <c r="G18" s="91"/>
      <c r="H18" s="88" t="s">
        <v>155</v>
      </c>
      <c r="I18" s="90">
        <v>74.995999999999995</v>
      </c>
      <c r="J18" s="90">
        <v>59.071000000000005</v>
      </c>
      <c r="K18" s="100">
        <v>26.959083137241606</v>
      </c>
    </row>
    <row r="19" spans="1:17" x14ac:dyDescent="0.2">
      <c r="A19" s="88" t="s">
        <v>156</v>
      </c>
      <c r="B19" s="93">
        <v>5.9765131999999994</v>
      </c>
      <c r="C19" s="89">
        <v>4.578638991</v>
      </c>
      <c r="D19" s="106">
        <v>1046.81664</v>
      </c>
      <c r="E19" s="90">
        <v>2.8679907945205478</v>
      </c>
      <c r="F19" s="100">
        <v>30.530343443711786</v>
      </c>
      <c r="G19" s="91"/>
      <c r="H19" s="102" t="s">
        <v>156</v>
      </c>
      <c r="I19" s="90">
        <v>75.978558245000002</v>
      </c>
      <c r="J19" s="90">
        <v>61.527000000000001</v>
      </c>
      <c r="K19" s="100">
        <v>23.488156817332239</v>
      </c>
    </row>
    <row r="20" spans="1:17" x14ac:dyDescent="0.2">
      <c r="A20" s="88" t="s">
        <v>157</v>
      </c>
      <c r="B20" s="93">
        <v>6.3313611111111108</v>
      </c>
      <c r="C20" s="89">
        <v>4.9086343159999997</v>
      </c>
      <c r="D20" s="106">
        <v>1079.99082</v>
      </c>
      <c r="E20" s="90">
        <v>2.9507945901639343</v>
      </c>
      <c r="F20" s="100">
        <v>28.984167561100321</v>
      </c>
      <c r="G20" s="91"/>
      <c r="H20" s="102" t="s">
        <v>157</v>
      </c>
      <c r="I20" s="90">
        <v>76.992749794999995</v>
      </c>
      <c r="J20" s="90">
        <v>60.289000000000001</v>
      </c>
      <c r="K20" s="100">
        <v>27.706131790210463</v>
      </c>
    </row>
    <row r="21" spans="1:17" ht="15" x14ac:dyDescent="0.2">
      <c r="A21" s="88" t="s">
        <v>158</v>
      </c>
      <c r="B21" s="93">
        <v>7.1554777777777767</v>
      </c>
      <c r="C21" s="89">
        <v>5.130638295899999</v>
      </c>
      <c r="D21" s="106">
        <v>1003.13726</v>
      </c>
      <c r="E21" s="90">
        <v>2.7483212602739724</v>
      </c>
      <c r="F21" s="100">
        <v>39.465644722916238</v>
      </c>
      <c r="G21" s="91"/>
      <c r="H21" s="88" t="s">
        <v>158</v>
      </c>
      <c r="I21" s="90">
        <v>77.810278490000002</v>
      </c>
      <c r="J21" s="90">
        <v>60.231000000000002</v>
      </c>
      <c r="K21" s="100">
        <v>29.186429728877158</v>
      </c>
      <c r="O21" s="94"/>
    </row>
    <row r="22" spans="1:17" ht="15" x14ac:dyDescent="0.2">
      <c r="A22" s="88" t="s">
        <v>159</v>
      </c>
      <c r="B22" s="93">
        <v>7.0985666666666667</v>
      </c>
      <c r="C22" s="89">
        <v>5.1387182400000002</v>
      </c>
      <c r="D22" s="106">
        <v>1082.2294299999999</v>
      </c>
      <c r="E22" s="90">
        <v>2.9650121369863012</v>
      </c>
      <c r="F22" s="100">
        <v>38.138857495846395</v>
      </c>
      <c r="G22" s="91"/>
      <c r="H22" s="88" t="s">
        <v>159</v>
      </c>
      <c r="I22" s="90">
        <v>83.438237380000004</v>
      </c>
      <c r="J22" s="90">
        <v>60.893000000000001</v>
      </c>
      <c r="K22" s="100">
        <v>37.024349892434287</v>
      </c>
      <c r="O22" s="94"/>
    </row>
    <row r="23" spans="1:17" ht="15" x14ac:dyDescent="0.2">
      <c r="A23" s="88" t="s">
        <v>160</v>
      </c>
      <c r="B23" s="93">
        <v>7.3890000000000002</v>
      </c>
      <c r="C23" s="89">
        <v>4.6053768000000002</v>
      </c>
      <c r="D23" s="106">
        <v>900.94090000000006</v>
      </c>
      <c r="E23" s="90">
        <v>2.4683312328767126</v>
      </c>
      <c r="F23" s="100">
        <v>60.442897962225373</v>
      </c>
      <c r="G23" s="91"/>
      <c r="H23" s="88" t="s">
        <v>160</v>
      </c>
      <c r="I23" s="90">
        <v>81.789303564999997</v>
      </c>
      <c r="J23" s="90">
        <v>57.085999999999999</v>
      </c>
      <c r="K23" s="100">
        <v>43.273838708264719</v>
      </c>
      <c r="M23" s="95"/>
      <c r="P23" s="94"/>
    </row>
    <row r="24" spans="1:17" x14ac:dyDescent="0.2">
      <c r="A24" s="88" t="s">
        <v>161</v>
      </c>
      <c r="B24" s="89">
        <v>7.4343456230355809</v>
      </c>
      <c r="C24" s="89">
        <v>4.345008</v>
      </c>
      <c r="D24" s="106">
        <v>846.53935000000001</v>
      </c>
      <c r="E24" s="90">
        <v>2.3129490437158471</v>
      </c>
      <c r="F24" s="100">
        <v>71.10085005679116</v>
      </c>
      <c r="G24" s="91"/>
      <c r="H24" s="88" t="s">
        <v>161</v>
      </c>
      <c r="I24" s="90">
        <v>81.879480439999995</v>
      </c>
      <c r="J24" s="90">
        <v>57.49024</v>
      </c>
      <c r="K24" s="100">
        <v>42.423271219601787</v>
      </c>
      <c r="N24" s="95"/>
    </row>
    <row r="25" spans="1:17" x14ac:dyDescent="0.2">
      <c r="A25" s="88" t="s">
        <v>162</v>
      </c>
      <c r="B25" s="93">
        <v>7.3429396865198635</v>
      </c>
      <c r="C25" s="89">
        <v>4.3671199999999999</v>
      </c>
      <c r="D25" s="106">
        <v>840.59059999999999</v>
      </c>
      <c r="E25" s="90">
        <v>2.3029879452054796</v>
      </c>
      <c r="F25" s="100">
        <v>68.141468210625391</v>
      </c>
      <c r="G25" s="91"/>
      <c r="H25" s="88" t="s">
        <v>162</v>
      </c>
      <c r="I25" s="90">
        <v>77.168610900000004</v>
      </c>
      <c r="J25" s="90">
        <v>53.42</v>
      </c>
      <c r="K25" s="100">
        <v>44.456403781355306</v>
      </c>
      <c r="N25" s="95"/>
    </row>
    <row r="26" spans="1:17" ht="15" x14ac:dyDescent="0.2">
      <c r="A26" s="88" t="s">
        <v>163</v>
      </c>
      <c r="B26" s="93">
        <v>7.4476820303343203</v>
      </c>
      <c r="C26" s="89">
        <v>4.0481543999999996</v>
      </c>
      <c r="D26" s="106">
        <v>771.53818000000001</v>
      </c>
      <c r="E26" s="90">
        <v>2.1138032328767125</v>
      </c>
      <c r="F26" s="100">
        <v>83.977222566765732</v>
      </c>
      <c r="G26" s="92"/>
      <c r="H26" s="88" t="s">
        <v>163</v>
      </c>
      <c r="I26" s="90">
        <v>75.695594150000005</v>
      </c>
      <c r="J26" s="90">
        <v>53.858290000000004</v>
      </c>
      <c r="K26" s="100">
        <v>40.54585496494596</v>
      </c>
      <c r="N26" s="95"/>
    </row>
    <row r="27" spans="1:17" ht="15" x14ac:dyDescent="0.2">
      <c r="A27" s="88" t="s">
        <v>164</v>
      </c>
      <c r="B27" s="93">
        <v>7.4216810779809395</v>
      </c>
      <c r="C27" s="89">
        <v>4.0516315120000002</v>
      </c>
      <c r="D27" s="106">
        <v>792.17835000000002</v>
      </c>
      <c r="E27" s="90">
        <v>2.1644217213114754</v>
      </c>
      <c r="F27" s="100">
        <v>83.177592927679342</v>
      </c>
      <c r="G27" s="96"/>
      <c r="H27" s="88" t="s">
        <v>164</v>
      </c>
      <c r="I27" s="90">
        <v>70.571669999999997</v>
      </c>
      <c r="J27" s="90">
        <v>52.753</v>
      </c>
      <c r="K27" s="100">
        <v>33.777548196311102</v>
      </c>
      <c r="Q27" s="94"/>
    </row>
    <row r="28" spans="1:17" ht="15" x14ac:dyDescent="0.2">
      <c r="A28" s="88" t="s">
        <v>165</v>
      </c>
      <c r="B28" s="93">
        <v>7.2814182587316534</v>
      </c>
      <c r="C28" s="89">
        <v>4.11496028</v>
      </c>
      <c r="D28" s="106">
        <v>882.38662999999997</v>
      </c>
      <c r="E28" s="90">
        <v>2.4174976164383559</v>
      </c>
      <c r="F28" s="100">
        <v>76.949903845284581</v>
      </c>
      <c r="G28" s="96"/>
      <c r="H28" s="88" t="s">
        <v>165</v>
      </c>
      <c r="I28" s="90">
        <v>67.964929999999995</v>
      </c>
      <c r="J28" s="90">
        <v>53.435000000000002</v>
      </c>
      <c r="K28" s="100">
        <v>27.191784410966577</v>
      </c>
      <c r="Q28" s="94"/>
    </row>
    <row r="29" spans="1:17" ht="15" x14ac:dyDescent="0.2">
      <c r="A29" s="88" t="s">
        <v>166</v>
      </c>
      <c r="B29" s="93">
        <v>7.4637712995821524</v>
      </c>
      <c r="C29" s="89">
        <v>4.6171315391999999</v>
      </c>
      <c r="D29" s="106">
        <v>864.16465000000005</v>
      </c>
      <c r="E29" s="90">
        <v>2.3675743835616441</v>
      </c>
      <c r="F29" s="100">
        <v>61.653858812854708</v>
      </c>
      <c r="G29" s="96"/>
      <c r="H29" s="88" t="s">
        <v>166</v>
      </c>
      <c r="I29" s="90">
        <v>71.04858999999999</v>
      </c>
      <c r="J29" s="90">
        <v>52.173999999999999</v>
      </c>
      <c r="K29" s="100">
        <v>36.17623720627131</v>
      </c>
      <c r="Q29" s="94"/>
    </row>
    <row r="30" spans="1:17" ht="15" x14ac:dyDescent="0.2">
      <c r="A30" s="88" t="s">
        <v>167</v>
      </c>
      <c r="B30" s="93">
        <v>7.3722730321784775</v>
      </c>
      <c r="C30" s="89">
        <v>4.4512395759999999</v>
      </c>
      <c r="D30" s="106">
        <v>872.08609999999999</v>
      </c>
      <c r="E30" s="90">
        <v>2.3892769863013696</v>
      </c>
      <c r="F30" s="100">
        <v>65.622921577350695</v>
      </c>
      <c r="G30" s="96"/>
      <c r="H30" s="88" t="s">
        <v>167</v>
      </c>
      <c r="I30" s="90">
        <v>72.164789999999996</v>
      </c>
      <c r="J30" s="90">
        <v>50.411000000000001</v>
      </c>
      <c r="K30" s="100">
        <v>43.152863462339553</v>
      </c>
      <c r="Q30" s="94"/>
    </row>
    <row r="31" spans="1:17" ht="15" x14ac:dyDescent="0.2">
      <c r="A31" s="88" t="s">
        <v>168</v>
      </c>
      <c r="B31" s="93">
        <v>7.3165915738366047</v>
      </c>
      <c r="C31" s="89">
        <v>4.0105894287999995</v>
      </c>
      <c r="D31" s="106">
        <v>861.72484999999995</v>
      </c>
      <c r="E31" s="90">
        <v>2.354439480874317</v>
      </c>
      <c r="F31" s="100">
        <v>82.431827134840574</v>
      </c>
      <c r="G31" s="96"/>
      <c r="H31" s="88" t="s">
        <v>168</v>
      </c>
      <c r="I31" s="90">
        <v>66.9480693</v>
      </c>
      <c r="J31" s="90">
        <v>48.2303</v>
      </c>
      <c r="K31" s="100">
        <v>38.80914964244468</v>
      </c>
      <c r="Q31" s="94"/>
    </row>
    <row r="32" spans="1:17" ht="15" x14ac:dyDescent="0.2">
      <c r="A32" s="88" t="s">
        <v>169</v>
      </c>
      <c r="B32" s="93">
        <v>7.325387687635625</v>
      </c>
      <c r="C32" s="89">
        <v>4.5951356271999995</v>
      </c>
      <c r="D32" s="106">
        <v>809.04562999999996</v>
      </c>
      <c r="E32" s="90">
        <v>2.2165633698630134</v>
      </c>
      <c r="F32" s="100">
        <v>59.416136583095323</v>
      </c>
      <c r="G32" s="96"/>
      <c r="H32" s="88" t="s">
        <v>169</v>
      </c>
      <c r="I32" s="90">
        <v>64.88773230000001</v>
      </c>
      <c r="J32" s="90">
        <v>48.944929999999999</v>
      </c>
      <c r="K32" s="100">
        <v>32.572939219649527</v>
      </c>
      <c r="Q32" s="94"/>
    </row>
    <row r="33" spans="1:17" ht="15" x14ac:dyDescent="0.2">
      <c r="A33" s="88" t="s">
        <v>170</v>
      </c>
      <c r="B33" s="93">
        <v>7.4992999999999999</v>
      </c>
      <c r="C33" s="89">
        <v>4.5951356271999995</v>
      </c>
      <c r="D33" s="106">
        <v>850.85334</v>
      </c>
      <c r="E33" s="90">
        <v>2.3311050410958902</v>
      </c>
      <c r="F33" s="100">
        <v>63.200841246325183</v>
      </c>
      <c r="G33" s="96"/>
      <c r="H33" s="88" t="s">
        <v>170</v>
      </c>
      <c r="I33" s="90">
        <v>65.355197599999997</v>
      </c>
      <c r="J33" s="90">
        <v>48.656914999999998</v>
      </c>
      <c r="K33" s="100">
        <v>34.318416200451651</v>
      </c>
      <c r="Q33" s="94"/>
    </row>
    <row r="34" spans="1:17" ht="15" x14ac:dyDescent="0.2">
      <c r="A34" s="88" t="s">
        <v>350</v>
      </c>
      <c r="B34" s="93">
        <v>8.0290999999999997</v>
      </c>
      <c r="C34" s="89">
        <v>5.2249550399999993</v>
      </c>
      <c r="D34" s="106">
        <v>784.43709000000001</v>
      </c>
      <c r="E34" s="90">
        <v>2.149142712328767</v>
      </c>
      <c r="F34" s="100">
        <v>53.668307928636267</v>
      </c>
      <c r="G34" s="96"/>
      <c r="H34" s="88" t="s">
        <v>350</v>
      </c>
      <c r="I34" s="90">
        <v>64.522035900000006</v>
      </c>
      <c r="J34" s="90">
        <v>48.576999999999998</v>
      </c>
      <c r="K34" s="100">
        <v>32.8242499536818</v>
      </c>
      <c r="Q34" s="94"/>
    </row>
    <row r="35" spans="1:17" ht="15" x14ac:dyDescent="0.2">
      <c r="A35" s="88"/>
      <c r="B35" s="93"/>
      <c r="C35" s="89"/>
      <c r="D35" s="97"/>
      <c r="F35" s="90"/>
      <c r="G35" s="96"/>
      <c r="Q35" s="94"/>
    </row>
    <row r="36" spans="1:17" ht="15" x14ac:dyDescent="0.2">
      <c r="A36" s="339" t="s">
        <v>351</v>
      </c>
      <c r="B36" s="339"/>
      <c r="C36" s="339"/>
      <c r="D36" s="339"/>
      <c r="F36" s="90"/>
      <c r="G36" s="96"/>
      <c r="H36" s="96"/>
      <c r="Q36" s="94"/>
    </row>
    <row r="37" spans="1:17" x14ac:dyDescent="0.2">
      <c r="H37" s="96"/>
      <c r="I37" s="98"/>
      <c r="J37" s="98"/>
      <c r="K37" s="98"/>
    </row>
    <row r="38" spans="1:17" x14ac:dyDescent="0.2">
      <c r="H38" s="96"/>
      <c r="L38" s="98"/>
      <c r="M38" s="98"/>
      <c r="N38" s="98"/>
      <c r="O38" s="98"/>
      <c r="P38" s="98"/>
    </row>
    <row r="41" spans="1:17" ht="15" x14ac:dyDescent="0.2">
      <c r="H41" s="92"/>
      <c r="I41" s="92"/>
    </row>
    <row r="42" spans="1:17" ht="15" x14ac:dyDescent="0.2">
      <c r="H42" s="92"/>
      <c r="I42" s="92"/>
    </row>
    <row r="43" spans="1:17" ht="15" x14ac:dyDescent="0.2">
      <c r="H43" s="92"/>
      <c r="I43" s="92"/>
    </row>
    <row r="44" spans="1:17" ht="15" x14ac:dyDescent="0.2">
      <c r="H44" s="92"/>
      <c r="I44" s="92"/>
    </row>
    <row r="45" spans="1:17" ht="15" x14ac:dyDescent="0.2">
      <c r="H45" s="92"/>
      <c r="I45" s="92"/>
    </row>
    <row r="46" spans="1:17" ht="15" x14ac:dyDescent="0.2">
      <c r="H46" s="92"/>
      <c r="I46" s="92"/>
    </row>
    <row r="47" spans="1:17" ht="15" x14ac:dyDescent="0.2">
      <c r="H47" s="92"/>
      <c r="I47" s="92"/>
    </row>
    <row r="48" spans="1:17" ht="15" x14ac:dyDescent="0.2">
      <c r="H48" s="92"/>
      <c r="I48" s="92"/>
    </row>
    <row r="51" spans="7:9" x14ac:dyDescent="0.2">
      <c r="G51" s="90"/>
    </row>
    <row r="52" spans="7:9" x14ac:dyDescent="0.2">
      <c r="G52" s="90"/>
      <c r="H52" s="90"/>
      <c r="I52" s="90"/>
    </row>
    <row r="53" spans="7:9" x14ac:dyDescent="0.2">
      <c r="G53" s="90"/>
      <c r="H53" s="90"/>
      <c r="I53" s="90"/>
    </row>
    <row r="54" spans="7:9" x14ac:dyDescent="0.2">
      <c r="G54" s="90"/>
      <c r="H54" s="90"/>
      <c r="I54" s="90"/>
    </row>
    <row r="55" spans="7:9" x14ac:dyDescent="0.2">
      <c r="G55" s="90"/>
      <c r="H55" s="90"/>
      <c r="I55" s="90"/>
    </row>
    <row r="56" spans="7:9" x14ac:dyDescent="0.2">
      <c r="G56" s="90"/>
      <c r="H56" s="90"/>
      <c r="I56" s="90"/>
    </row>
    <row r="57" spans="7:9" x14ac:dyDescent="0.2">
      <c r="G57" s="89"/>
      <c r="H57" s="90"/>
      <c r="I57" s="90"/>
    </row>
    <row r="58" spans="7:9" x14ac:dyDescent="0.2">
      <c r="G58" s="89"/>
      <c r="H58" s="90"/>
      <c r="I58" s="90"/>
    </row>
    <row r="59" spans="7:9" x14ac:dyDescent="0.2">
      <c r="G59" s="89"/>
      <c r="H59" s="90"/>
      <c r="I59" s="90"/>
    </row>
    <row r="60" spans="7:9" x14ac:dyDescent="0.2">
      <c r="G60" s="89"/>
      <c r="H60" s="96"/>
      <c r="I60" s="96"/>
    </row>
    <row r="61" spans="7:9" x14ac:dyDescent="0.2">
      <c r="G61" s="89"/>
      <c r="H61" s="96"/>
      <c r="I61" s="96"/>
    </row>
    <row r="62" spans="7:9" x14ac:dyDescent="0.2">
      <c r="G62" s="89"/>
      <c r="H62" s="96"/>
      <c r="I62" s="96"/>
    </row>
    <row r="63" spans="7:9" x14ac:dyDescent="0.2">
      <c r="G63" s="89"/>
      <c r="H63" s="96"/>
      <c r="I63" s="96"/>
    </row>
    <row r="65" spans="1:6" x14ac:dyDescent="0.2">
      <c r="A65" s="88"/>
      <c r="B65" s="90"/>
      <c r="C65" s="90"/>
    </row>
    <row r="66" spans="1:6" x14ac:dyDescent="0.2">
      <c r="A66" s="88"/>
      <c r="B66" s="90"/>
      <c r="C66" s="90"/>
    </row>
    <row r="67" spans="1:6" x14ac:dyDescent="0.2">
      <c r="A67" s="88"/>
      <c r="B67" s="90"/>
      <c r="C67" s="90"/>
    </row>
    <row r="68" spans="1:6" x14ac:dyDescent="0.2">
      <c r="A68" s="88" t="s">
        <v>171</v>
      </c>
    </row>
    <row r="69" spans="1:6" ht="15" x14ac:dyDescent="0.2">
      <c r="A69" s="88" t="s">
        <v>172</v>
      </c>
      <c r="F69" s="103"/>
    </row>
    <row r="70" spans="1:6" x14ac:dyDescent="0.2">
      <c r="A70" s="104"/>
      <c r="B70" s="105"/>
      <c r="C70" s="105"/>
      <c r="D70" s="105"/>
    </row>
    <row r="71" spans="1:6" x14ac:dyDescent="0.2">
      <c r="A71" s="85" t="s">
        <v>173</v>
      </c>
    </row>
    <row r="72" spans="1:6" x14ac:dyDescent="0.2">
      <c r="A72" s="85" t="s">
        <v>174</v>
      </c>
    </row>
    <row r="74" spans="1:6" x14ac:dyDescent="0.2">
      <c r="A74" s="85" t="s">
        <v>175</v>
      </c>
    </row>
  </sheetData>
  <phoneticPr fontId="85" type="noConversion"/>
  <printOptions headings="1"/>
  <pageMargins left="0.75" right="0.75" top="1" bottom="1" header="0.5" footer="0.5"/>
  <pageSetup paperSize="9" scale="44" orientation="portrait" r:id="rId1"/>
  <headerFooter alignWithMargins="0">
    <oddHeader>&amp;F</oddHeader>
    <oddFooter>&amp;A</oddFooter>
  </headerFooter>
  <ignoredErrors>
    <ignoredError sqref="A24 G24:H24" twoDigitTextYea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18F-11E9-422C-8E04-35C1AD1130B5}">
  <dimension ref="A1:I43"/>
  <sheetViews>
    <sheetView zoomScaleNormal="100" workbookViewId="0">
      <pane xSplit="1" ySplit="2" topLeftCell="B3" activePane="bottomRight" state="frozen"/>
      <selection activeCell="AH1" sqref="AH1"/>
      <selection pane="topRight" activeCell="AH1" sqref="AH1"/>
      <selection pane="bottomLeft" activeCell="AH1" sqref="AH1"/>
      <selection pane="bottomRight" activeCell="B3" sqref="B3"/>
    </sheetView>
  </sheetViews>
  <sheetFormatPr defaultColWidth="8.77734375" defaultRowHeight="12.75" x14ac:dyDescent="0.2"/>
  <cols>
    <col min="1" max="1" width="8.77734375" style="112"/>
    <col min="2" max="2" width="9.6640625" style="112" customWidth="1"/>
    <col min="3" max="3" width="10.44140625" style="112" customWidth="1"/>
    <col min="4" max="4" width="9" style="112" customWidth="1"/>
    <col min="5" max="5" width="11.44140625" style="112" customWidth="1"/>
    <col min="6" max="6" width="14.88671875" style="112" customWidth="1"/>
    <col min="7" max="7" width="14.33203125" style="112" customWidth="1"/>
    <col min="8" max="16384" width="8.77734375" style="112"/>
  </cols>
  <sheetData>
    <row r="1" spans="1:9" ht="15.75" x14ac:dyDescent="0.25">
      <c r="A1" s="28" t="s">
        <v>352</v>
      </c>
      <c r="B1" s="111"/>
    </row>
    <row r="2" spans="1:9" s="116" customFormat="1" ht="38.25" x14ac:dyDescent="0.2">
      <c r="A2" s="113" t="s">
        <v>176</v>
      </c>
      <c r="B2" s="114" t="s">
        <v>177</v>
      </c>
      <c r="C2" s="114" t="s">
        <v>178</v>
      </c>
      <c r="D2" s="114" t="s">
        <v>179</v>
      </c>
      <c r="E2" s="115" t="s">
        <v>73</v>
      </c>
      <c r="F2" s="368" t="s">
        <v>180</v>
      </c>
      <c r="G2" s="368" t="s">
        <v>181</v>
      </c>
    </row>
    <row r="3" spans="1:9" x14ac:dyDescent="0.2">
      <c r="A3" s="99">
        <v>1990</v>
      </c>
      <c r="B3" s="100">
        <v>92.762</v>
      </c>
      <c r="C3" s="100">
        <v>72.899000000000001</v>
      </c>
      <c r="D3" s="100">
        <v>19.863</v>
      </c>
      <c r="E3" s="100">
        <v>14.782999999999999</v>
      </c>
      <c r="F3" s="117">
        <v>0.13745873820261284</v>
      </c>
      <c r="G3" s="117">
        <v>0.8625412617973871</v>
      </c>
      <c r="H3" s="118"/>
      <c r="I3" s="118"/>
    </row>
    <row r="4" spans="1:9" x14ac:dyDescent="0.2">
      <c r="A4" s="99">
        <v>1991</v>
      </c>
      <c r="B4" s="100">
        <v>94.201999999999998</v>
      </c>
      <c r="C4" s="100">
        <v>73.356999999999999</v>
      </c>
      <c r="D4" s="100">
        <v>20.844999999999999</v>
      </c>
      <c r="E4" s="100">
        <v>19.611000000000001</v>
      </c>
      <c r="F4" s="117">
        <v>0.17230896294799364</v>
      </c>
      <c r="G4" s="117">
        <v>0.82769103705200631</v>
      </c>
      <c r="H4" s="118"/>
      <c r="I4" s="118"/>
    </row>
    <row r="5" spans="1:9" x14ac:dyDescent="0.2">
      <c r="A5" s="99">
        <v>1992</v>
      </c>
      <c r="B5" s="100">
        <v>84.492999999999995</v>
      </c>
      <c r="C5" s="100">
        <v>65.8</v>
      </c>
      <c r="D5" s="100">
        <v>18.692999999999998</v>
      </c>
      <c r="E5" s="100">
        <v>20.338999999999999</v>
      </c>
      <c r="F5" s="117">
        <v>0.19401518620268621</v>
      </c>
      <c r="G5" s="117">
        <v>0.80598481379731379</v>
      </c>
      <c r="H5" s="118"/>
      <c r="I5" s="118"/>
    </row>
    <row r="6" spans="1:9" x14ac:dyDescent="0.2">
      <c r="A6" s="99">
        <v>1993</v>
      </c>
      <c r="B6" s="100">
        <v>68.198999999999998</v>
      </c>
      <c r="C6" s="100">
        <v>50.457000000000001</v>
      </c>
      <c r="D6" s="100">
        <v>17.741999999999997</v>
      </c>
      <c r="E6" s="100">
        <v>18.399999999999999</v>
      </c>
      <c r="F6" s="117">
        <v>0.21247358514532502</v>
      </c>
      <c r="G6" s="117">
        <v>0.78752641485467512</v>
      </c>
      <c r="H6" s="118"/>
      <c r="I6" s="118"/>
    </row>
    <row r="7" spans="1:9" x14ac:dyDescent="0.2">
      <c r="A7" s="99">
        <v>1994</v>
      </c>
      <c r="B7" s="100">
        <v>49.784999999999997</v>
      </c>
      <c r="C7" s="100">
        <v>31.853999999999999</v>
      </c>
      <c r="D7" s="100">
        <v>17.931000000000001</v>
      </c>
      <c r="E7" s="100">
        <v>15.087999999999999</v>
      </c>
      <c r="F7" s="117">
        <v>0.23257749757217952</v>
      </c>
      <c r="G7" s="117">
        <v>0.76742250242782062</v>
      </c>
      <c r="H7" s="118"/>
      <c r="I7" s="118"/>
    </row>
    <row r="8" spans="1:9" x14ac:dyDescent="0.2">
      <c r="A8" s="99">
        <v>1995</v>
      </c>
      <c r="B8" s="100">
        <v>53.036999999999999</v>
      </c>
      <c r="C8" s="100">
        <v>35.15</v>
      </c>
      <c r="D8" s="100">
        <v>17.887</v>
      </c>
      <c r="E8" s="100">
        <v>15.896000000000001</v>
      </c>
      <c r="F8" s="117">
        <v>0.23060072824336678</v>
      </c>
      <c r="G8" s="117">
        <v>0.76939927175663336</v>
      </c>
      <c r="H8" s="118"/>
      <c r="I8" s="118"/>
    </row>
    <row r="9" spans="1:9" x14ac:dyDescent="0.2">
      <c r="A9" s="99">
        <v>1996</v>
      </c>
      <c r="B9" s="100">
        <v>50.197000000000003</v>
      </c>
      <c r="C9" s="100">
        <v>32.222999999999999</v>
      </c>
      <c r="D9" s="100">
        <v>17.974</v>
      </c>
      <c r="E9" s="100">
        <v>17.799363019000001</v>
      </c>
      <c r="F9" s="117">
        <v>0.26176933925166535</v>
      </c>
      <c r="G9" s="117">
        <v>0.73823066074833477</v>
      </c>
      <c r="H9" s="118"/>
      <c r="I9" s="118"/>
    </row>
    <row r="10" spans="1:9" x14ac:dyDescent="0.2">
      <c r="A10" s="99">
        <v>1997</v>
      </c>
      <c r="B10" s="100">
        <v>48.494999999999997</v>
      </c>
      <c r="C10" s="100">
        <v>30.280999999999999</v>
      </c>
      <c r="D10" s="100">
        <v>18.213999999999999</v>
      </c>
      <c r="E10" s="100">
        <v>19.757000000000001</v>
      </c>
      <c r="F10" s="117">
        <v>0.28947137080232083</v>
      </c>
      <c r="G10" s="117">
        <v>0.71052862919767923</v>
      </c>
      <c r="H10" s="118"/>
      <c r="I10" s="118"/>
    </row>
    <row r="11" spans="1:9" x14ac:dyDescent="0.2">
      <c r="A11" s="99">
        <v>1998</v>
      </c>
      <c r="B11" s="100">
        <v>41.177</v>
      </c>
      <c r="C11" s="100">
        <v>25.731000000000002</v>
      </c>
      <c r="D11" s="100">
        <v>15.446</v>
      </c>
      <c r="E11" s="100">
        <v>21.244</v>
      </c>
      <c r="F11" s="117">
        <v>0.34033418240656188</v>
      </c>
      <c r="G11" s="117">
        <v>0.65966581759343812</v>
      </c>
      <c r="H11" s="118"/>
      <c r="I11" s="118"/>
    </row>
    <row r="12" spans="1:9" x14ac:dyDescent="0.2">
      <c r="A12" s="99">
        <v>1999</v>
      </c>
      <c r="B12" s="100">
        <v>37.076999999999998</v>
      </c>
      <c r="C12" s="100">
        <v>20.888000000000002</v>
      </c>
      <c r="D12" s="100">
        <v>16.189</v>
      </c>
      <c r="E12" s="100">
        <v>20.292999999999999</v>
      </c>
      <c r="F12" s="117">
        <v>0.35372145720759979</v>
      </c>
      <c r="G12" s="117">
        <v>0.64627854279240016</v>
      </c>
      <c r="H12" s="118"/>
      <c r="I12" s="118"/>
    </row>
    <row r="13" spans="1:9" x14ac:dyDescent="0.2">
      <c r="A13" s="99">
        <v>2000</v>
      </c>
      <c r="B13" s="100">
        <v>31.197582666666662</v>
      </c>
      <c r="C13" s="100">
        <v>17.187526666666663</v>
      </c>
      <c r="D13" s="100">
        <v>14.010056000000001</v>
      </c>
      <c r="E13" s="100">
        <v>23.445900672999997</v>
      </c>
      <c r="F13" s="117">
        <v>0.42907038936846487</v>
      </c>
      <c r="G13" s="117">
        <v>0.57092961063153513</v>
      </c>
      <c r="H13" s="118"/>
      <c r="I13" s="118"/>
    </row>
    <row r="14" spans="1:9" x14ac:dyDescent="0.2">
      <c r="A14" s="99">
        <v>2001</v>
      </c>
      <c r="B14" s="100">
        <v>31.929856000000001</v>
      </c>
      <c r="C14" s="100">
        <v>17.346712</v>
      </c>
      <c r="D14" s="100">
        <v>14.583144000000003</v>
      </c>
      <c r="E14" s="100">
        <v>35.542182625000002</v>
      </c>
      <c r="F14" s="117">
        <v>0.52676906388642553</v>
      </c>
      <c r="G14" s="117">
        <v>0.47323093611357436</v>
      </c>
      <c r="H14" s="118"/>
      <c r="I14" s="118"/>
    </row>
    <row r="15" spans="1:9" x14ac:dyDescent="0.2">
      <c r="A15" s="99">
        <v>2002</v>
      </c>
      <c r="B15" s="100">
        <v>29.989154999999997</v>
      </c>
      <c r="C15" s="100">
        <v>16.391369999999998</v>
      </c>
      <c r="D15" s="100">
        <v>13.597784999999996</v>
      </c>
      <c r="E15" s="100">
        <v>28.686214821</v>
      </c>
      <c r="F15" s="117">
        <v>0.48889704331668588</v>
      </c>
      <c r="G15" s="117">
        <v>0.51110295668331407</v>
      </c>
      <c r="H15" s="118"/>
      <c r="I15" s="118"/>
    </row>
    <row r="16" spans="1:9" x14ac:dyDescent="0.2">
      <c r="A16" s="99">
        <v>2003</v>
      </c>
      <c r="B16" s="100">
        <v>28.278999999999996</v>
      </c>
      <c r="C16" s="100">
        <v>15.632999999999999</v>
      </c>
      <c r="D16" s="100">
        <v>12.645999999999997</v>
      </c>
      <c r="E16" s="100">
        <v>31.891144164</v>
      </c>
      <c r="F16" s="117">
        <v>0.53001608367560771</v>
      </c>
      <c r="G16" s="117">
        <v>0.46998391632439235</v>
      </c>
      <c r="H16" s="118"/>
      <c r="I16" s="118"/>
    </row>
    <row r="17" spans="1:9" x14ac:dyDescent="0.2">
      <c r="A17" s="99">
        <v>2004</v>
      </c>
      <c r="B17" s="100">
        <v>25.096057000000009</v>
      </c>
      <c r="C17" s="100">
        <v>12.542343000000002</v>
      </c>
      <c r="D17" s="100">
        <v>12.553714000000005</v>
      </c>
      <c r="E17" s="100">
        <v>36.152810565000003</v>
      </c>
      <c r="F17" s="117">
        <v>0.59026088158500301</v>
      </c>
      <c r="G17" s="117">
        <v>0.40973911841499699</v>
      </c>
      <c r="H17" s="118"/>
      <c r="I17" s="118"/>
    </row>
    <row r="18" spans="1:9" x14ac:dyDescent="0.2">
      <c r="A18" s="99">
        <v>2005</v>
      </c>
      <c r="B18" s="100">
        <v>20.498292999999997</v>
      </c>
      <c r="C18" s="100">
        <v>9.5634369999999986</v>
      </c>
      <c r="D18" s="100">
        <v>10.934856</v>
      </c>
      <c r="E18" s="100">
        <v>43.968490293999999</v>
      </c>
      <c r="F18" s="117">
        <v>0.68203325879441234</v>
      </c>
      <c r="G18" s="117">
        <v>0.31796674120558766</v>
      </c>
      <c r="H18" s="118"/>
      <c r="I18" s="118"/>
    </row>
    <row r="19" spans="1:9" x14ac:dyDescent="0.2">
      <c r="A19" s="99">
        <v>2006</v>
      </c>
      <c r="B19" s="100">
        <v>18.517161999999999</v>
      </c>
      <c r="C19" s="100">
        <v>9.4444010000000009</v>
      </c>
      <c r="D19" s="100">
        <v>9.0727609999999999</v>
      </c>
      <c r="E19" s="100">
        <v>50.528068910000002</v>
      </c>
      <c r="F19" s="117">
        <v>0.73181113661366426</v>
      </c>
      <c r="G19" s="117">
        <v>0.2681888633863358</v>
      </c>
      <c r="H19" s="118"/>
      <c r="I19" s="118"/>
    </row>
    <row r="20" spans="1:9" x14ac:dyDescent="0.2">
      <c r="A20" s="99">
        <v>2007</v>
      </c>
      <c r="B20" s="100">
        <v>17.007227000000004</v>
      </c>
      <c r="C20" s="100">
        <v>7.6738820000000016</v>
      </c>
      <c r="D20" s="100">
        <v>9.3333450000000013</v>
      </c>
      <c r="E20" s="100">
        <v>43.36412035699999</v>
      </c>
      <c r="F20" s="117">
        <v>0.71828975590971256</v>
      </c>
      <c r="G20" s="117">
        <v>0.28171024409028755</v>
      </c>
      <c r="H20" s="118"/>
      <c r="I20" s="118"/>
    </row>
    <row r="21" spans="1:9" x14ac:dyDescent="0.2">
      <c r="A21" s="99">
        <v>2008</v>
      </c>
      <c r="B21" s="100">
        <v>18.053242571428573</v>
      </c>
      <c r="C21" s="100">
        <v>8.0956801428571428</v>
      </c>
      <c r="D21" s="100">
        <v>9.9575624285714301</v>
      </c>
      <c r="E21" s="100">
        <v>43.875315509000004</v>
      </c>
      <c r="F21" s="117">
        <v>0.70848275608189915</v>
      </c>
      <c r="G21" s="117">
        <v>0.29151724391810085</v>
      </c>
      <c r="H21" s="118"/>
      <c r="I21" s="118"/>
    </row>
    <row r="22" spans="1:9" x14ac:dyDescent="0.2">
      <c r="A22" s="99">
        <v>2009</v>
      </c>
      <c r="B22" s="100">
        <v>17.873633820922869</v>
      </c>
      <c r="C22" s="100">
        <v>7.5196957799539046</v>
      </c>
      <c r="D22" s="100">
        <v>10.353938040968965</v>
      </c>
      <c r="E22" s="100">
        <v>38.166842009285716</v>
      </c>
      <c r="F22" s="117">
        <v>0.68105849288153086</v>
      </c>
      <c r="G22" s="117">
        <v>0.31894150711846914</v>
      </c>
      <c r="H22" s="118"/>
      <c r="I22" s="118"/>
    </row>
    <row r="23" spans="1:9" x14ac:dyDescent="0.2">
      <c r="A23" s="99">
        <v>2010</v>
      </c>
      <c r="B23" s="100">
        <v>18.346630369367602</v>
      </c>
      <c r="C23" s="100">
        <v>7.3904483601055153</v>
      </c>
      <c r="D23" s="100">
        <v>10.956182009262088</v>
      </c>
      <c r="E23" s="100">
        <v>26.540735669428571</v>
      </c>
      <c r="F23" s="117">
        <v>0.59127407133867915</v>
      </c>
      <c r="G23" s="117">
        <v>0.4087259286613209</v>
      </c>
      <c r="H23" s="118"/>
      <c r="I23" s="118"/>
    </row>
    <row r="24" spans="1:9" x14ac:dyDescent="0.2">
      <c r="A24" s="99">
        <v>2011</v>
      </c>
      <c r="B24" s="100">
        <v>18.551978210657118</v>
      </c>
      <c r="C24" s="100">
        <v>7.3122227503376021</v>
      </c>
      <c r="D24" s="100">
        <v>11.239755460319516</v>
      </c>
      <c r="E24" s="100">
        <v>32.527389433857145</v>
      </c>
      <c r="F24" s="117">
        <v>0.63680094202087223</v>
      </c>
      <c r="G24" s="117">
        <v>0.36319905797912777</v>
      </c>
      <c r="H24" s="118"/>
      <c r="I24" s="118"/>
    </row>
    <row r="25" spans="1:9" x14ac:dyDescent="0.2">
      <c r="A25" s="99">
        <v>2012</v>
      </c>
      <c r="B25" s="100">
        <v>16.966667060472489</v>
      </c>
      <c r="C25" s="100">
        <v>6.1531074661197662</v>
      </c>
      <c r="D25" s="100">
        <v>10.813559594352721</v>
      </c>
      <c r="E25" s="100">
        <v>44.815163843875425</v>
      </c>
      <c r="F25" s="117">
        <v>0.72537772331900163</v>
      </c>
      <c r="G25" s="117">
        <v>0.27462227668099837</v>
      </c>
    </row>
    <row r="26" spans="1:9" x14ac:dyDescent="0.2">
      <c r="A26" s="99">
        <v>2013</v>
      </c>
      <c r="B26" s="100">
        <v>12.672645612964631</v>
      </c>
      <c r="C26" s="119">
        <v>4.0887236200599677</v>
      </c>
      <c r="D26" s="119">
        <v>8.5839219929046635</v>
      </c>
      <c r="E26" s="119">
        <v>50.611161959505189</v>
      </c>
      <c r="F26" s="117">
        <v>0.79974900216848555</v>
      </c>
      <c r="G26" s="117">
        <v>0.20025099783151445</v>
      </c>
    </row>
    <row r="27" spans="1:9" x14ac:dyDescent="0.2">
      <c r="A27" s="99">
        <v>2014</v>
      </c>
      <c r="B27" s="100">
        <v>11.647611787657706</v>
      </c>
      <c r="C27" s="119">
        <v>3.6851135499858856</v>
      </c>
      <c r="D27" s="119">
        <v>7.962498237671821</v>
      </c>
      <c r="E27" s="119">
        <v>42.224994746999997</v>
      </c>
      <c r="F27" s="117">
        <v>0.78379342421153342</v>
      </c>
      <c r="G27" s="117">
        <v>0.21620657578846647</v>
      </c>
    </row>
    <row r="28" spans="1:9" x14ac:dyDescent="0.2">
      <c r="A28" s="99">
        <v>2015</v>
      </c>
      <c r="B28" s="100">
        <v>8.5980175232254528</v>
      </c>
      <c r="C28" s="119">
        <v>2.7837266099910738</v>
      </c>
      <c r="D28" s="119">
        <v>5.8142909132343785</v>
      </c>
      <c r="E28" s="119">
        <v>22.518072222142859</v>
      </c>
      <c r="F28" s="117">
        <v>0.72367936994701321</v>
      </c>
      <c r="G28" s="117">
        <v>0.27632063005298674</v>
      </c>
    </row>
    <row r="29" spans="1:9" x14ac:dyDescent="0.2">
      <c r="A29" s="99">
        <v>2016</v>
      </c>
      <c r="B29" s="119">
        <v>4.1777964297208774</v>
      </c>
      <c r="C29" s="119">
        <v>2.1781410000801086E-2</v>
      </c>
      <c r="D29" s="119">
        <v>4.1560150197200763</v>
      </c>
      <c r="E29" s="119">
        <v>8.9137177697142871</v>
      </c>
      <c r="F29" s="117">
        <v>0.68087752370912691</v>
      </c>
      <c r="G29" s="117">
        <v>0.31912247629087315</v>
      </c>
    </row>
    <row r="30" spans="1:9" x14ac:dyDescent="0.2">
      <c r="A30" s="99">
        <v>2017</v>
      </c>
      <c r="B30" s="119">
        <v>3.0410644856719964</v>
      </c>
      <c r="C30" s="119">
        <v>2.0075579994201658E-2</v>
      </c>
      <c r="D30" s="119">
        <v>3.0209889056777945</v>
      </c>
      <c r="E30" s="119">
        <v>8.4979182792857131</v>
      </c>
      <c r="F30" s="117">
        <v>0.73645298310807028</v>
      </c>
      <c r="G30" s="117">
        <v>0.26354701689192983</v>
      </c>
    </row>
    <row r="31" spans="1:9" x14ac:dyDescent="0.2">
      <c r="A31" s="99">
        <v>2018</v>
      </c>
      <c r="B31" s="119">
        <v>2.7823300160646434</v>
      </c>
      <c r="C31" s="119">
        <v>2.4063759999275205E-2</v>
      </c>
      <c r="D31" s="119">
        <v>2.7582662560653683</v>
      </c>
      <c r="E31" s="119">
        <v>10.084233097</v>
      </c>
      <c r="F31" s="117">
        <v>0.78375499411808902</v>
      </c>
      <c r="G31" s="117">
        <v>0.21624500588191103</v>
      </c>
    </row>
    <row r="32" spans="1:9" x14ac:dyDescent="0.2">
      <c r="A32" s="99">
        <v>2019</v>
      </c>
      <c r="B32" s="119">
        <v>2.5913900000000001</v>
      </c>
      <c r="C32" s="119">
        <v>9.8970000000000002E-2</v>
      </c>
      <c r="D32" s="119">
        <v>2.4924200000000001</v>
      </c>
      <c r="E32" s="119">
        <v>6.2289899999999996</v>
      </c>
      <c r="F32" s="117">
        <v>0.70620426784333545</v>
      </c>
      <c r="G32" s="117">
        <v>0.29379573215666444</v>
      </c>
    </row>
    <row r="33" spans="1:7" x14ac:dyDescent="0.2">
      <c r="A33" s="99">
        <v>2020</v>
      </c>
      <c r="B33" s="119">
        <v>1.6732899999999999</v>
      </c>
      <c r="C33" s="119">
        <v>0.10672</v>
      </c>
      <c r="D33" s="119">
        <v>1.56657</v>
      </c>
      <c r="E33" s="119">
        <v>4.53111</v>
      </c>
      <c r="F33" s="117">
        <v>0.73030591193346661</v>
      </c>
      <c r="G33" s="117">
        <v>0.26969408806653344</v>
      </c>
    </row>
    <row r="34" spans="1:7" x14ac:dyDescent="0.2">
      <c r="A34" s="99">
        <v>2021</v>
      </c>
      <c r="B34" s="119">
        <v>1.05382</v>
      </c>
      <c r="C34" s="119">
        <v>9.3829999999999997E-2</v>
      </c>
      <c r="D34" s="119">
        <v>0.95999000000000001</v>
      </c>
      <c r="E34" s="119">
        <v>4.6076999999999995</v>
      </c>
      <c r="F34" s="117">
        <v>0.8138627082479617</v>
      </c>
      <c r="G34" s="117">
        <v>0.18613729175203833</v>
      </c>
    </row>
    <row r="35" spans="1:7" x14ac:dyDescent="0.2">
      <c r="A35" s="99">
        <v>2022</v>
      </c>
      <c r="B35" s="119">
        <v>0.65093999999999996</v>
      </c>
      <c r="C35" s="119">
        <v>6.3289999999999999E-2</v>
      </c>
      <c r="D35" s="119">
        <v>0.58765000000000001</v>
      </c>
      <c r="E35" s="119">
        <v>6.3575499999999998</v>
      </c>
      <c r="F35" s="117">
        <v>0.90712122012016849</v>
      </c>
      <c r="G35" s="117">
        <v>9.2878779879831452E-2</v>
      </c>
    </row>
    <row r="36" spans="1:7" x14ac:dyDescent="0.2">
      <c r="C36" s="119"/>
      <c r="D36" s="119"/>
      <c r="E36" s="122"/>
      <c r="F36" s="120"/>
      <c r="G36" s="121"/>
    </row>
    <row r="37" spans="1:7" x14ac:dyDescent="0.2">
      <c r="C37" s="119"/>
      <c r="D37" s="119"/>
      <c r="E37" s="122"/>
      <c r="F37" s="120"/>
      <c r="G37" s="121"/>
    </row>
    <row r="38" spans="1:7" x14ac:dyDescent="0.2">
      <c r="C38" s="119"/>
      <c r="D38" s="119"/>
      <c r="E38" s="122"/>
      <c r="F38" s="123"/>
      <c r="G38" s="121"/>
    </row>
    <row r="39" spans="1:7" x14ac:dyDescent="0.2">
      <c r="C39" s="119"/>
      <c r="D39" s="119"/>
      <c r="E39" s="122"/>
      <c r="F39" s="123"/>
      <c r="G39" s="121"/>
    </row>
    <row r="40" spans="1:7" x14ac:dyDescent="0.2">
      <c r="C40" s="119"/>
      <c r="D40" s="119"/>
      <c r="E40" s="122"/>
      <c r="F40" s="123"/>
      <c r="G40" s="121"/>
    </row>
    <row r="41" spans="1:7" x14ac:dyDescent="0.2">
      <c r="C41" s="119"/>
      <c r="D41" s="119"/>
      <c r="E41" s="122"/>
      <c r="F41" s="123"/>
      <c r="G41" s="121"/>
    </row>
    <row r="42" spans="1:7" x14ac:dyDescent="0.2">
      <c r="C42" s="119"/>
      <c r="D42" s="119"/>
      <c r="E42" s="122"/>
      <c r="F42" s="123"/>
      <c r="G42" s="121"/>
    </row>
    <row r="43" spans="1:7" x14ac:dyDescent="0.2">
      <c r="C43" s="119"/>
      <c r="D43" s="119"/>
      <c r="E43" s="122"/>
      <c r="F43" s="123"/>
      <c r="G43" s="121"/>
    </row>
  </sheetData>
  <pageMargins left="0.70866141732283472" right="0.70866141732283472" top="0.74803149606299213" bottom="0.74803149606299213" header="0.31496062992125984" footer="0.31496062992125984"/>
  <pageSetup paperSize="9" scale="78" orientation="landscape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9048-61EB-441E-B1A6-6D02F0439156}">
  <dimension ref="A1:J653"/>
  <sheetViews>
    <sheetView zoomScaleNormal="100" workbookViewId="0">
      <pane xSplit="1" ySplit="3" topLeftCell="B12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77734375" defaultRowHeight="15" x14ac:dyDescent="0.2"/>
  <cols>
    <col min="1" max="1" width="8.77734375" style="125"/>
    <col min="2" max="2" width="8.109375" style="125" customWidth="1"/>
    <col min="3" max="3" width="10" style="125" customWidth="1"/>
    <col min="4" max="4" width="16.21875" style="125" customWidth="1"/>
    <col min="5" max="5" width="15.77734375" style="125" customWidth="1"/>
    <col min="6" max="6" width="12.77734375" style="125" customWidth="1"/>
    <col min="7" max="7" width="16.21875" style="125" customWidth="1"/>
    <col min="8" max="8" width="15.5546875" style="125" customWidth="1"/>
    <col min="9" max="9" width="12.77734375" style="125" customWidth="1"/>
    <col min="10" max="10" width="21.77734375" style="125" bestFit="1" customWidth="1"/>
    <col min="11" max="16384" width="8.77734375" style="125"/>
  </cols>
  <sheetData>
    <row r="1" spans="1:10" ht="15.75" x14ac:dyDescent="0.25">
      <c r="A1" s="124" t="s">
        <v>353</v>
      </c>
    </row>
    <row r="2" spans="1:10" x14ac:dyDescent="0.2">
      <c r="A2" s="126"/>
    </row>
    <row r="3" spans="1:10" ht="38.25" x14ac:dyDescent="0.2">
      <c r="A3" s="113" t="s">
        <v>182</v>
      </c>
      <c r="B3" s="369" t="s">
        <v>66</v>
      </c>
      <c r="C3" s="369" t="s">
        <v>69</v>
      </c>
      <c r="D3" s="369" t="s">
        <v>183</v>
      </c>
      <c r="E3" s="369" t="s">
        <v>184</v>
      </c>
      <c r="F3" s="369" t="s">
        <v>185</v>
      </c>
      <c r="G3" s="369" t="s">
        <v>47</v>
      </c>
      <c r="H3" s="369" t="s">
        <v>186</v>
      </c>
    </row>
    <row r="4" spans="1:10" x14ac:dyDescent="0.2">
      <c r="A4" s="127">
        <v>1990</v>
      </c>
      <c r="B4" s="370">
        <v>4239</v>
      </c>
      <c r="C4" s="370">
        <v>6280</v>
      </c>
      <c r="D4" s="370">
        <v>1211</v>
      </c>
      <c r="E4" s="128">
        <v>12513</v>
      </c>
      <c r="F4" s="128">
        <v>84014</v>
      </c>
      <c r="G4" s="371">
        <v>108257</v>
      </c>
      <c r="H4" s="372">
        <v>77.606067044163424</v>
      </c>
      <c r="I4" s="129"/>
      <c r="J4" s="130"/>
    </row>
    <row r="5" spans="1:10" x14ac:dyDescent="0.2">
      <c r="A5" s="127">
        <v>1991</v>
      </c>
      <c r="B5" s="370">
        <v>4778</v>
      </c>
      <c r="C5" s="370">
        <v>6426</v>
      </c>
      <c r="D5" s="370">
        <v>1144</v>
      </c>
      <c r="E5" s="128">
        <v>11624</v>
      </c>
      <c r="F5" s="128">
        <v>83542</v>
      </c>
      <c r="G5" s="371">
        <v>107514</v>
      </c>
      <c r="H5" s="372">
        <v>77.703368863589859</v>
      </c>
      <c r="I5" s="129"/>
      <c r="J5" s="130"/>
    </row>
    <row r="6" spans="1:10" x14ac:dyDescent="0.2">
      <c r="A6" s="127">
        <v>1992</v>
      </c>
      <c r="B6" s="370">
        <v>4156</v>
      </c>
      <c r="C6" s="370">
        <v>6581</v>
      </c>
      <c r="D6" s="370">
        <v>945</v>
      </c>
      <c r="E6" s="128">
        <v>10429</v>
      </c>
      <c r="F6" s="128">
        <v>78469</v>
      </c>
      <c r="G6" s="371">
        <v>100580</v>
      </c>
      <c r="H6" s="372">
        <v>78.016504275203815</v>
      </c>
      <c r="I6" s="129"/>
      <c r="J6" s="130"/>
    </row>
    <row r="7" spans="1:10" x14ac:dyDescent="0.2">
      <c r="A7" s="127">
        <v>1993</v>
      </c>
      <c r="B7" s="370">
        <v>4638</v>
      </c>
      <c r="C7" s="370">
        <v>5300</v>
      </c>
      <c r="D7" s="370">
        <v>826</v>
      </c>
      <c r="E7" s="128">
        <v>9856</v>
      </c>
      <c r="F7" s="128">
        <v>66136</v>
      </c>
      <c r="G7" s="371">
        <v>86756</v>
      </c>
      <c r="H7" s="372">
        <v>76.232191433445536</v>
      </c>
      <c r="I7" s="129"/>
      <c r="J7" s="130"/>
    </row>
    <row r="8" spans="1:10" x14ac:dyDescent="0.2">
      <c r="A8" s="127">
        <v>1994</v>
      </c>
      <c r="B8" s="370">
        <v>3901</v>
      </c>
      <c r="C8" s="370">
        <v>4946</v>
      </c>
      <c r="D8" s="370">
        <v>721</v>
      </c>
      <c r="E8" s="128">
        <v>9793</v>
      </c>
      <c r="F8" s="128">
        <v>62406</v>
      </c>
      <c r="G8" s="371">
        <v>81767</v>
      </c>
      <c r="H8" s="372">
        <v>76.321743490650263</v>
      </c>
      <c r="I8" s="129"/>
      <c r="J8" s="130"/>
    </row>
    <row r="9" spans="1:10" x14ac:dyDescent="0.2">
      <c r="A9" s="127">
        <v>1995</v>
      </c>
      <c r="B9" s="370">
        <v>2690</v>
      </c>
      <c r="C9" s="370">
        <v>4494</v>
      </c>
      <c r="D9" s="370">
        <v>523</v>
      </c>
      <c r="E9" s="128">
        <v>9647</v>
      </c>
      <c r="F9" s="131">
        <v>59588</v>
      </c>
      <c r="G9" s="371">
        <v>76942</v>
      </c>
      <c r="H9" s="372">
        <v>77.4453484442827</v>
      </c>
      <c r="I9" s="129"/>
      <c r="J9" s="130"/>
    </row>
    <row r="10" spans="1:10" x14ac:dyDescent="0.2">
      <c r="A10" s="127">
        <v>1996</v>
      </c>
      <c r="B10" s="370">
        <v>2705</v>
      </c>
      <c r="C10" s="370">
        <v>3075.9196273156072</v>
      </c>
      <c r="D10" s="370">
        <v>522.5</v>
      </c>
      <c r="E10" s="128">
        <v>9585.5380000000005</v>
      </c>
      <c r="F10" s="131">
        <v>55511</v>
      </c>
      <c r="G10" s="371">
        <v>71399.957627315613</v>
      </c>
      <c r="H10" s="372">
        <v>77.74654473851264</v>
      </c>
      <c r="I10" s="129"/>
      <c r="J10" s="130"/>
    </row>
    <row r="11" spans="1:10" x14ac:dyDescent="0.2">
      <c r="A11" s="127">
        <v>1997</v>
      </c>
      <c r="B11" s="370">
        <v>2587</v>
      </c>
      <c r="C11" s="370">
        <v>2993</v>
      </c>
      <c r="D11" s="370">
        <v>545</v>
      </c>
      <c r="E11" s="128">
        <v>9622</v>
      </c>
      <c r="F11" s="131">
        <v>47333</v>
      </c>
      <c r="G11" s="371">
        <v>63080</v>
      </c>
      <c r="H11" s="372">
        <v>75.036461636017762</v>
      </c>
      <c r="I11" s="129"/>
      <c r="J11" s="130"/>
    </row>
    <row r="12" spans="1:10" x14ac:dyDescent="0.2">
      <c r="A12" s="127">
        <v>1998</v>
      </c>
      <c r="B12" s="370">
        <v>2366</v>
      </c>
      <c r="C12" s="370">
        <v>2414</v>
      </c>
      <c r="D12" s="370">
        <v>416</v>
      </c>
      <c r="E12" s="128">
        <v>9368</v>
      </c>
      <c r="F12" s="131">
        <v>48588</v>
      </c>
      <c r="G12" s="371">
        <v>63152</v>
      </c>
      <c r="H12" s="372">
        <v>76.938180896883708</v>
      </c>
      <c r="I12" s="129"/>
      <c r="J12" s="130"/>
    </row>
    <row r="13" spans="1:10" x14ac:dyDescent="0.2">
      <c r="A13" s="127">
        <v>1999</v>
      </c>
      <c r="B13" s="370">
        <v>2517</v>
      </c>
      <c r="C13" s="370">
        <v>2040</v>
      </c>
      <c r="D13" s="370">
        <v>271</v>
      </c>
      <c r="E13" s="128">
        <v>9718</v>
      </c>
      <c r="F13" s="131">
        <v>41178</v>
      </c>
      <c r="G13" s="371">
        <v>55724</v>
      </c>
      <c r="H13" s="372">
        <v>73.896346278084849</v>
      </c>
      <c r="I13" s="129"/>
      <c r="J13" s="130"/>
    </row>
    <row r="14" spans="1:10" x14ac:dyDescent="0.2">
      <c r="A14" s="127">
        <v>2000</v>
      </c>
      <c r="B14" s="370">
        <v>1882.697456745278</v>
      </c>
      <c r="C14" s="370">
        <v>1875.996805472806</v>
      </c>
      <c r="D14" s="370">
        <v>82.023855226088699</v>
      </c>
      <c r="E14" s="128">
        <v>9892.7863359730436</v>
      </c>
      <c r="F14" s="131">
        <v>46197.493975852907</v>
      </c>
      <c r="G14" s="371">
        <v>59930.998429270119</v>
      </c>
      <c r="H14" s="372">
        <v>77.084472454392142</v>
      </c>
      <c r="I14" s="129"/>
      <c r="J14" s="130"/>
    </row>
    <row r="15" spans="1:10" x14ac:dyDescent="0.2">
      <c r="A15" s="127">
        <v>2001</v>
      </c>
      <c r="B15" s="370">
        <v>1873.7301659080574</v>
      </c>
      <c r="C15" s="370">
        <v>1826.3821134609536</v>
      </c>
      <c r="D15" s="370">
        <v>68.155366624024282</v>
      </c>
      <c r="E15" s="128">
        <v>9150.7712607504745</v>
      </c>
      <c r="F15" s="131">
        <v>50931.369637690579</v>
      </c>
      <c r="G15" s="371">
        <v>63850.408544434089</v>
      </c>
      <c r="H15" s="372">
        <v>79.766709091997384</v>
      </c>
      <c r="I15" s="129"/>
      <c r="J15" s="130"/>
    </row>
    <row r="16" spans="1:10" x14ac:dyDescent="0.2">
      <c r="A16" s="127">
        <v>2002</v>
      </c>
      <c r="B16" s="370">
        <v>1285.9862110870708</v>
      </c>
      <c r="C16" s="370">
        <v>1809.5600840568752</v>
      </c>
      <c r="D16" s="370">
        <v>22.366616172207159</v>
      </c>
      <c r="E16" s="128">
        <v>7694.835116545265</v>
      </c>
      <c r="F16" s="131">
        <v>47741.11464911107</v>
      </c>
      <c r="G16" s="371">
        <v>58553.862676972494</v>
      </c>
      <c r="H16" s="372">
        <v>81.533672530687269</v>
      </c>
      <c r="I16" s="129"/>
      <c r="J16" s="130"/>
    </row>
    <row r="17" spans="1:10" x14ac:dyDescent="0.2">
      <c r="A17" s="127">
        <v>2003</v>
      </c>
      <c r="B17" s="370">
        <v>1042.559561902809</v>
      </c>
      <c r="C17" s="370">
        <v>1856.1076770157215</v>
      </c>
      <c r="D17" s="370">
        <v>24.804307377805117</v>
      </c>
      <c r="E17" s="128">
        <v>7635.6617560393897</v>
      </c>
      <c r="F17" s="131">
        <v>52463.405425838137</v>
      </c>
      <c r="G17" s="371">
        <v>63022.538728173859</v>
      </c>
      <c r="H17" s="372">
        <v>83.24546501073381</v>
      </c>
      <c r="I17" s="129"/>
      <c r="J17" s="130"/>
    </row>
    <row r="18" spans="1:10" x14ac:dyDescent="0.2">
      <c r="A18" s="127">
        <v>2004</v>
      </c>
      <c r="B18" s="370">
        <v>940.66469891470206</v>
      </c>
      <c r="C18" s="370">
        <v>1847.7608042490763</v>
      </c>
      <c r="D18" s="370">
        <v>27.5</v>
      </c>
      <c r="E18" s="128">
        <v>7190.1313004877429</v>
      </c>
      <c r="F18" s="131">
        <v>50443.589783968608</v>
      </c>
      <c r="G18" s="371">
        <v>60449.64658762014</v>
      </c>
      <c r="H18" s="372">
        <v>83.447286512836726</v>
      </c>
      <c r="I18" s="129"/>
      <c r="J18" s="130"/>
    </row>
    <row r="19" spans="1:10" x14ac:dyDescent="0.2">
      <c r="A19" s="127">
        <v>2005</v>
      </c>
      <c r="B19" s="373">
        <v>614.09280736947539</v>
      </c>
      <c r="C19" s="370">
        <v>1781.4228156753566</v>
      </c>
      <c r="D19" s="373">
        <v>59.209115125704784</v>
      </c>
      <c r="E19" s="128">
        <v>7339.419003271948</v>
      </c>
      <c r="F19" s="131">
        <v>52058.235584615388</v>
      </c>
      <c r="G19" s="132">
        <v>61852.379326057875</v>
      </c>
      <c r="H19" s="372">
        <v>84.165291864016794</v>
      </c>
      <c r="I19" s="129"/>
      <c r="J19" s="130"/>
    </row>
    <row r="20" spans="1:10" x14ac:dyDescent="0.2">
      <c r="A20" s="127">
        <v>2006</v>
      </c>
      <c r="B20" s="373">
        <v>561.22071082474179</v>
      </c>
      <c r="C20" s="370">
        <v>1755.5353316911196</v>
      </c>
      <c r="D20" s="373">
        <v>53.51319279932595</v>
      </c>
      <c r="E20" s="128">
        <v>7786.0802096438638</v>
      </c>
      <c r="F20" s="131">
        <v>57437.778508976036</v>
      </c>
      <c r="G20" s="132">
        <v>67594.127953935094</v>
      </c>
      <c r="H20" s="372">
        <v>84.974509247488868</v>
      </c>
      <c r="I20" s="129"/>
      <c r="J20" s="130"/>
    </row>
    <row r="21" spans="1:10" x14ac:dyDescent="0.2">
      <c r="A21" s="127">
        <v>2007</v>
      </c>
      <c r="B21" s="373">
        <v>648.23043241124401</v>
      </c>
      <c r="C21" s="370">
        <v>1895.9518958578378</v>
      </c>
      <c r="D21" s="373">
        <v>45.190923845252925</v>
      </c>
      <c r="E21" s="128">
        <v>7928.4345363541752</v>
      </c>
      <c r="F21" s="131">
        <v>52510.676487400073</v>
      </c>
      <c r="G21" s="132">
        <v>63028.484275868585</v>
      </c>
      <c r="H21" s="372">
        <v>83.312611893960124</v>
      </c>
      <c r="I21" s="129"/>
      <c r="J21" s="130"/>
    </row>
    <row r="22" spans="1:10" x14ac:dyDescent="0.2">
      <c r="A22" s="127">
        <v>2008</v>
      </c>
      <c r="B22" s="373">
        <v>683.48587961324961</v>
      </c>
      <c r="C22" s="370">
        <v>1940.4403113653298</v>
      </c>
      <c r="D22" s="373">
        <v>48.518943992786646</v>
      </c>
      <c r="E22" s="128">
        <v>7904.9653108894727</v>
      </c>
      <c r="F22" s="131">
        <v>47807.634913455855</v>
      </c>
      <c r="G22" s="132">
        <v>58385.045359316697</v>
      </c>
      <c r="H22" s="372">
        <v>81.883356635650927</v>
      </c>
      <c r="I22" s="129"/>
      <c r="J22" s="130"/>
    </row>
    <row r="23" spans="1:10" x14ac:dyDescent="0.2">
      <c r="A23" s="127">
        <v>2009</v>
      </c>
      <c r="B23" s="374">
        <v>689.16941821665864</v>
      </c>
      <c r="C23" s="375">
        <v>1742.0972421883521</v>
      </c>
      <c r="D23" s="374">
        <v>94.192803072451412</v>
      </c>
      <c r="E23" s="133">
        <v>6511.9265578227478</v>
      </c>
      <c r="F23" s="134">
        <v>39680.806956526052</v>
      </c>
      <c r="G23" s="135">
        <v>48718.192977826257</v>
      </c>
      <c r="H23" s="372">
        <v>81.449669068363221</v>
      </c>
      <c r="I23" s="129"/>
      <c r="J23" s="130"/>
    </row>
    <row r="24" spans="1:10" x14ac:dyDescent="0.2">
      <c r="A24" s="127">
        <v>2010</v>
      </c>
      <c r="B24" s="373">
        <v>718.87254499470919</v>
      </c>
      <c r="C24" s="370">
        <v>1958.6163920435058</v>
      </c>
      <c r="D24" s="373">
        <v>58.062112621424525</v>
      </c>
      <c r="E24" s="133">
        <v>7091.098340151384</v>
      </c>
      <c r="F24" s="131">
        <v>41497.513343818595</v>
      </c>
      <c r="G24" s="132">
        <v>51324.162733629622</v>
      </c>
      <c r="H24" s="372">
        <v>80.853756074286196</v>
      </c>
      <c r="I24" s="129"/>
      <c r="J24" s="130"/>
    </row>
    <row r="25" spans="1:10" x14ac:dyDescent="0.2">
      <c r="A25" s="127">
        <v>2011</v>
      </c>
      <c r="B25" s="373">
        <v>704.5361300623141</v>
      </c>
      <c r="C25" s="370">
        <v>1797.5695012845533</v>
      </c>
      <c r="D25" s="373">
        <v>55.154320852661598</v>
      </c>
      <c r="E25" s="133">
        <v>7100.3511430992448</v>
      </c>
      <c r="F25" s="131">
        <v>41849.657596669771</v>
      </c>
      <c r="G25" s="132">
        <v>51507.268691968544</v>
      </c>
      <c r="H25" s="372">
        <v>81.250003464453414</v>
      </c>
      <c r="I25" s="129"/>
      <c r="J25" s="130"/>
    </row>
    <row r="26" spans="1:10" x14ac:dyDescent="0.2">
      <c r="A26" s="127">
        <v>2012</v>
      </c>
      <c r="B26" s="373">
        <v>673.9295233302895</v>
      </c>
      <c r="C26" s="370">
        <v>1826.4702246742336</v>
      </c>
      <c r="D26" s="373">
        <v>40.198809872279405</v>
      </c>
      <c r="E26" s="133">
        <v>6600.4049412626428</v>
      </c>
      <c r="F26" s="131">
        <v>54901.327531565868</v>
      </c>
      <c r="G26" s="132">
        <v>64042.331030705318</v>
      </c>
      <c r="H26" s="372">
        <v>85.726622763376994</v>
      </c>
    </row>
    <row r="27" spans="1:10" x14ac:dyDescent="0.2">
      <c r="A27" s="127">
        <v>2013</v>
      </c>
      <c r="B27" s="373">
        <v>639.50132517182942</v>
      </c>
      <c r="C27" s="370">
        <v>2322.5116277768684</v>
      </c>
      <c r="D27" s="373">
        <v>49.327719020070163</v>
      </c>
      <c r="E27" s="133">
        <v>7319.1897985278056</v>
      </c>
      <c r="F27" s="134">
        <v>49872.851570012397</v>
      </c>
      <c r="G27" s="132">
        <v>60203.382040508972</v>
      </c>
      <c r="H27" s="372">
        <v>82.840614396803346</v>
      </c>
    </row>
    <row r="28" spans="1:10" x14ac:dyDescent="0.2">
      <c r="A28" s="127">
        <v>2014</v>
      </c>
      <c r="B28" s="373">
        <v>548.51496806014461</v>
      </c>
      <c r="C28" s="370">
        <v>2441.7966109270965</v>
      </c>
      <c r="D28" s="373">
        <v>49.223605180410232</v>
      </c>
      <c r="E28" s="133">
        <v>7020.6076315071559</v>
      </c>
      <c r="F28" s="134">
        <v>38234.020410884805</v>
      </c>
      <c r="G28" s="132">
        <v>48294.163226559613</v>
      </c>
      <c r="H28" s="372">
        <v>79.16902966414338</v>
      </c>
    </row>
    <row r="29" spans="1:10" x14ac:dyDescent="0.2">
      <c r="A29" s="127">
        <v>2015</v>
      </c>
      <c r="B29" s="373">
        <v>552.05730057100186</v>
      </c>
      <c r="C29" s="370">
        <v>2073.4634616326716</v>
      </c>
      <c r="D29" s="373">
        <v>50.591611791846496</v>
      </c>
      <c r="E29" s="133">
        <v>5445.1064923280292</v>
      </c>
      <c r="F29" s="134">
        <v>29329.694470999788</v>
      </c>
      <c r="G29" s="132">
        <v>37450.913337323334</v>
      </c>
      <c r="H29" s="372">
        <v>78.315031216528453</v>
      </c>
    </row>
    <row r="30" spans="1:10" x14ac:dyDescent="0.2">
      <c r="A30" s="127">
        <v>2016</v>
      </c>
      <c r="B30" s="373">
        <v>549.73262209560494</v>
      </c>
      <c r="C30" s="370">
        <v>1962.598728475811</v>
      </c>
      <c r="D30" s="373">
        <v>55.106512980063528</v>
      </c>
      <c r="E30" s="133">
        <v>3412.7285102919946</v>
      </c>
      <c r="F30" s="134">
        <v>12055.14059117469</v>
      </c>
      <c r="G30" s="132">
        <v>18035.306965018164</v>
      </c>
      <c r="H30" s="372">
        <v>66.841893041006799</v>
      </c>
      <c r="I30" s="137"/>
    </row>
    <row r="31" spans="1:10" x14ac:dyDescent="0.2">
      <c r="A31" s="127">
        <v>2017</v>
      </c>
      <c r="B31" s="373">
        <v>535.59861319929132</v>
      </c>
      <c r="C31" s="370">
        <v>1731.9234159790185</v>
      </c>
      <c r="D31" s="373">
        <v>53.242258397643667</v>
      </c>
      <c r="E31" s="133">
        <v>3401.8374681159507</v>
      </c>
      <c r="F31" s="134">
        <v>8716.4745034132666</v>
      </c>
      <c r="G31" s="132">
        <v>14439.076259105172</v>
      </c>
      <c r="H31" s="372">
        <v>60.367258590498295</v>
      </c>
      <c r="I31" s="137"/>
    </row>
    <row r="32" spans="1:10" x14ac:dyDescent="0.2">
      <c r="A32" s="127">
        <v>2018</v>
      </c>
      <c r="B32" s="373">
        <v>523.39220152348923</v>
      </c>
      <c r="C32" s="370">
        <v>1651.19</v>
      </c>
      <c r="D32" s="373">
        <v>52.5</v>
      </c>
      <c r="E32" s="133">
        <v>3126.1299999999997</v>
      </c>
      <c r="F32" s="134">
        <v>6655.310464423148</v>
      </c>
      <c r="G32" s="132">
        <v>12008.522665946637</v>
      </c>
      <c r="H32" s="372">
        <v>55.421558917451627</v>
      </c>
      <c r="I32" s="137"/>
    </row>
    <row r="33" spans="1:9" x14ac:dyDescent="0.2">
      <c r="A33" s="127">
        <v>2019</v>
      </c>
      <c r="B33" s="373">
        <v>490.82</v>
      </c>
      <c r="C33" s="370">
        <v>1431.12</v>
      </c>
      <c r="D33" s="373">
        <v>45.620000000000005</v>
      </c>
      <c r="E33" s="133">
        <v>3101.6400000000003</v>
      </c>
      <c r="F33" s="134">
        <v>2903.43</v>
      </c>
      <c r="G33" s="132">
        <v>7972.630000000001</v>
      </c>
      <c r="H33" s="372">
        <v>36.417468263295795</v>
      </c>
      <c r="I33" s="137"/>
    </row>
    <row r="34" spans="1:9" x14ac:dyDescent="0.2">
      <c r="A34" s="127">
        <v>2020</v>
      </c>
      <c r="B34" s="373">
        <v>468.49</v>
      </c>
      <c r="C34" s="370">
        <v>1214.6199999999999</v>
      </c>
      <c r="D34" s="373">
        <v>43.71</v>
      </c>
      <c r="E34" s="133">
        <v>2948.75</v>
      </c>
      <c r="F34" s="134">
        <v>2320.92</v>
      </c>
      <c r="G34" s="132">
        <v>6996.49</v>
      </c>
      <c r="H34" s="372">
        <v>33.17263370632989</v>
      </c>
      <c r="I34" s="137"/>
    </row>
    <row r="35" spans="1:9" x14ac:dyDescent="0.2">
      <c r="A35" s="127">
        <v>2021</v>
      </c>
      <c r="B35" s="373">
        <v>472.39</v>
      </c>
      <c r="C35" s="370">
        <v>1145.69</v>
      </c>
      <c r="D35" s="373">
        <v>44.22</v>
      </c>
      <c r="E35" s="133">
        <v>2746.04</v>
      </c>
      <c r="F35" s="134">
        <v>2639.55</v>
      </c>
      <c r="G35" s="132">
        <v>7047.89</v>
      </c>
      <c r="H35" s="372">
        <v>37.451634460810254</v>
      </c>
    </row>
    <row r="36" spans="1:9" x14ac:dyDescent="0.2">
      <c r="A36" s="127">
        <v>2022</v>
      </c>
      <c r="B36" s="373">
        <v>435.47</v>
      </c>
      <c r="C36" s="370">
        <v>1071.76</v>
      </c>
      <c r="D36" s="373">
        <v>41.82</v>
      </c>
      <c r="E36" s="133">
        <v>2263.56</v>
      </c>
      <c r="F36" s="134">
        <v>2253.66</v>
      </c>
      <c r="G36" s="132">
        <v>6066.2699999999995</v>
      </c>
      <c r="H36" s="372">
        <v>37.150670840565944</v>
      </c>
    </row>
    <row r="37" spans="1:9" x14ac:dyDescent="0.2">
      <c r="A37" s="136"/>
      <c r="B37" s="373"/>
      <c r="C37" s="373"/>
      <c r="D37" s="373"/>
      <c r="E37" s="376"/>
      <c r="F37" s="373"/>
      <c r="G37" s="373"/>
      <c r="H37" s="373"/>
    </row>
    <row r="38" spans="1:9" x14ac:dyDescent="0.2">
      <c r="A38" s="136"/>
      <c r="B38" s="373"/>
      <c r="C38" s="373"/>
      <c r="D38" s="373"/>
      <c r="E38" s="373"/>
      <c r="F38" s="138"/>
      <c r="G38" s="138"/>
    </row>
    <row r="39" spans="1:9" x14ac:dyDescent="0.2">
      <c r="A39" s="136"/>
      <c r="B39" s="373"/>
      <c r="C39" s="373"/>
      <c r="D39" s="373"/>
      <c r="E39" s="373"/>
      <c r="F39" s="373"/>
      <c r="G39" s="138"/>
    </row>
    <row r="40" spans="1:9" x14ac:dyDescent="0.2">
      <c r="A40" s="136"/>
      <c r="B40" s="373"/>
      <c r="C40" s="373"/>
      <c r="D40" s="373"/>
      <c r="E40" s="373"/>
      <c r="F40" s="138"/>
      <c r="G40" s="138"/>
    </row>
    <row r="41" spans="1:9" x14ac:dyDescent="0.2">
      <c r="A41" s="136"/>
      <c r="B41" s="373"/>
      <c r="C41" s="373"/>
      <c r="D41" s="373"/>
      <c r="E41" s="373"/>
      <c r="F41" s="138"/>
      <c r="G41" s="138"/>
    </row>
    <row r="42" spans="1:9" x14ac:dyDescent="0.2">
      <c r="A42" s="136"/>
      <c r="B42" s="373"/>
      <c r="C42" s="373"/>
      <c r="D42" s="373"/>
      <c r="E42" s="373"/>
      <c r="F42" s="138"/>
      <c r="G42" s="138"/>
    </row>
    <row r="43" spans="1:9" x14ac:dyDescent="0.2">
      <c r="A43" s="136"/>
      <c r="B43" s="373"/>
      <c r="C43" s="373"/>
      <c r="D43" s="373"/>
      <c r="E43" s="373"/>
      <c r="F43" s="138"/>
      <c r="G43" s="138"/>
    </row>
    <row r="44" spans="1:9" x14ac:dyDescent="0.2">
      <c r="A44" s="136"/>
      <c r="B44" s="373"/>
      <c r="C44" s="373"/>
      <c r="D44" s="373"/>
      <c r="E44" s="373"/>
      <c r="F44" s="138"/>
      <c r="G44" s="138"/>
    </row>
    <row r="45" spans="1:9" x14ac:dyDescent="0.2">
      <c r="A45" s="136"/>
    </row>
    <row r="46" spans="1:9" x14ac:dyDescent="0.2">
      <c r="A46" s="136"/>
      <c r="B46" s="370"/>
      <c r="C46" s="370"/>
      <c r="D46" s="370"/>
      <c r="E46" s="370"/>
      <c r="F46" s="370"/>
      <c r="G46" s="370"/>
    </row>
    <row r="47" spans="1:9" x14ac:dyDescent="0.2">
      <c r="A47" s="136"/>
      <c r="B47" s="370"/>
      <c r="C47" s="370"/>
      <c r="D47" s="370"/>
      <c r="E47" s="370"/>
      <c r="F47" s="370"/>
      <c r="G47" s="370"/>
      <c r="H47" s="370"/>
    </row>
    <row r="48" spans="1:9" x14ac:dyDescent="0.2">
      <c r="A48" s="136"/>
      <c r="B48" s="370"/>
      <c r="C48" s="370"/>
      <c r="D48" s="370"/>
      <c r="E48" s="370"/>
      <c r="F48" s="370"/>
      <c r="G48" s="370"/>
    </row>
    <row r="49" spans="1:7" x14ac:dyDescent="0.2">
      <c r="A49" s="136"/>
      <c r="B49" s="370"/>
      <c r="C49" s="370"/>
      <c r="D49" s="370"/>
      <c r="E49" s="370"/>
      <c r="F49" s="370"/>
      <c r="G49" s="370"/>
    </row>
    <row r="50" spans="1:7" x14ac:dyDescent="0.2">
      <c r="A50" s="136"/>
      <c r="B50" s="370"/>
      <c r="C50" s="370"/>
      <c r="D50" s="370"/>
      <c r="E50" s="370"/>
      <c r="F50" s="370"/>
      <c r="G50" s="370"/>
    </row>
    <row r="51" spans="1:7" x14ac:dyDescent="0.2">
      <c r="A51" s="136"/>
      <c r="B51" s="370"/>
      <c r="C51" s="370"/>
      <c r="D51" s="370"/>
      <c r="E51" s="370"/>
      <c r="F51" s="370"/>
      <c r="G51" s="370"/>
    </row>
    <row r="52" spans="1:7" x14ac:dyDescent="0.2">
      <c r="A52" s="136"/>
      <c r="B52" s="370"/>
      <c r="C52" s="370"/>
      <c r="D52" s="370"/>
      <c r="E52" s="370"/>
      <c r="F52" s="370"/>
      <c r="G52" s="370"/>
    </row>
    <row r="53" spans="1:7" x14ac:dyDescent="0.2">
      <c r="A53" s="136"/>
      <c r="B53" s="370"/>
      <c r="C53" s="370"/>
      <c r="D53" s="370"/>
      <c r="E53" s="370"/>
      <c r="F53" s="370"/>
      <c r="G53" s="370"/>
    </row>
    <row r="54" spans="1:7" x14ac:dyDescent="0.2">
      <c r="A54" s="136"/>
      <c r="B54" s="370"/>
      <c r="C54" s="370"/>
      <c r="D54" s="377"/>
      <c r="E54" s="370"/>
      <c r="F54" s="370"/>
      <c r="G54" s="370"/>
    </row>
    <row r="55" spans="1:7" x14ac:dyDescent="0.2">
      <c r="A55" s="136"/>
      <c r="B55" s="370"/>
      <c r="C55" s="370"/>
      <c r="D55" s="370"/>
      <c r="E55" s="370"/>
      <c r="F55" s="370"/>
      <c r="G55" s="370"/>
    </row>
    <row r="56" spans="1:7" x14ac:dyDescent="0.2">
      <c r="A56" s="136"/>
      <c r="B56" s="370"/>
      <c r="C56" s="370"/>
      <c r="D56" s="370"/>
      <c r="E56" s="370"/>
      <c r="F56" s="370"/>
      <c r="G56" s="370"/>
    </row>
    <row r="57" spans="1:7" x14ac:dyDescent="0.2">
      <c r="A57" s="136"/>
      <c r="B57" s="370"/>
      <c r="C57" s="370"/>
      <c r="D57" s="377"/>
      <c r="E57" s="370"/>
      <c r="F57" s="370"/>
      <c r="G57" s="370"/>
    </row>
    <row r="58" spans="1:7" x14ac:dyDescent="0.2">
      <c r="A58" s="136"/>
      <c r="B58" s="370"/>
      <c r="C58" s="370"/>
      <c r="D58" s="370"/>
      <c r="E58" s="370"/>
      <c r="F58" s="370"/>
      <c r="G58" s="370"/>
    </row>
    <row r="59" spans="1:7" x14ac:dyDescent="0.2">
      <c r="A59" s="136"/>
      <c r="B59" s="370"/>
      <c r="C59" s="370"/>
      <c r="D59" s="370"/>
      <c r="E59" s="370"/>
      <c r="F59" s="370"/>
      <c r="G59" s="370"/>
    </row>
    <row r="60" spans="1:7" x14ac:dyDescent="0.2">
      <c r="A60" s="136"/>
      <c r="B60" s="370"/>
      <c r="C60" s="370"/>
      <c r="D60" s="377"/>
      <c r="E60" s="370"/>
      <c r="F60" s="370"/>
      <c r="G60" s="370"/>
    </row>
    <row r="61" spans="1:7" x14ac:dyDescent="0.2">
      <c r="A61" s="136"/>
      <c r="B61" s="370"/>
      <c r="C61" s="370"/>
      <c r="D61" s="370"/>
      <c r="E61" s="370"/>
      <c r="F61" s="370"/>
      <c r="G61" s="370"/>
    </row>
    <row r="62" spans="1:7" x14ac:dyDescent="0.2">
      <c r="A62" s="136"/>
      <c r="B62" s="370"/>
      <c r="C62" s="370"/>
      <c r="D62" s="378"/>
      <c r="E62" s="370"/>
      <c r="F62" s="370"/>
      <c r="G62" s="378"/>
    </row>
    <row r="63" spans="1:7" x14ac:dyDescent="0.2">
      <c r="A63" s="136"/>
      <c r="B63" s="370"/>
      <c r="C63" s="370"/>
      <c r="D63" s="377"/>
      <c r="E63" s="370"/>
      <c r="F63" s="370"/>
      <c r="G63" s="370"/>
    </row>
    <row r="64" spans="1:7" x14ac:dyDescent="0.2">
      <c r="A64" s="136"/>
    </row>
    <row r="65" spans="1:1" x14ac:dyDescent="0.2">
      <c r="A65" s="136"/>
    </row>
    <row r="66" spans="1:1" x14ac:dyDescent="0.2">
      <c r="A66" s="136"/>
    </row>
    <row r="67" spans="1:1" x14ac:dyDescent="0.2">
      <c r="A67" s="136"/>
    </row>
    <row r="68" spans="1:1" x14ac:dyDescent="0.2">
      <c r="A68" s="136"/>
    </row>
    <row r="69" spans="1:1" x14ac:dyDescent="0.2">
      <c r="A69" s="136"/>
    </row>
    <row r="70" spans="1:1" x14ac:dyDescent="0.2">
      <c r="A70" s="136"/>
    </row>
    <row r="71" spans="1:1" x14ac:dyDescent="0.2">
      <c r="A71" s="136"/>
    </row>
    <row r="72" spans="1:1" x14ac:dyDescent="0.2">
      <c r="A72" s="136"/>
    </row>
    <row r="73" spans="1:1" x14ac:dyDescent="0.2">
      <c r="A73" s="136"/>
    </row>
    <row r="74" spans="1:1" x14ac:dyDescent="0.2">
      <c r="A74" s="136"/>
    </row>
    <row r="75" spans="1:1" x14ac:dyDescent="0.2">
      <c r="A75" s="136"/>
    </row>
    <row r="76" spans="1:1" x14ac:dyDescent="0.2">
      <c r="A76" s="136"/>
    </row>
    <row r="77" spans="1:1" x14ac:dyDescent="0.2">
      <c r="A77" s="136"/>
    </row>
    <row r="78" spans="1:1" x14ac:dyDescent="0.2">
      <c r="A78" s="136"/>
    </row>
    <row r="79" spans="1:1" x14ac:dyDescent="0.2">
      <c r="A79" s="136"/>
    </row>
    <row r="80" spans="1:1" x14ac:dyDescent="0.2">
      <c r="A80" s="136"/>
    </row>
    <row r="81" spans="1:1" x14ac:dyDescent="0.2">
      <c r="A81" s="136"/>
    </row>
    <row r="82" spans="1:1" x14ac:dyDescent="0.2">
      <c r="A82" s="136"/>
    </row>
    <row r="83" spans="1:1" x14ac:dyDescent="0.2">
      <c r="A83" s="136"/>
    </row>
    <row r="84" spans="1:1" x14ac:dyDescent="0.2">
      <c r="A84" s="136"/>
    </row>
    <row r="85" spans="1:1" x14ac:dyDescent="0.2">
      <c r="A85" s="136"/>
    </row>
    <row r="86" spans="1:1" x14ac:dyDescent="0.2">
      <c r="A86" s="136"/>
    </row>
    <row r="87" spans="1:1" x14ac:dyDescent="0.2">
      <c r="A87" s="136"/>
    </row>
    <row r="88" spans="1:1" x14ac:dyDescent="0.2">
      <c r="A88" s="136"/>
    </row>
    <row r="89" spans="1:1" x14ac:dyDescent="0.2">
      <c r="A89" s="136"/>
    </row>
    <row r="90" spans="1:1" x14ac:dyDescent="0.2">
      <c r="A90" s="136"/>
    </row>
    <row r="91" spans="1:1" x14ac:dyDescent="0.2">
      <c r="A91" s="136"/>
    </row>
    <row r="92" spans="1:1" x14ac:dyDescent="0.2">
      <c r="A92" s="136"/>
    </row>
    <row r="93" spans="1:1" x14ac:dyDescent="0.2">
      <c r="A93" s="136"/>
    </row>
    <row r="94" spans="1:1" x14ac:dyDescent="0.2">
      <c r="A94" s="136"/>
    </row>
    <row r="95" spans="1:1" x14ac:dyDescent="0.2">
      <c r="A95" s="136"/>
    </row>
    <row r="96" spans="1:1" x14ac:dyDescent="0.2">
      <c r="A96" s="136"/>
    </row>
    <row r="97" spans="1:1" x14ac:dyDescent="0.2">
      <c r="A97" s="136"/>
    </row>
    <row r="98" spans="1:1" x14ac:dyDescent="0.2">
      <c r="A98" s="136"/>
    </row>
    <row r="99" spans="1:1" x14ac:dyDescent="0.2">
      <c r="A99" s="136"/>
    </row>
    <row r="100" spans="1:1" x14ac:dyDescent="0.2">
      <c r="A100" s="136"/>
    </row>
    <row r="101" spans="1:1" x14ac:dyDescent="0.2">
      <c r="A101" s="136"/>
    </row>
    <row r="102" spans="1:1" x14ac:dyDescent="0.2">
      <c r="A102" s="136"/>
    </row>
    <row r="103" spans="1:1" x14ac:dyDescent="0.2">
      <c r="A103" s="136"/>
    </row>
    <row r="104" spans="1:1" x14ac:dyDescent="0.2">
      <c r="A104" s="136"/>
    </row>
    <row r="105" spans="1:1" x14ac:dyDescent="0.2">
      <c r="A105" s="136"/>
    </row>
    <row r="106" spans="1:1" x14ac:dyDescent="0.2">
      <c r="A106" s="136"/>
    </row>
    <row r="107" spans="1:1" x14ac:dyDescent="0.2">
      <c r="A107" s="136"/>
    </row>
    <row r="108" spans="1:1" x14ac:dyDescent="0.2">
      <c r="A108" s="136"/>
    </row>
    <row r="109" spans="1:1" x14ac:dyDescent="0.2">
      <c r="A109" s="136"/>
    </row>
    <row r="110" spans="1:1" x14ac:dyDescent="0.2">
      <c r="A110" s="136"/>
    </row>
    <row r="111" spans="1:1" x14ac:dyDescent="0.2">
      <c r="A111" s="136"/>
    </row>
    <row r="112" spans="1:1" x14ac:dyDescent="0.2">
      <c r="A112" s="136"/>
    </row>
    <row r="113" spans="1:1" x14ac:dyDescent="0.2">
      <c r="A113" s="136"/>
    </row>
    <row r="114" spans="1:1" x14ac:dyDescent="0.2">
      <c r="A114" s="136"/>
    </row>
    <row r="115" spans="1:1" x14ac:dyDescent="0.2">
      <c r="A115" s="136"/>
    </row>
    <row r="116" spans="1:1" x14ac:dyDescent="0.2">
      <c r="A116" s="136"/>
    </row>
    <row r="117" spans="1:1" x14ac:dyDescent="0.2">
      <c r="A117" s="136"/>
    </row>
    <row r="118" spans="1:1" x14ac:dyDescent="0.2">
      <c r="A118" s="136"/>
    </row>
    <row r="119" spans="1:1" x14ac:dyDescent="0.2">
      <c r="A119" s="136"/>
    </row>
    <row r="120" spans="1:1" x14ac:dyDescent="0.2">
      <c r="A120" s="136"/>
    </row>
    <row r="121" spans="1:1" x14ac:dyDescent="0.2">
      <c r="A121" s="136"/>
    </row>
    <row r="122" spans="1:1" x14ac:dyDescent="0.2">
      <c r="A122" s="136"/>
    </row>
    <row r="123" spans="1:1" x14ac:dyDescent="0.2">
      <c r="A123" s="136"/>
    </row>
    <row r="124" spans="1:1" x14ac:dyDescent="0.2">
      <c r="A124" s="136"/>
    </row>
    <row r="125" spans="1:1" x14ac:dyDescent="0.2">
      <c r="A125" s="136"/>
    </row>
    <row r="126" spans="1:1" x14ac:dyDescent="0.2">
      <c r="A126" s="136"/>
    </row>
    <row r="127" spans="1:1" x14ac:dyDescent="0.2">
      <c r="A127" s="136"/>
    </row>
    <row r="128" spans="1:1" x14ac:dyDescent="0.2">
      <c r="A128" s="136"/>
    </row>
    <row r="129" spans="1:1" x14ac:dyDescent="0.2">
      <c r="A129" s="136"/>
    </row>
    <row r="130" spans="1:1" x14ac:dyDescent="0.2">
      <c r="A130" s="136"/>
    </row>
    <row r="131" spans="1:1" x14ac:dyDescent="0.2">
      <c r="A131" s="136"/>
    </row>
    <row r="132" spans="1:1" x14ac:dyDescent="0.2">
      <c r="A132" s="136"/>
    </row>
    <row r="133" spans="1:1" x14ac:dyDescent="0.2">
      <c r="A133" s="136"/>
    </row>
    <row r="134" spans="1:1" x14ac:dyDescent="0.2">
      <c r="A134" s="136"/>
    </row>
    <row r="135" spans="1:1" x14ac:dyDescent="0.2">
      <c r="A135" s="136"/>
    </row>
    <row r="136" spans="1:1" x14ac:dyDescent="0.2">
      <c r="A136" s="136"/>
    </row>
    <row r="137" spans="1:1" x14ac:dyDescent="0.2">
      <c r="A137" s="136"/>
    </row>
    <row r="138" spans="1:1" x14ac:dyDescent="0.2">
      <c r="A138" s="136"/>
    </row>
    <row r="139" spans="1:1" x14ac:dyDescent="0.2">
      <c r="A139" s="136"/>
    </row>
    <row r="140" spans="1:1" x14ac:dyDescent="0.2">
      <c r="A140" s="136"/>
    </row>
    <row r="141" spans="1:1" x14ac:dyDescent="0.2">
      <c r="A141" s="136"/>
    </row>
    <row r="142" spans="1:1" x14ac:dyDescent="0.2">
      <c r="A142" s="136"/>
    </row>
    <row r="143" spans="1:1" x14ac:dyDescent="0.2">
      <c r="A143" s="136"/>
    </row>
    <row r="144" spans="1:1" x14ac:dyDescent="0.2">
      <c r="A144" s="136"/>
    </row>
    <row r="145" spans="1:1" x14ac:dyDescent="0.2">
      <c r="A145" s="136"/>
    </row>
    <row r="146" spans="1:1" x14ac:dyDescent="0.2">
      <c r="A146" s="136"/>
    </row>
    <row r="147" spans="1:1" x14ac:dyDescent="0.2">
      <c r="A147" s="136"/>
    </row>
    <row r="148" spans="1:1" x14ac:dyDescent="0.2">
      <c r="A148" s="136"/>
    </row>
    <row r="149" spans="1:1" x14ac:dyDescent="0.2">
      <c r="A149" s="136"/>
    </row>
    <row r="150" spans="1:1" x14ac:dyDescent="0.2">
      <c r="A150" s="136"/>
    </row>
    <row r="151" spans="1:1" x14ac:dyDescent="0.2">
      <c r="A151" s="136"/>
    </row>
    <row r="152" spans="1:1" x14ac:dyDescent="0.2">
      <c r="A152" s="136"/>
    </row>
    <row r="153" spans="1:1" x14ac:dyDescent="0.2">
      <c r="A153" s="136"/>
    </row>
    <row r="154" spans="1:1" x14ac:dyDescent="0.2">
      <c r="A154" s="136"/>
    </row>
    <row r="155" spans="1:1" x14ac:dyDescent="0.2">
      <c r="A155" s="136"/>
    </row>
    <row r="156" spans="1:1" x14ac:dyDescent="0.2">
      <c r="A156" s="136"/>
    </row>
    <row r="157" spans="1:1" x14ac:dyDescent="0.2">
      <c r="A157" s="136"/>
    </row>
    <row r="158" spans="1:1" x14ac:dyDescent="0.2">
      <c r="A158" s="136"/>
    </row>
    <row r="159" spans="1:1" x14ac:dyDescent="0.2">
      <c r="A159" s="136"/>
    </row>
    <row r="160" spans="1:1" x14ac:dyDescent="0.2">
      <c r="A160" s="136"/>
    </row>
    <row r="161" spans="1:1" x14ac:dyDescent="0.2">
      <c r="A161" s="136"/>
    </row>
    <row r="162" spans="1:1" x14ac:dyDescent="0.2">
      <c r="A162" s="136"/>
    </row>
    <row r="163" spans="1:1" x14ac:dyDescent="0.2">
      <c r="A163" s="136"/>
    </row>
    <row r="164" spans="1:1" x14ac:dyDescent="0.2">
      <c r="A164" s="136"/>
    </row>
    <row r="165" spans="1:1" x14ac:dyDescent="0.2">
      <c r="A165" s="136"/>
    </row>
    <row r="166" spans="1:1" x14ac:dyDescent="0.2">
      <c r="A166" s="136"/>
    </row>
    <row r="167" spans="1:1" x14ac:dyDescent="0.2">
      <c r="A167" s="136"/>
    </row>
    <row r="168" spans="1:1" x14ac:dyDescent="0.2">
      <c r="A168" s="136"/>
    </row>
    <row r="169" spans="1:1" x14ac:dyDescent="0.2">
      <c r="A169" s="136"/>
    </row>
    <row r="170" spans="1:1" x14ac:dyDescent="0.2">
      <c r="A170" s="136"/>
    </row>
    <row r="171" spans="1:1" x14ac:dyDescent="0.2">
      <c r="A171" s="136"/>
    </row>
    <row r="172" spans="1:1" x14ac:dyDescent="0.2">
      <c r="A172" s="136"/>
    </row>
    <row r="173" spans="1:1" x14ac:dyDescent="0.2">
      <c r="A173" s="136"/>
    </row>
    <row r="174" spans="1:1" x14ac:dyDescent="0.2">
      <c r="A174" s="136"/>
    </row>
    <row r="175" spans="1:1" x14ac:dyDescent="0.2">
      <c r="A175" s="136"/>
    </row>
    <row r="176" spans="1:1" x14ac:dyDescent="0.2">
      <c r="A176" s="136"/>
    </row>
    <row r="177" spans="1:1" x14ac:dyDescent="0.2">
      <c r="A177" s="136"/>
    </row>
    <row r="178" spans="1:1" x14ac:dyDescent="0.2">
      <c r="A178" s="136"/>
    </row>
    <row r="179" spans="1:1" x14ac:dyDescent="0.2">
      <c r="A179" s="136"/>
    </row>
    <row r="180" spans="1:1" x14ac:dyDescent="0.2">
      <c r="A180" s="136"/>
    </row>
    <row r="181" spans="1:1" x14ac:dyDescent="0.2">
      <c r="A181" s="136"/>
    </row>
    <row r="182" spans="1:1" x14ac:dyDescent="0.2">
      <c r="A182" s="136"/>
    </row>
    <row r="183" spans="1:1" x14ac:dyDescent="0.2">
      <c r="A183" s="136"/>
    </row>
    <row r="184" spans="1:1" x14ac:dyDescent="0.2">
      <c r="A184" s="136"/>
    </row>
    <row r="185" spans="1:1" x14ac:dyDescent="0.2">
      <c r="A185" s="136"/>
    </row>
    <row r="186" spans="1:1" x14ac:dyDescent="0.2">
      <c r="A186" s="136"/>
    </row>
    <row r="187" spans="1:1" x14ac:dyDescent="0.2">
      <c r="A187" s="136"/>
    </row>
    <row r="188" spans="1:1" x14ac:dyDescent="0.2">
      <c r="A188" s="136"/>
    </row>
    <row r="189" spans="1:1" x14ac:dyDescent="0.2">
      <c r="A189" s="136"/>
    </row>
    <row r="190" spans="1:1" x14ac:dyDescent="0.2">
      <c r="A190" s="136"/>
    </row>
    <row r="191" spans="1:1" x14ac:dyDescent="0.2">
      <c r="A191" s="136"/>
    </row>
    <row r="192" spans="1:1" x14ac:dyDescent="0.2">
      <c r="A192" s="136"/>
    </row>
    <row r="193" spans="1:1" x14ac:dyDescent="0.2">
      <c r="A193" s="136"/>
    </row>
    <row r="194" spans="1:1" x14ac:dyDescent="0.2">
      <c r="A194" s="136"/>
    </row>
    <row r="195" spans="1:1" x14ac:dyDescent="0.2">
      <c r="A195" s="136"/>
    </row>
    <row r="196" spans="1:1" x14ac:dyDescent="0.2">
      <c r="A196" s="136"/>
    </row>
    <row r="197" spans="1:1" x14ac:dyDescent="0.2">
      <c r="A197" s="136"/>
    </row>
    <row r="198" spans="1:1" x14ac:dyDescent="0.2">
      <c r="A198" s="136"/>
    </row>
    <row r="199" spans="1:1" x14ac:dyDescent="0.2">
      <c r="A199" s="136"/>
    </row>
    <row r="200" spans="1:1" x14ac:dyDescent="0.2">
      <c r="A200" s="136"/>
    </row>
    <row r="201" spans="1:1" x14ac:dyDescent="0.2">
      <c r="A201" s="136"/>
    </row>
    <row r="202" spans="1:1" x14ac:dyDescent="0.2">
      <c r="A202" s="136"/>
    </row>
    <row r="203" spans="1:1" x14ac:dyDescent="0.2">
      <c r="A203" s="136"/>
    </row>
    <row r="204" spans="1:1" x14ac:dyDescent="0.2">
      <c r="A204" s="136"/>
    </row>
    <row r="205" spans="1:1" x14ac:dyDescent="0.2">
      <c r="A205" s="136"/>
    </row>
    <row r="206" spans="1:1" x14ac:dyDescent="0.2">
      <c r="A206" s="136"/>
    </row>
    <row r="207" spans="1:1" x14ac:dyDescent="0.2">
      <c r="A207" s="136"/>
    </row>
    <row r="208" spans="1:1" x14ac:dyDescent="0.2">
      <c r="A208" s="136"/>
    </row>
    <row r="209" spans="1:1" x14ac:dyDescent="0.2">
      <c r="A209" s="136"/>
    </row>
    <row r="210" spans="1:1" x14ac:dyDescent="0.2">
      <c r="A210" s="136"/>
    </row>
    <row r="211" spans="1:1" x14ac:dyDescent="0.2">
      <c r="A211" s="136"/>
    </row>
    <row r="212" spans="1:1" x14ac:dyDescent="0.2">
      <c r="A212" s="136"/>
    </row>
    <row r="213" spans="1:1" x14ac:dyDescent="0.2">
      <c r="A213" s="136"/>
    </row>
    <row r="214" spans="1:1" x14ac:dyDescent="0.2">
      <c r="A214" s="136"/>
    </row>
    <row r="215" spans="1:1" x14ac:dyDescent="0.2">
      <c r="A215" s="136"/>
    </row>
    <row r="216" spans="1:1" x14ac:dyDescent="0.2">
      <c r="A216" s="136"/>
    </row>
    <row r="217" spans="1:1" x14ac:dyDescent="0.2">
      <c r="A217" s="136"/>
    </row>
    <row r="218" spans="1:1" x14ac:dyDescent="0.2">
      <c r="A218" s="136"/>
    </row>
    <row r="219" spans="1:1" x14ac:dyDescent="0.2">
      <c r="A219" s="136"/>
    </row>
    <row r="220" spans="1:1" x14ac:dyDescent="0.2">
      <c r="A220" s="136"/>
    </row>
    <row r="221" spans="1:1" x14ac:dyDescent="0.2">
      <c r="A221" s="136"/>
    </row>
    <row r="222" spans="1:1" x14ac:dyDescent="0.2">
      <c r="A222" s="136"/>
    </row>
    <row r="223" spans="1:1" x14ac:dyDescent="0.2">
      <c r="A223" s="136"/>
    </row>
    <row r="224" spans="1:1" x14ac:dyDescent="0.2">
      <c r="A224" s="136"/>
    </row>
    <row r="225" spans="1:1" x14ac:dyDescent="0.2">
      <c r="A225" s="136"/>
    </row>
    <row r="226" spans="1:1" x14ac:dyDescent="0.2">
      <c r="A226" s="136"/>
    </row>
    <row r="227" spans="1:1" x14ac:dyDescent="0.2">
      <c r="A227" s="136"/>
    </row>
    <row r="228" spans="1:1" x14ac:dyDescent="0.2">
      <c r="A228" s="136"/>
    </row>
    <row r="229" spans="1:1" x14ac:dyDescent="0.2">
      <c r="A229" s="136"/>
    </row>
    <row r="230" spans="1:1" x14ac:dyDescent="0.2">
      <c r="A230" s="136"/>
    </row>
    <row r="231" spans="1:1" x14ac:dyDescent="0.2">
      <c r="A231" s="136"/>
    </row>
    <row r="232" spans="1:1" x14ac:dyDescent="0.2">
      <c r="A232" s="136"/>
    </row>
    <row r="233" spans="1:1" x14ac:dyDescent="0.2">
      <c r="A233" s="136"/>
    </row>
    <row r="234" spans="1:1" x14ac:dyDescent="0.2">
      <c r="A234" s="136"/>
    </row>
    <row r="235" spans="1:1" x14ac:dyDescent="0.2">
      <c r="A235" s="136"/>
    </row>
    <row r="236" spans="1:1" x14ac:dyDescent="0.2">
      <c r="A236" s="136"/>
    </row>
    <row r="237" spans="1:1" x14ac:dyDescent="0.2">
      <c r="A237" s="136"/>
    </row>
    <row r="238" spans="1:1" x14ac:dyDescent="0.2">
      <c r="A238" s="136"/>
    </row>
    <row r="239" spans="1:1" x14ac:dyDescent="0.2">
      <c r="A239" s="136"/>
    </row>
    <row r="240" spans="1:1" x14ac:dyDescent="0.2">
      <c r="A240" s="136"/>
    </row>
    <row r="241" spans="1:1" x14ac:dyDescent="0.2">
      <c r="A241" s="136"/>
    </row>
    <row r="242" spans="1:1" x14ac:dyDescent="0.2">
      <c r="A242" s="136"/>
    </row>
    <row r="243" spans="1:1" x14ac:dyDescent="0.2">
      <c r="A243" s="136"/>
    </row>
    <row r="244" spans="1:1" x14ac:dyDescent="0.2">
      <c r="A244" s="136"/>
    </row>
    <row r="245" spans="1:1" x14ac:dyDescent="0.2">
      <c r="A245" s="136"/>
    </row>
    <row r="246" spans="1:1" x14ac:dyDescent="0.2">
      <c r="A246" s="136"/>
    </row>
    <row r="247" spans="1:1" x14ac:dyDescent="0.2">
      <c r="A247" s="136"/>
    </row>
    <row r="248" spans="1:1" x14ac:dyDescent="0.2">
      <c r="A248" s="136"/>
    </row>
    <row r="249" spans="1:1" x14ac:dyDescent="0.2">
      <c r="A249" s="136"/>
    </row>
    <row r="250" spans="1:1" x14ac:dyDescent="0.2">
      <c r="A250" s="136"/>
    </row>
    <row r="251" spans="1:1" x14ac:dyDescent="0.2">
      <c r="A251" s="136"/>
    </row>
    <row r="252" spans="1:1" x14ac:dyDescent="0.2">
      <c r="A252" s="136"/>
    </row>
    <row r="253" spans="1:1" x14ac:dyDescent="0.2">
      <c r="A253" s="136"/>
    </row>
    <row r="254" spans="1:1" x14ac:dyDescent="0.2">
      <c r="A254" s="136"/>
    </row>
    <row r="255" spans="1:1" x14ac:dyDescent="0.2">
      <c r="A255" s="136"/>
    </row>
    <row r="256" spans="1:1" x14ac:dyDescent="0.2">
      <c r="A256" s="136"/>
    </row>
    <row r="257" spans="1:1" x14ac:dyDescent="0.2">
      <c r="A257" s="136"/>
    </row>
    <row r="258" spans="1:1" x14ac:dyDescent="0.2">
      <c r="A258" s="136"/>
    </row>
    <row r="259" spans="1:1" x14ac:dyDescent="0.2">
      <c r="A259" s="136"/>
    </row>
    <row r="260" spans="1:1" x14ac:dyDescent="0.2">
      <c r="A260" s="136"/>
    </row>
    <row r="261" spans="1:1" x14ac:dyDescent="0.2">
      <c r="A261" s="136"/>
    </row>
    <row r="262" spans="1:1" x14ac:dyDescent="0.2">
      <c r="A262" s="136"/>
    </row>
    <row r="263" spans="1:1" x14ac:dyDescent="0.2">
      <c r="A263" s="136"/>
    </row>
    <row r="264" spans="1:1" x14ac:dyDescent="0.2">
      <c r="A264" s="136"/>
    </row>
    <row r="265" spans="1:1" x14ac:dyDescent="0.2">
      <c r="A265" s="136"/>
    </row>
    <row r="266" spans="1:1" x14ac:dyDescent="0.2">
      <c r="A266" s="136"/>
    </row>
    <row r="267" spans="1:1" x14ac:dyDescent="0.2">
      <c r="A267" s="136"/>
    </row>
    <row r="268" spans="1:1" x14ac:dyDescent="0.2">
      <c r="A268" s="136"/>
    </row>
    <row r="269" spans="1:1" x14ac:dyDescent="0.2">
      <c r="A269" s="136"/>
    </row>
    <row r="270" spans="1:1" x14ac:dyDescent="0.2">
      <c r="A270" s="136"/>
    </row>
    <row r="271" spans="1:1" x14ac:dyDescent="0.2">
      <c r="A271" s="136"/>
    </row>
    <row r="272" spans="1:1" x14ac:dyDescent="0.2">
      <c r="A272" s="136"/>
    </row>
    <row r="273" spans="1:1" x14ac:dyDescent="0.2">
      <c r="A273" s="136"/>
    </row>
    <row r="274" spans="1:1" x14ac:dyDescent="0.2">
      <c r="A274" s="136"/>
    </row>
    <row r="275" spans="1:1" x14ac:dyDescent="0.2">
      <c r="A275" s="136"/>
    </row>
    <row r="276" spans="1:1" x14ac:dyDescent="0.2">
      <c r="A276" s="136"/>
    </row>
    <row r="277" spans="1:1" x14ac:dyDescent="0.2">
      <c r="A277" s="136"/>
    </row>
    <row r="278" spans="1:1" x14ac:dyDescent="0.2">
      <c r="A278" s="136"/>
    </row>
    <row r="279" spans="1:1" x14ac:dyDescent="0.2">
      <c r="A279" s="136"/>
    </row>
    <row r="280" spans="1:1" x14ac:dyDescent="0.2">
      <c r="A280" s="136"/>
    </row>
    <row r="281" spans="1:1" x14ac:dyDescent="0.2">
      <c r="A281" s="136"/>
    </row>
    <row r="282" spans="1:1" x14ac:dyDescent="0.2">
      <c r="A282" s="136"/>
    </row>
    <row r="283" spans="1:1" x14ac:dyDescent="0.2">
      <c r="A283" s="136"/>
    </row>
    <row r="284" spans="1:1" x14ac:dyDescent="0.2">
      <c r="A284" s="136"/>
    </row>
    <row r="285" spans="1:1" x14ac:dyDescent="0.2">
      <c r="A285" s="136"/>
    </row>
    <row r="286" spans="1:1" x14ac:dyDescent="0.2">
      <c r="A286" s="136"/>
    </row>
    <row r="287" spans="1:1" x14ac:dyDescent="0.2">
      <c r="A287" s="136"/>
    </row>
    <row r="288" spans="1:1" x14ac:dyDescent="0.2">
      <c r="A288" s="136"/>
    </row>
    <row r="289" spans="1:1" x14ac:dyDescent="0.2">
      <c r="A289" s="136"/>
    </row>
    <row r="290" spans="1:1" x14ac:dyDescent="0.2">
      <c r="A290" s="136"/>
    </row>
    <row r="291" spans="1:1" x14ac:dyDescent="0.2">
      <c r="A291" s="136"/>
    </row>
    <row r="292" spans="1:1" x14ac:dyDescent="0.2">
      <c r="A292" s="136"/>
    </row>
    <row r="293" spans="1:1" x14ac:dyDescent="0.2">
      <c r="A293" s="136"/>
    </row>
    <row r="294" spans="1:1" x14ac:dyDescent="0.2">
      <c r="A294" s="136"/>
    </row>
    <row r="295" spans="1:1" x14ac:dyDescent="0.2">
      <c r="A295" s="136"/>
    </row>
    <row r="296" spans="1:1" x14ac:dyDescent="0.2">
      <c r="A296" s="136"/>
    </row>
    <row r="297" spans="1:1" x14ac:dyDescent="0.2">
      <c r="A297" s="136"/>
    </row>
    <row r="298" spans="1:1" x14ac:dyDescent="0.2">
      <c r="A298" s="136"/>
    </row>
    <row r="299" spans="1:1" x14ac:dyDescent="0.2">
      <c r="A299" s="136"/>
    </row>
    <row r="300" spans="1:1" x14ac:dyDescent="0.2">
      <c r="A300" s="136"/>
    </row>
    <row r="301" spans="1:1" x14ac:dyDescent="0.2">
      <c r="A301" s="136"/>
    </row>
    <row r="302" spans="1:1" x14ac:dyDescent="0.2">
      <c r="A302" s="136"/>
    </row>
    <row r="303" spans="1:1" x14ac:dyDescent="0.2">
      <c r="A303" s="136"/>
    </row>
    <row r="304" spans="1:1" x14ac:dyDescent="0.2">
      <c r="A304" s="136"/>
    </row>
    <row r="305" spans="1:1" x14ac:dyDescent="0.2">
      <c r="A305" s="136"/>
    </row>
    <row r="306" spans="1:1" x14ac:dyDescent="0.2">
      <c r="A306" s="136"/>
    </row>
    <row r="307" spans="1:1" x14ac:dyDescent="0.2">
      <c r="A307" s="136"/>
    </row>
    <row r="308" spans="1:1" x14ac:dyDescent="0.2">
      <c r="A308" s="136"/>
    </row>
    <row r="309" spans="1:1" x14ac:dyDescent="0.2">
      <c r="A309" s="136"/>
    </row>
    <row r="310" spans="1:1" x14ac:dyDescent="0.2">
      <c r="A310" s="136"/>
    </row>
    <row r="311" spans="1:1" x14ac:dyDescent="0.2">
      <c r="A311" s="136"/>
    </row>
    <row r="312" spans="1:1" x14ac:dyDescent="0.2">
      <c r="A312" s="136"/>
    </row>
    <row r="313" spans="1:1" x14ac:dyDescent="0.2">
      <c r="A313" s="136"/>
    </row>
    <row r="314" spans="1:1" x14ac:dyDescent="0.2">
      <c r="A314" s="136"/>
    </row>
    <row r="315" spans="1:1" x14ac:dyDescent="0.2">
      <c r="A315" s="136"/>
    </row>
    <row r="316" spans="1:1" x14ac:dyDescent="0.2">
      <c r="A316" s="136"/>
    </row>
    <row r="317" spans="1:1" x14ac:dyDescent="0.2">
      <c r="A317" s="136"/>
    </row>
    <row r="318" spans="1:1" x14ac:dyDescent="0.2">
      <c r="A318" s="136"/>
    </row>
    <row r="319" spans="1:1" x14ac:dyDescent="0.2">
      <c r="A319" s="136"/>
    </row>
    <row r="320" spans="1:1" x14ac:dyDescent="0.2">
      <c r="A320" s="136"/>
    </row>
    <row r="321" spans="1:1" x14ac:dyDescent="0.2">
      <c r="A321" s="136"/>
    </row>
    <row r="322" spans="1:1" x14ac:dyDescent="0.2">
      <c r="A322" s="136"/>
    </row>
    <row r="323" spans="1:1" x14ac:dyDescent="0.2">
      <c r="A323" s="136"/>
    </row>
    <row r="324" spans="1:1" x14ac:dyDescent="0.2">
      <c r="A324" s="136"/>
    </row>
    <row r="325" spans="1:1" x14ac:dyDescent="0.2">
      <c r="A325" s="136"/>
    </row>
    <row r="326" spans="1:1" x14ac:dyDescent="0.2">
      <c r="A326" s="136"/>
    </row>
    <row r="327" spans="1:1" x14ac:dyDescent="0.2">
      <c r="A327" s="136"/>
    </row>
    <row r="328" spans="1:1" x14ac:dyDescent="0.2">
      <c r="A328" s="136"/>
    </row>
    <row r="329" spans="1:1" x14ac:dyDescent="0.2">
      <c r="A329" s="136"/>
    </row>
    <row r="330" spans="1:1" x14ac:dyDescent="0.2">
      <c r="A330" s="136"/>
    </row>
    <row r="331" spans="1:1" x14ac:dyDescent="0.2">
      <c r="A331" s="136"/>
    </row>
    <row r="332" spans="1:1" x14ac:dyDescent="0.2">
      <c r="A332" s="136"/>
    </row>
    <row r="333" spans="1:1" x14ac:dyDescent="0.2">
      <c r="A333" s="136"/>
    </row>
    <row r="334" spans="1:1" x14ac:dyDescent="0.2">
      <c r="A334" s="136"/>
    </row>
    <row r="335" spans="1:1" x14ac:dyDescent="0.2">
      <c r="A335" s="136"/>
    </row>
    <row r="336" spans="1:1" x14ac:dyDescent="0.2">
      <c r="A336" s="136"/>
    </row>
    <row r="337" spans="1:1" x14ac:dyDescent="0.2">
      <c r="A337" s="136"/>
    </row>
    <row r="338" spans="1:1" x14ac:dyDescent="0.2">
      <c r="A338" s="136"/>
    </row>
    <row r="339" spans="1:1" x14ac:dyDescent="0.2">
      <c r="A339" s="136"/>
    </row>
    <row r="340" spans="1:1" x14ac:dyDescent="0.2">
      <c r="A340" s="136"/>
    </row>
    <row r="341" spans="1:1" x14ac:dyDescent="0.2">
      <c r="A341" s="136"/>
    </row>
    <row r="342" spans="1:1" x14ac:dyDescent="0.2">
      <c r="A342" s="136"/>
    </row>
    <row r="343" spans="1:1" x14ac:dyDescent="0.2">
      <c r="A343" s="136"/>
    </row>
    <row r="344" spans="1:1" x14ac:dyDescent="0.2">
      <c r="A344" s="136"/>
    </row>
    <row r="345" spans="1:1" x14ac:dyDescent="0.2">
      <c r="A345" s="136"/>
    </row>
    <row r="346" spans="1:1" x14ac:dyDescent="0.2">
      <c r="A346" s="136"/>
    </row>
    <row r="347" spans="1:1" x14ac:dyDescent="0.2">
      <c r="A347" s="136"/>
    </row>
    <row r="348" spans="1:1" x14ac:dyDescent="0.2">
      <c r="A348" s="136"/>
    </row>
    <row r="349" spans="1:1" x14ac:dyDescent="0.2">
      <c r="A349" s="136"/>
    </row>
    <row r="350" spans="1:1" x14ac:dyDescent="0.2">
      <c r="A350" s="136"/>
    </row>
    <row r="351" spans="1:1" x14ac:dyDescent="0.2">
      <c r="A351" s="136"/>
    </row>
    <row r="352" spans="1:1" x14ac:dyDescent="0.2">
      <c r="A352" s="136"/>
    </row>
    <row r="353" spans="1:1" x14ac:dyDescent="0.2">
      <c r="A353" s="136"/>
    </row>
    <row r="354" spans="1:1" x14ac:dyDescent="0.2">
      <c r="A354" s="136"/>
    </row>
    <row r="355" spans="1:1" x14ac:dyDescent="0.2">
      <c r="A355" s="136"/>
    </row>
    <row r="356" spans="1:1" x14ac:dyDescent="0.2">
      <c r="A356" s="136"/>
    </row>
    <row r="357" spans="1:1" x14ac:dyDescent="0.2">
      <c r="A357" s="136"/>
    </row>
    <row r="358" spans="1:1" x14ac:dyDescent="0.2">
      <c r="A358" s="136"/>
    </row>
    <row r="359" spans="1:1" x14ac:dyDescent="0.2">
      <c r="A359" s="136"/>
    </row>
    <row r="360" spans="1:1" x14ac:dyDescent="0.2">
      <c r="A360" s="136"/>
    </row>
    <row r="361" spans="1:1" x14ac:dyDescent="0.2">
      <c r="A361" s="136"/>
    </row>
    <row r="362" spans="1:1" x14ac:dyDescent="0.2">
      <c r="A362" s="136"/>
    </row>
    <row r="363" spans="1:1" x14ac:dyDescent="0.2">
      <c r="A363" s="136"/>
    </row>
    <row r="364" spans="1:1" x14ac:dyDescent="0.2">
      <c r="A364" s="136"/>
    </row>
    <row r="365" spans="1:1" x14ac:dyDescent="0.2">
      <c r="A365" s="136"/>
    </row>
    <row r="366" spans="1:1" x14ac:dyDescent="0.2">
      <c r="A366" s="136"/>
    </row>
    <row r="367" spans="1:1" x14ac:dyDescent="0.2">
      <c r="A367" s="136"/>
    </row>
    <row r="368" spans="1:1" x14ac:dyDescent="0.2">
      <c r="A368" s="136"/>
    </row>
    <row r="369" spans="1:1" x14ac:dyDescent="0.2">
      <c r="A369" s="136"/>
    </row>
    <row r="370" spans="1:1" x14ac:dyDescent="0.2">
      <c r="A370" s="136"/>
    </row>
    <row r="371" spans="1:1" x14ac:dyDescent="0.2">
      <c r="A371" s="136"/>
    </row>
    <row r="372" spans="1:1" x14ac:dyDescent="0.2">
      <c r="A372" s="136"/>
    </row>
    <row r="373" spans="1:1" x14ac:dyDescent="0.2">
      <c r="A373" s="136"/>
    </row>
    <row r="374" spans="1:1" x14ac:dyDescent="0.2">
      <c r="A374" s="136"/>
    </row>
    <row r="375" spans="1:1" x14ac:dyDescent="0.2">
      <c r="A375" s="136"/>
    </row>
    <row r="376" spans="1:1" x14ac:dyDescent="0.2">
      <c r="A376" s="136"/>
    </row>
    <row r="377" spans="1:1" x14ac:dyDescent="0.2">
      <c r="A377" s="136"/>
    </row>
    <row r="378" spans="1:1" x14ac:dyDescent="0.2">
      <c r="A378" s="136"/>
    </row>
    <row r="379" spans="1:1" x14ac:dyDescent="0.2">
      <c r="A379" s="136"/>
    </row>
    <row r="380" spans="1:1" x14ac:dyDescent="0.2">
      <c r="A380" s="136"/>
    </row>
    <row r="381" spans="1:1" x14ac:dyDescent="0.2">
      <c r="A381" s="136"/>
    </row>
    <row r="382" spans="1:1" x14ac:dyDescent="0.2">
      <c r="A382" s="136"/>
    </row>
    <row r="383" spans="1:1" x14ac:dyDescent="0.2">
      <c r="A383" s="136"/>
    </row>
    <row r="384" spans="1:1" x14ac:dyDescent="0.2">
      <c r="A384" s="136"/>
    </row>
    <row r="385" spans="1:1" x14ac:dyDescent="0.2">
      <c r="A385" s="136"/>
    </row>
    <row r="386" spans="1:1" x14ac:dyDescent="0.2">
      <c r="A386" s="136"/>
    </row>
    <row r="387" spans="1:1" x14ac:dyDescent="0.2">
      <c r="A387" s="136"/>
    </row>
    <row r="388" spans="1:1" x14ac:dyDescent="0.2">
      <c r="A388" s="136"/>
    </row>
    <row r="389" spans="1:1" x14ac:dyDescent="0.2">
      <c r="A389" s="136"/>
    </row>
    <row r="390" spans="1:1" x14ac:dyDescent="0.2">
      <c r="A390" s="136"/>
    </row>
    <row r="391" spans="1:1" x14ac:dyDescent="0.2">
      <c r="A391" s="136"/>
    </row>
    <row r="392" spans="1:1" x14ac:dyDescent="0.2">
      <c r="A392" s="136"/>
    </row>
    <row r="393" spans="1:1" x14ac:dyDescent="0.2">
      <c r="A393" s="136"/>
    </row>
    <row r="394" spans="1:1" x14ac:dyDescent="0.2">
      <c r="A394" s="136"/>
    </row>
    <row r="395" spans="1:1" x14ac:dyDescent="0.2">
      <c r="A395" s="136"/>
    </row>
    <row r="396" spans="1:1" x14ac:dyDescent="0.2">
      <c r="A396" s="136"/>
    </row>
    <row r="397" spans="1:1" x14ac:dyDescent="0.2">
      <c r="A397" s="136"/>
    </row>
    <row r="398" spans="1:1" x14ac:dyDescent="0.2">
      <c r="A398" s="136"/>
    </row>
    <row r="399" spans="1:1" x14ac:dyDescent="0.2">
      <c r="A399" s="136"/>
    </row>
    <row r="400" spans="1:1" x14ac:dyDescent="0.2">
      <c r="A400" s="136"/>
    </row>
    <row r="401" spans="1:1" x14ac:dyDescent="0.2">
      <c r="A401" s="136"/>
    </row>
    <row r="402" spans="1:1" x14ac:dyDescent="0.2">
      <c r="A402" s="136"/>
    </row>
    <row r="403" spans="1:1" x14ac:dyDescent="0.2">
      <c r="A403" s="136"/>
    </row>
    <row r="404" spans="1:1" x14ac:dyDescent="0.2">
      <c r="A404" s="136"/>
    </row>
    <row r="405" spans="1:1" x14ac:dyDescent="0.2">
      <c r="A405" s="136"/>
    </row>
    <row r="406" spans="1:1" x14ac:dyDescent="0.2">
      <c r="A406" s="136"/>
    </row>
    <row r="407" spans="1:1" x14ac:dyDescent="0.2">
      <c r="A407" s="136"/>
    </row>
    <row r="408" spans="1:1" x14ac:dyDescent="0.2">
      <c r="A408" s="136"/>
    </row>
    <row r="409" spans="1:1" x14ac:dyDescent="0.2">
      <c r="A409" s="136"/>
    </row>
    <row r="410" spans="1:1" x14ac:dyDescent="0.2">
      <c r="A410" s="136"/>
    </row>
    <row r="411" spans="1:1" x14ac:dyDescent="0.2">
      <c r="A411" s="136"/>
    </row>
    <row r="412" spans="1:1" x14ac:dyDescent="0.2">
      <c r="A412" s="136"/>
    </row>
    <row r="413" spans="1:1" x14ac:dyDescent="0.2">
      <c r="A413" s="136"/>
    </row>
    <row r="414" spans="1:1" x14ac:dyDescent="0.2">
      <c r="A414" s="136"/>
    </row>
    <row r="415" spans="1:1" x14ac:dyDescent="0.2">
      <c r="A415" s="136"/>
    </row>
    <row r="416" spans="1:1" x14ac:dyDescent="0.2">
      <c r="A416" s="136"/>
    </row>
    <row r="417" spans="1:1" x14ac:dyDescent="0.2">
      <c r="A417" s="136"/>
    </row>
    <row r="418" spans="1:1" x14ac:dyDescent="0.2">
      <c r="A418" s="136"/>
    </row>
    <row r="419" spans="1:1" x14ac:dyDescent="0.2">
      <c r="A419" s="136"/>
    </row>
    <row r="420" spans="1:1" x14ac:dyDescent="0.2">
      <c r="A420" s="136"/>
    </row>
    <row r="421" spans="1:1" x14ac:dyDescent="0.2">
      <c r="A421" s="136"/>
    </row>
    <row r="422" spans="1:1" x14ac:dyDescent="0.2">
      <c r="A422" s="136"/>
    </row>
    <row r="423" spans="1:1" x14ac:dyDescent="0.2">
      <c r="A423" s="136"/>
    </row>
    <row r="424" spans="1:1" x14ac:dyDescent="0.2">
      <c r="A424" s="136"/>
    </row>
    <row r="425" spans="1:1" x14ac:dyDescent="0.2">
      <c r="A425" s="136"/>
    </row>
    <row r="426" spans="1:1" x14ac:dyDescent="0.2">
      <c r="A426" s="136"/>
    </row>
    <row r="427" spans="1:1" x14ac:dyDescent="0.2">
      <c r="A427" s="136"/>
    </row>
    <row r="428" spans="1:1" x14ac:dyDescent="0.2">
      <c r="A428" s="136"/>
    </row>
    <row r="429" spans="1:1" x14ac:dyDescent="0.2">
      <c r="A429" s="136"/>
    </row>
    <row r="430" spans="1:1" x14ac:dyDescent="0.2">
      <c r="A430" s="136"/>
    </row>
    <row r="431" spans="1:1" x14ac:dyDescent="0.2">
      <c r="A431" s="136"/>
    </row>
    <row r="432" spans="1:1" x14ac:dyDescent="0.2">
      <c r="A432" s="136"/>
    </row>
    <row r="433" spans="1:1" x14ac:dyDescent="0.2">
      <c r="A433" s="136"/>
    </row>
    <row r="434" spans="1:1" x14ac:dyDescent="0.2">
      <c r="A434" s="136"/>
    </row>
    <row r="435" spans="1:1" x14ac:dyDescent="0.2">
      <c r="A435" s="136"/>
    </row>
    <row r="436" spans="1:1" x14ac:dyDescent="0.2">
      <c r="A436" s="136"/>
    </row>
    <row r="437" spans="1:1" x14ac:dyDescent="0.2">
      <c r="A437" s="136"/>
    </row>
    <row r="438" spans="1:1" x14ac:dyDescent="0.2">
      <c r="A438" s="136"/>
    </row>
    <row r="439" spans="1:1" x14ac:dyDescent="0.2">
      <c r="A439" s="136"/>
    </row>
    <row r="440" spans="1:1" x14ac:dyDescent="0.2">
      <c r="A440" s="136"/>
    </row>
    <row r="441" spans="1:1" x14ac:dyDescent="0.2">
      <c r="A441" s="136"/>
    </row>
    <row r="442" spans="1:1" x14ac:dyDescent="0.2">
      <c r="A442" s="136"/>
    </row>
    <row r="443" spans="1:1" x14ac:dyDescent="0.2">
      <c r="A443" s="136"/>
    </row>
    <row r="444" spans="1:1" x14ac:dyDescent="0.2">
      <c r="A444" s="136"/>
    </row>
    <row r="445" spans="1:1" x14ac:dyDescent="0.2">
      <c r="A445" s="136"/>
    </row>
    <row r="446" spans="1:1" x14ac:dyDescent="0.2">
      <c r="A446" s="136"/>
    </row>
    <row r="447" spans="1:1" x14ac:dyDescent="0.2">
      <c r="A447" s="136"/>
    </row>
    <row r="448" spans="1:1" x14ac:dyDescent="0.2">
      <c r="A448" s="136"/>
    </row>
    <row r="449" spans="1:1" x14ac:dyDescent="0.2">
      <c r="A449" s="136"/>
    </row>
    <row r="450" spans="1:1" x14ac:dyDescent="0.2">
      <c r="A450" s="136"/>
    </row>
    <row r="451" spans="1:1" x14ac:dyDescent="0.2">
      <c r="A451" s="136"/>
    </row>
    <row r="452" spans="1:1" x14ac:dyDescent="0.2">
      <c r="A452" s="136"/>
    </row>
    <row r="453" spans="1:1" x14ac:dyDescent="0.2">
      <c r="A453" s="136"/>
    </row>
    <row r="454" spans="1:1" x14ac:dyDescent="0.2">
      <c r="A454" s="136"/>
    </row>
    <row r="455" spans="1:1" x14ac:dyDescent="0.2">
      <c r="A455" s="136"/>
    </row>
    <row r="456" spans="1:1" x14ac:dyDescent="0.2">
      <c r="A456" s="136"/>
    </row>
    <row r="457" spans="1:1" x14ac:dyDescent="0.2">
      <c r="A457" s="136"/>
    </row>
    <row r="458" spans="1:1" x14ac:dyDescent="0.2">
      <c r="A458" s="136"/>
    </row>
    <row r="459" spans="1:1" x14ac:dyDescent="0.2">
      <c r="A459" s="136"/>
    </row>
    <row r="460" spans="1:1" x14ac:dyDescent="0.2">
      <c r="A460" s="136"/>
    </row>
    <row r="461" spans="1:1" x14ac:dyDescent="0.2">
      <c r="A461" s="136"/>
    </row>
    <row r="462" spans="1:1" x14ac:dyDescent="0.2">
      <c r="A462" s="136"/>
    </row>
    <row r="463" spans="1:1" x14ac:dyDescent="0.2">
      <c r="A463" s="136"/>
    </row>
    <row r="464" spans="1:1" x14ac:dyDescent="0.2">
      <c r="A464" s="136"/>
    </row>
    <row r="465" spans="1:1" x14ac:dyDescent="0.2">
      <c r="A465" s="136"/>
    </row>
    <row r="466" spans="1:1" x14ac:dyDescent="0.2">
      <c r="A466" s="136"/>
    </row>
    <row r="467" spans="1:1" x14ac:dyDescent="0.2">
      <c r="A467" s="136"/>
    </row>
    <row r="468" spans="1:1" x14ac:dyDescent="0.2">
      <c r="A468" s="136"/>
    </row>
    <row r="469" spans="1:1" x14ac:dyDescent="0.2">
      <c r="A469" s="136"/>
    </row>
    <row r="470" spans="1:1" x14ac:dyDescent="0.2">
      <c r="A470" s="136"/>
    </row>
    <row r="471" spans="1:1" x14ac:dyDescent="0.2">
      <c r="A471" s="136"/>
    </row>
    <row r="472" spans="1:1" x14ac:dyDescent="0.2">
      <c r="A472" s="136"/>
    </row>
    <row r="473" spans="1:1" x14ac:dyDescent="0.2">
      <c r="A473" s="136"/>
    </row>
    <row r="474" spans="1:1" x14ac:dyDescent="0.2">
      <c r="A474" s="136"/>
    </row>
    <row r="475" spans="1:1" x14ac:dyDescent="0.2">
      <c r="A475" s="136"/>
    </row>
    <row r="476" spans="1:1" x14ac:dyDescent="0.2">
      <c r="A476" s="136"/>
    </row>
    <row r="477" spans="1:1" x14ac:dyDescent="0.2">
      <c r="A477" s="136"/>
    </row>
    <row r="478" spans="1:1" x14ac:dyDescent="0.2">
      <c r="A478" s="136"/>
    </row>
    <row r="479" spans="1:1" x14ac:dyDescent="0.2">
      <c r="A479" s="136"/>
    </row>
    <row r="480" spans="1:1" x14ac:dyDescent="0.2">
      <c r="A480" s="136"/>
    </row>
    <row r="481" spans="1:1" x14ac:dyDescent="0.2">
      <c r="A481" s="136"/>
    </row>
    <row r="482" spans="1:1" x14ac:dyDescent="0.2">
      <c r="A482" s="136"/>
    </row>
    <row r="483" spans="1:1" x14ac:dyDescent="0.2">
      <c r="A483" s="136"/>
    </row>
    <row r="484" spans="1:1" x14ac:dyDescent="0.2">
      <c r="A484" s="136"/>
    </row>
    <row r="485" spans="1:1" x14ac:dyDescent="0.2">
      <c r="A485" s="136"/>
    </row>
    <row r="486" spans="1:1" x14ac:dyDescent="0.2">
      <c r="A486" s="136"/>
    </row>
    <row r="487" spans="1:1" x14ac:dyDescent="0.2">
      <c r="A487" s="136"/>
    </row>
    <row r="488" spans="1:1" x14ac:dyDescent="0.2">
      <c r="A488" s="136"/>
    </row>
    <row r="489" spans="1:1" x14ac:dyDescent="0.2">
      <c r="A489" s="136"/>
    </row>
    <row r="490" spans="1:1" x14ac:dyDescent="0.2">
      <c r="A490" s="136"/>
    </row>
    <row r="491" spans="1:1" x14ac:dyDescent="0.2">
      <c r="A491" s="136"/>
    </row>
    <row r="492" spans="1:1" x14ac:dyDescent="0.2">
      <c r="A492" s="136"/>
    </row>
    <row r="493" spans="1:1" x14ac:dyDescent="0.2">
      <c r="A493" s="136"/>
    </row>
    <row r="494" spans="1:1" x14ac:dyDescent="0.2">
      <c r="A494" s="136"/>
    </row>
    <row r="495" spans="1:1" x14ac:dyDescent="0.2">
      <c r="A495" s="136"/>
    </row>
    <row r="496" spans="1:1" x14ac:dyDescent="0.2">
      <c r="A496" s="136"/>
    </row>
    <row r="497" spans="1:1" x14ac:dyDescent="0.2">
      <c r="A497" s="136"/>
    </row>
    <row r="498" spans="1:1" x14ac:dyDescent="0.2">
      <c r="A498" s="136"/>
    </row>
    <row r="499" spans="1:1" x14ac:dyDescent="0.2">
      <c r="A499" s="136"/>
    </row>
    <row r="500" spans="1:1" x14ac:dyDescent="0.2">
      <c r="A500" s="136"/>
    </row>
    <row r="501" spans="1:1" x14ac:dyDescent="0.2">
      <c r="A501" s="136"/>
    </row>
    <row r="502" spans="1:1" x14ac:dyDescent="0.2">
      <c r="A502" s="136"/>
    </row>
    <row r="503" spans="1:1" x14ac:dyDescent="0.2">
      <c r="A503" s="136"/>
    </row>
    <row r="504" spans="1:1" x14ac:dyDescent="0.2">
      <c r="A504" s="136"/>
    </row>
    <row r="505" spans="1:1" x14ac:dyDescent="0.2">
      <c r="A505" s="136"/>
    </row>
    <row r="506" spans="1:1" x14ac:dyDescent="0.2">
      <c r="A506" s="136"/>
    </row>
    <row r="507" spans="1:1" x14ac:dyDescent="0.2">
      <c r="A507" s="136"/>
    </row>
    <row r="508" spans="1:1" x14ac:dyDescent="0.2">
      <c r="A508" s="136"/>
    </row>
    <row r="509" spans="1:1" x14ac:dyDescent="0.2">
      <c r="A509" s="136"/>
    </row>
    <row r="510" spans="1:1" x14ac:dyDescent="0.2">
      <c r="A510" s="136"/>
    </row>
    <row r="511" spans="1:1" x14ac:dyDescent="0.2">
      <c r="A511" s="136"/>
    </row>
    <row r="512" spans="1:1" x14ac:dyDescent="0.2">
      <c r="A512" s="136"/>
    </row>
    <row r="513" spans="1:1" x14ac:dyDescent="0.2">
      <c r="A513" s="136"/>
    </row>
    <row r="514" spans="1:1" x14ac:dyDescent="0.2">
      <c r="A514" s="136"/>
    </row>
    <row r="515" spans="1:1" x14ac:dyDescent="0.2">
      <c r="A515" s="136"/>
    </row>
    <row r="516" spans="1:1" x14ac:dyDescent="0.2">
      <c r="A516" s="136"/>
    </row>
    <row r="517" spans="1:1" x14ac:dyDescent="0.2">
      <c r="A517" s="136"/>
    </row>
    <row r="518" spans="1:1" x14ac:dyDescent="0.2">
      <c r="A518" s="136"/>
    </row>
    <row r="519" spans="1:1" x14ac:dyDescent="0.2">
      <c r="A519" s="136"/>
    </row>
    <row r="520" spans="1:1" x14ac:dyDescent="0.2">
      <c r="A520" s="136"/>
    </row>
    <row r="521" spans="1:1" x14ac:dyDescent="0.2">
      <c r="A521" s="136"/>
    </row>
    <row r="522" spans="1:1" x14ac:dyDescent="0.2">
      <c r="A522" s="136"/>
    </row>
    <row r="523" spans="1:1" x14ac:dyDescent="0.2">
      <c r="A523" s="136"/>
    </row>
    <row r="524" spans="1:1" x14ac:dyDescent="0.2">
      <c r="A524" s="136"/>
    </row>
    <row r="525" spans="1:1" x14ac:dyDescent="0.2">
      <c r="A525" s="136"/>
    </row>
    <row r="526" spans="1:1" x14ac:dyDescent="0.2">
      <c r="A526" s="136"/>
    </row>
    <row r="527" spans="1:1" x14ac:dyDescent="0.2">
      <c r="A527" s="136"/>
    </row>
    <row r="528" spans="1:1" x14ac:dyDescent="0.2">
      <c r="A528" s="136"/>
    </row>
    <row r="529" spans="1:1" x14ac:dyDescent="0.2">
      <c r="A529" s="136"/>
    </row>
    <row r="530" spans="1:1" x14ac:dyDescent="0.2">
      <c r="A530" s="136"/>
    </row>
    <row r="531" spans="1:1" x14ac:dyDescent="0.2">
      <c r="A531" s="136"/>
    </row>
    <row r="532" spans="1:1" x14ac:dyDescent="0.2">
      <c r="A532" s="136"/>
    </row>
    <row r="533" spans="1:1" x14ac:dyDescent="0.2">
      <c r="A533" s="136"/>
    </row>
    <row r="534" spans="1:1" x14ac:dyDescent="0.2">
      <c r="A534" s="136"/>
    </row>
    <row r="535" spans="1:1" x14ac:dyDescent="0.2">
      <c r="A535" s="136"/>
    </row>
    <row r="536" spans="1:1" x14ac:dyDescent="0.2">
      <c r="A536" s="136"/>
    </row>
    <row r="537" spans="1:1" x14ac:dyDescent="0.2">
      <c r="A537" s="136"/>
    </row>
    <row r="538" spans="1:1" x14ac:dyDescent="0.2">
      <c r="A538" s="136"/>
    </row>
    <row r="539" spans="1:1" x14ac:dyDescent="0.2">
      <c r="A539" s="136"/>
    </row>
    <row r="540" spans="1:1" x14ac:dyDescent="0.2">
      <c r="A540" s="136"/>
    </row>
    <row r="541" spans="1:1" x14ac:dyDescent="0.2">
      <c r="A541" s="136"/>
    </row>
    <row r="542" spans="1:1" x14ac:dyDescent="0.2">
      <c r="A542" s="136"/>
    </row>
    <row r="543" spans="1:1" x14ac:dyDescent="0.2">
      <c r="A543" s="136"/>
    </row>
    <row r="544" spans="1:1" x14ac:dyDescent="0.2">
      <c r="A544" s="136"/>
    </row>
    <row r="545" spans="1:1" x14ac:dyDescent="0.2">
      <c r="A545" s="136"/>
    </row>
    <row r="546" spans="1:1" x14ac:dyDescent="0.2">
      <c r="A546" s="136"/>
    </row>
    <row r="547" spans="1:1" x14ac:dyDescent="0.2">
      <c r="A547" s="136"/>
    </row>
    <row r="548" spans="1:1" x14ac:dyDescent="0.2">
      <c r="A548" s="136"/>
    </row>
    <row r="549" spans="1:1" x14ac:dyDescent="0.2">
      <c r="A549" s="136"/>
    </row>
    <row r="550" spans="1:1" x14ac:dyDescent="0.2">
      <c r="A550" s="136"/>
    </row>
    <row r="551" spans="1:1" x14ac:dyDescent="0.2">
      <c r="A551" s="136"/>
    </row>
    <row r="552" spans="1:1" x14ac:dyDescent="0.2">
      <c r="A552" s="136"/>
    </row>
    <row r="553" spans="1:1" x14ac:dyDescent="0.2">
      <c r="A553" s="136"/>
    </row>
    <row r="554" spans="1:1" x14ac:dyDescent="0.2">
      <c r="A554" s="136"/>
    </row>
    <row r="555" spans="1:1" x14ac:dyDescent="0.2">
      <c r="A555" s="136"/>
    </row>
    <row r="556" spans="1:1" x14ac:dyDescent="0.2">
      <c r="A556" s="136"/>
    </row>
    <row r="557" spans="1:1" x14ac:dyDescent="0.2">
      <c r="A557" s="136"/>
    </row>
    <row r="558" spans="1:1" x14ac:dyDescent="0.2">
      <c r="A558" s="136"/>
    </row>
    <row r="559" spans="1:1" x14ac:dyDescent="0.2">
      <c r="A559" s="136"/>
    </row>
    <row r="560" spans="1:1" x14ac:dyDescent="0.2">
      <c r="A560" s="136"/>
    </row>
    <row r="561" spans="1:1" x14ac:dyDescent="0.2">
      <c r="A561" s="136"/>
    </row>
    <row r="562" spans="1:1" x14ac:dyDescent="0.2">
      <c r="A562" s="136"/>
    </row>
    <row r="563" spans="1:1" x14ac:dyDescent="0.2">
      <c r="A563" s="136"/>
    </row>
    <row r="564" spans="1:1" x14ac:dyDescent="0.2">
      <c r="A564" s="136"/>
    </row>
    <row r="565" spans="1:1" x14ac:dyDescent="0.2">
      <c r="A565" s="136"/>
    </row>
    <row r="566" spans="1:1" x14ac:dyDescent="0.2">
      <c r="A566" s="136"/>
    </row>
    <row r="567" spans="1:1" x14ac:dyDescent="0.2">
      <c r="A567" s="136"/>
    </row>
    <row r="568" spans="1:1" x14ac:dyDescent="0.2">
      <c r="A568" s="136"/>
    </row>
    <row r="569" spans="1:1" x14ac:dyDescent="0.2">
      <c r="A569" s="136"/>
    </row>
    <row r="570" spans="1:1" x14ac:dyDescent="0.2">
      <c r="A570" s="136"/>
    </row>
    <row r="571" spans="1:1" x14ac:dyDescent="0.2">
      <c r="A571" s="136"/>
    </row>
    <row r="572" spans="1:1" x14ac:dyDescent="0.2">
      <c r="A572" s="136"/>
    </row>
    <row r="573" spans="1:1" x14ac:dyDescent="0.2">
      <c r="A573" s="136"/>
    </row>
    <row r="574" spans="1:1" x14ac:dyDescent="0.2">
      <c r="A574" s="136"/>
    </row>
    <row r="575" spans="1:1" x14ac:dyDescent="0.2">
      <c r="A575" s="136"/>
    </row>
    <row r="576" spans="1:1" x14ac:dyDescent="0.2">
      <c r="A576" s="136"/>
    </row>
    <row r="577" spans="1:1" x14ac:dyDescent="0.2">
      <c r="A577" s="136"/>
    </row>
    <row r="578" spans="1:1" x14ac:dyDescent="0.2">
      <c r="A578" s="136"/>
    </row>
    <row r="579" spans="1:1" x14ac:dyDescent="0.2">
      <c r="A579" s="136"/>
    </row>
    <row r="580" spans="1:1" x14ac:dyDescent="0.2">
      <c r="A580" s="136"/>
    </row>
    <row r="581" spans="1:1" x14ac:dyDescent="0.2">
      <c r="A581" s="136"/>
    </row>
    <row r="582" spans="1:1" x14ac:dyDescent="0.2">
      <c r="A582" s="136"/>
    </row>
    <row r="583" spans="1:1" x14ac:dyDescent="0.2">
      <c r="A583" s="136"/>
    </row>
    <row r="584" spans="1:1" x14ac:dyDescent="0.2">
      <c r="A584" s="136"/>
    </row>
    <row r="585" spans="1:1" x14ac:dyDescent="0.2">
      <c r="A585" s="136"/>
    </row>
    <row r="586" spans="1:1" x14ac:dyDescent="0.2">
      <c r="A586" s="136"/>
    </row>
    <row r="587" spans="1:1" x14ac:dyDescent="0.2">
      <c r="A587" s="136"/>
    </row>
    <row r="588" spans="1:1" x14ac:dyDescent="0.2">
      <c r="A588" s="136"/>
    </row>
    <row r="589" spans="1:1" x14ac:dyDescent="0.2">
      <c r="A589" s="136"/>
    </row>
    <row r="590" spans="1:1" x14ac:dyDescent="0.2">
      <c r="A590" s="136"/>
    </row>
    <row r="591" spans="1:1" x14ac:dyDescent="0.2">
      <c r="A591" s="136"/>
    </row>
    <row r="592" spans="1:1" x14ac:dyDescent="0.2">
      <c r="A592" s="136"/>
    </row>
    <row r="593" spans="1:1" x14ac:dyDescent="0.2">
      <c r="A593" s="136"/>
    </row>
    <row r="594" spans="1:1" x14ac:dyDescent="0.2">
      <c r="A594" s="136"/>
    </row>
    <row r="595" spans="1:1" x14ac:dyDescent="0.2">
      <c r="A595" s="136"/>
    </row>
    <row r="596" spans="1:1" x14ac:dyDescent="0.2">
      <c r="A596" s="136"/>
    </row>
    <row r="597" spans="1:1" x14ac:dyDescent="0.2">
      <c r="A597" s="136"/>
    </row>
    <row r="598" spans="1:1" x14ac:dyDescent="0.2">
      <c r="A598" s="136"/>
    </row>
    <row r="599" spans="1:1" x14ac:dyDescent="0.2">
      <c r="A599" s="136"/>
    </row>
    <row r="600" spans="1:1" x14ac:dyDescent="0.2">
      <c r="A600" s="136"/>
    </row>
    <row r="601" spans="1:1" x14ac:dyDescent="0.2">
      <c r="A601" s="136"/>
    </row>
    <row r="602" spans="1:1" x14ac:dyDescent="0.2">
      <c r="A602" s="136"/>
    </row>
    <row r="603" spans="1:1" x14ac:dyDescent="0.2">
      <c r="A603" s="136"/>
    </row>
    <row r="604" spans="1:1" x14ac:dyDescent="0.2">
      <c r="A604" s="136"/>
    </row>
    <row r="605" spans="1:1" x14ac:dyDescent="0.2">
      <c r="A605" s="136"/>
    </row>
    <row r="606" spans="1:1" x14ac:dyDescent="0.2">
      <c r="A606" s="136"/>
    </row>
    <row r="607" spans="1:1" x14ac:dyDescent="0.2">
      <c r="A607" s="136"/>
    </row>
    <row r="608" spans="1:1" x14ac:dyDescent="0.2">
      <c r="A608" s="136"/>
    </row>
    <row r="609" spans="1:1" x14ac:dyDescent="0.2">
      <c r="A609" s="136"/>
    </row>
    <row r="610" spans="1:1" x14ac:dyDescent="0.2">
      <c r="A610" s="136"/>
    </row>
    <row r="611" spans="1:1" x14ac:dyDescent="0.2">
      <c r="A611" s="136"/>
    </row>
    <row r="612" spans="1:1" x14ac:dyDescent="0.2">
      <c r="A612" s="136"/>
    </row>
    <row r="613" spans="1:1" x14ac:dyDescent="0.2">
      <c r="A613" s="136"/>
    </row>
    <row r="614" spans="1:1" x14ac:dyDescent="0.2">
      <c r="A614" s="136"/>
    </row>
    <row r="615" spans="1:1" x14ac:dyDescent="0.2">
      <c r="A615" s="136"/>
    </row>
    <row r="616" spans="1:1" x14ac:dyDescent="0.2">
      <c r="A616" s="136"/>
    </row>
    <row r="617" spans="1:1" x14ac:dyDescent="0.2">
      <c r="A617" s="136"/>
    </row>
    <row r="618" spans="1:1" x14ac:dyDescent="0.2">
      <c r="A618" s="136"/>
    </row>
    <row r="619" spans="1:1" x14ac:dyDescent="0.2">
      <c r="A619" s="136"/>
    </row>
    <row r="620" spans="1:1" x14ac:dyDescent="0.2">
      <c r="A620" s="136"/>
    </row>
    <row r="621" spans="1:1" x14ac:dyDescent="0.2">
      <c r="A621" s="136"/>
    </row>
    <row r="622" spans="1:1" x14ac:dyDescent="0.2">
      <c r="A622" s="136"/>
    </row>
    <row r="623" spans="1:1" x14ac:dyDescent="0.2">
      <c r="A623" s="136"/>
    </row>
    <row r="624" spans="1:1" x14ac:dyDescent="0.2">
      <c r="A624" s="136"/>
    </row>
    <row r="625" spans="1:1" x14ac:dyDescent="0.2">
      <c r="A625" s="136"/>
    </row>
    <row r="626" spans="1:1" x14ac:dyDescent="0.2">
      <c r="A626" s="136"/>
    </row>
    <row r="627" spans="1:1" x14ac:dyDescent="0.2">
      <c r="A627" s="136"/>
    </row>
    <row r="628" spans="1:1" x14ac:dyDescent="0.2">
      <c r="A628" s="136"/>
    </row>
    <row r="629" spans="1:1" x14ac:dyDescent="0.2">
      <c r="A629" s="136"/>
    </row>
    <row r="630" spans="1:1" x14ac:dyDescent="0.2">
      <c r="A630" s="136"/>
    </row>
    <row r="631" spans="1:1" x14ac:dyDescent="0.2">
      <c r="A631" s="136"/>
    </row>
    <row r="632" spans="1:1" x14ac:dyDescent="0.2">
      <c r="A632" s="136"/>
    </row>
    <row r="633" spans="1:1" x14ac:dyDescent="0.2">
      <c r="A633" s="136"/>
    </row>
    <row r="634" spans="1:1" x14ac:dyDescent="0.2">
      <c r="A634" s="136"/>
    </row>
    <row r="635" spans="1:1" x14ac:dyDescent="0.2">
      <c r="A635" s="136"/>
    </row>
    <row r="636" spans="1:1" x14ac:dyDescent="0.2">
      <c r="A636" s="136"/>
    </row>
    <row r="637" spans="1:1" x14ac:dyDescent="0.2">
      <c r="A637" s="136"/>
    </row>
    <row r="638" spans="1:1" x14ac:dyDescent="0.2">
      <c r="A638" s="136"/>
    </row>
    <row r="639" spans="1:1" x14ac:dyDescent="0.2">
      <c r="A639" s="136"/>
    </row>
    <row r="640" spans="1:1" x14ac:dyDescent="0.2">
      <c r="A640" s="136"/>
    </row>
    <row r="641" spans="1:1" x14ac:dyDescent="0.2">
      <c r="A641" s="136"/>
    </row>
    <row r="642" spans="1:1" x14ac:dyDescent="0.2">
      <c r="A642" s="136"/>
    </row>
    <row r="643" spans="1:1" x14ac:dyDescent="0.2">
      <c r="A643" s="136"/>
    </row>
    <row r="644" spans="1:1" x14ac:dyDescent="0.2">
      <c r="A644" s="136"/>
    </row>
    <row r="645" spans="1:1" x14ac:dyDescent="0.2">
      <c r="A645" s="136"/>
    </row>
    <row r="646" spans="1:1" x14ac:dyDescent="0.2">
      <c r="A646" s="136"/>
    </row>
    <row r="647" spans="1:1" x14ac:dyDescent="0.2">
      <c r="A647" s="136"/>
    </row>
    <row r="648" spans="1:1" x14ac:dyDescent="0.2">
      <c r="A648" s="136"/>
    </row>
    <row r="649" spans="1:1" x14ac:dyDescent="0.2">
      <c r="A649" s="136"/>
    </row>
    <row r="650" spans="1:1" x14ac:dyDescent="0.2">
      <c r="A650" s="136"/>
    </row>
    <row r="651" spans="1:1" x14ac:dyDescent="0.2">
      <c r="A651" s="136"/>
    </row>
    <row r="652" spans="1:1" x14ac:dyDescent="0.2">
      <c r="A652" s="136"/>
    </row>
    <row r="653" spans="1:1" x14ac:dyDescent="0.2">
      <c r="A653" s="136"/>
    </row>
  </sheetData>
  <conditionalFormatting sqref="B46:G46 B47:H47 B48:G63">
    <cfRule type="cellIs" dxfId="0" priority="1" stopIfTrue="1" operator="not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verticalDpi="4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47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7.44140625" defaultRowHeight="12.75" x14ac:dyDescent="0.2"/>
  <cols>
    <col min="1" max="1" width="18.88671875" style="140" customWidth="1"/>
    <col min="2" max="2" width="8.109375" style="140" bestFit="1" customWidth="1"/>
    <col min="3" max="3" width="9" style="140" bestFit="1" customWidth="1"/>
    <col min="4" max="4" width="11.33203125" style="140" bestFit="1" customWidth="1"/>
    <col min="5" max="5" width="16.6640625" style="140" bestFit="1" customWidth="1"/>
    <col min="6" max="6" width="15.21875" style="140" bestFit="1" customWidth="1"/>
    <col min="7" max="16384" width="7.44140625" style="140"/>
  </cols>
  <sheetData>
    <row r="1" spans="1:6" ht="15.75" x14ac:dyDescent="0.25">
      <c r="A1" s="139" t="s">
        <v>354</v>
      </c>
      <c r="B1" s="139"/>
    </row>
    <row r="2" spans="1:6" ht="15.75" x14ac:dyDescent="0.25">
      <c r="B2" s="139"/>
      <c r="F2" s="142" t="s">
        <v>187</v>
      </c>
    </row>
    <row r="3" spans="1:6" x14ac:dyDescent="0.2">
      <c r="A3" s="141"/>
      <c r="B3" s="141"/>
      <c r="C3" s="141"/>
      <c r="D3" s="141" t="s">
        <v>188</v>
      </c>
    </row>
    <row r="4" spans="1:6" x14ac:dyDescent="0.2">
      <c r="A4" s="141"/>
      <c r="B4" s="142" t="s">
        <v>74</v>
      </c>
      <c r="C4" s="142" t="s">
        <v>73</v>
      </c>
      <c r="D4" s="142" t="s">
        <v>189</v>
      </c>
      <c r="E4" s="142" t="s">
        <v>190</v>
      </c>
      <c r="F4" s="142" t="s">
        <v>191</v>
      </c>
    </row>
    <row r="5" spans="1:6" x14ac:dyDescent="0.2">
      <c r="A5" s="143">
        <v>1990</v>
      </c>
      <c r="B5" s="144">
        <v>8.0739999999999998</v>
      </c>
      <c r="C5" s="144">
        <v>6.4429999999999996</v>
      </c>
      <c r="D5" s="144">
        <v>-1.631</v>
      </c>
      <c r="E5" s="147">
        <v>-43.355000000000004</v>
      </c>
      <c r="F5" s="147"/>
    </row>
    <row r="6" spans="1:6" x14ac:dyDescent="0.2">
      <c r="A6" s="143">
        <v>1991</v>
      </c>
      <c r="B6" s="144">
        <v>7.2839999999999998</v>
      </c>
      <c r="C6" s="144">
        <v>6.01</v>
      </c>
      <c r="D6" s="144">
        <v>-1.274</v>
      </c>
      <c r="E6" s="147">
        <v>-44.629000000000005</v>
      </c>
      <c r="F6" s="147"/>
    </row>
    <row r="7" spans="1:6" x14ac:dyDescent="0.2">
      <c r="A7" s="143">
        <v>1992</v>
      </c>
      <c r="B7" s="144">
        <v>7.1719999999999997</v>
      </c>
      <c r="C7" s="144">
        <v>5.5620000000000003</v>
      </c>
      <c r="D7" s="144">
        <v>-1.61</v>
      </c>
      <c r="E7" s="147">
        <v>-46.239000000000004</v>
      </c>
      <c r="F7" s="147"/>
    </row>
    <row r="8" spans="1:6" x14ac:dyDescent="0.2">
      <c r="A8" s="143">
        <v>1993</v>
      </c>
      <c r="B8" s="144">
        <v>8.6240000000000006</v>
      </c>
      <c r="C8" s="144">
        <v>6.0119999999999996</v>
      </c>
      <c r="D8" s="144">
        <v>-2.6120000000000001</v>
      </c>
      <c r="E8" s="147">
        <v>-48.851000000000006</v>
      </c>
      <c r="F8" s="147"/>
    </row>
    <row r="9" spans="1:6" x14ac:dyDescent="0.2">
      <c r="A9" s="143">
        <v>1994</v>
      </c>
      <c r="B9" s="144">
        <v>9.0790000000000006</v>
      </c>
      <c r="C9" s="144">
        <v>5.1420000000000003</v>
      </c>
      <c r="D9" s="144">
        <v>-3.9369999999999998</v>
      </c>
      <c r="E9" s="147">
        <v>-52.788000000000004</v>
      </c>
      <c r="F9" s="147"/>
    </row>
    <row r="10" spans="1:6" x14ac:dyDescent="0.2">
      <c r="A10" s="143">
        <v>1995</v>
      </c>
      <c r="B10" s="144">
        <v>9.3840000000000003</v>
      </c>
      <c r="C10" s="144">
        <v>5.0609999999999999</v>
      </c>
      <c r="D10" s="144">
        <v>-4.3230000000000004</v>
      </c>
      <c r="E10" s="147">
        <v>-57.111000000000004</v>
      </c>
      <c r="F10" s="147"/>
    </row>
    <row r="11" spans="1:6" x14ac:dyDescent="0.2">
      <c r="A11" s="143">
        <v>1996</v>
      </c>
      <c r="B11" s="144">
        <v>10.928000000000001</v>
      </c>
      <c r="C11" s="144">
        <v>6.1180000000000003</v>
      </c>
      <c r="D11" s="144">
        <v>-4.8099999999999996</v>
      </c>
      <c r="E11" s="147">
        <v>-61.921000000000006</v>
      </c>
      <c r="F11" s="147"/>
    </row>
    <row r="12" spans="1:6" x14ac:dyDescent="0.2">
      <c r="A12" s="143">
        <v>1997</v>
      </c>
      <c r="B12" s="144">
        <v>9.8089999999999993</v>
      </c>
      <c r="C12" s="144">
        <v>6.0789999999999997</v>
      </c>
      <c r="D12" s="144">
        <v>-3.73</v>
      </c>
      <c r="E12" s="147">
        <v>-65.65100000000001</v>
      </c>
      <c r="F12" s="147"/>
    </row>
    <row r="13" spans="1:6" x14ac:dyDescent="0.2">
      <c r="A13" s="143">
        <v>1998</v>
      </c>
      <c r="B13" s="144">
        <v>6.5759999999999996</v>
      </c>
      <c r="C13" s="144">
        <v>4.3730000000000002</v>
      </c>
      <c r="D13" s="144">
        <v>-2.2029999999999998</v>
      </c>
      <c r="E13" s="147">
        <v>-67.854000000000013</v>
      </c>
      <c r="F13" s="147"/>
    </row>
    <row r="14" spans="1:6" x14ac:dyDescent="0.2">
      <c r="A14" s="143">
        <v>1999</v>
      </c>
      <c r="B14" s="144">
        <v>8.7050000000000001</v>
      </c>
      <c r="C14" s="144">
        <v>5.1130000000000004</v>
      </c>
      <c r="D14" s="144">
        <v>-3.5920000000000001</v>
      </c>
      <c r="E14" s="147">
        <v>-71.446000000000012</v>
      </c>
      <c r="F14" s="147"/>
    </row>
    <row r="15" spans="1:6" x14ac:dyDescent="0.2">
      <c r="A15" s="143">
        <v>2000</v>
      </c>
      <c r="B15" s="144">
        <v>14.717000000000001</v>
      </c>
      <c r="C15" s="144">
        <v>9.7859999999999996</v>
      </c>
      <c r="D15" s="144">
        <v>-4.931</v>
      </c>
      <c r="E15" s="147">
        <v>-76.37700000000001</v>
      </c>
      <c r="F15" s="147"/>
    </row>
    <row r="16" spans="1:6" x14ac:dyDescent="0.2">
      <c r="A16" s="143">
        <v>2001</v>
      </c>
      <c r="B16" s="144">
        <v>14.207000000000001</v>
      </c>
      <c r="C16" s="144">
        <v>9.8070000000000004</v>
      </c>
      <c r="D16" s="144">
        <v>-4.4000000000000004</v>
      </c>
      <c r="E16" s="147">
        <v>-80.777000000000015</v>
      </c>
      <c r="F16" s="147"/>
    </row>
    <row r="17" spans="1:6" x14ac:dyDescent="0.2">
      <c r="A17" s="143">
        <v>2002</v>
      </c>
      <c r="B17" s="144">
        <v>13.64</v>
      </c>
      <c r="C17" s="144">
        <v>9.7029999999999994</v>
      </c>
      <c r="D17" s="144">
        <v>-3.9369999999999998</v>
      </c>
      <c r="E17" s="147">
        <v>-84.714000000000013</v>
      </c>
      <c r="F17" s="147"/>
    </row>
    <row r="18" spans="1:6" x14ac:dyDescent="0.2">
      <c r="A18" s="143">
        <v>2003</v>
      </c>
      <c r="B18" s="144">
        <v>13.795</v>
      </c>
      <c r="C18" s="144">
        <v>11.24</v>
      </c>
      <c r="D18" s="144">
        <v>-2.5550000000000002</v>
      </c>
      <c r="E18" s="147">
        <v>-87.26900000000002</v>
      </c>
      <c r="F18" s="147"/>
    </row>
    <row r="19" spans="1:6" x14ac:dyDescent="0.2">
      <c r="A19" s="143">
        <v>2004</v>
      </c>
      <c r="B19" s="144">
        <v>15.294</v>
      </c>
      <c r="C19" s="144">
        <v>15.430999999999999</v>
      </c>
      <c r="D19" s="144">
        <v>0.13700000000000001</v>
      </c>
      <c r="E19" s="147"/>
      <c r="F19" s="147">
        <v>0.13700000000000001</v>
      </c>
    </row>
    <row r="20" spans="1:6" x14ac:dyDescent="0.2">
      <c r="A20" s="143">
        <v>2005</v>
      </c>
      <c r="B20" s="144">
        <v>18.771999999999998</v>
      </c>
      <c r="C20" s="144">
        <v>21.082999999999998</v>
      </c>
      <c r="D20" s="144">
        <v>2.3109999999999999</v>
      </c>
      <c r="E20" s="147"/>
      <c r="F20" s="147">
        <v>2.448</v>
      </c>
    </row>
    <row r="21" spans="1:6" x14ac:dyDescent="0.2">
      <c r="A21" s="143">
        <v>2006</v>
      </c>
      <c r="B21" s="144">
        <v>22.446999999999999</v>
      </c>
      <c r="C21" s="144">
        <v>25.934000000000001</v>
      </c>
      <c r="D21" s="144">
        <v>3.4870000000000001</v>
      </c>
      <c r="E21" s="147"/>
      <c r="F21" s="147">
        <v>5.9350000000000005</v>
      </c>
    </row>
    <row r="22" spans="1:6" x14ac:dyDescent="0.2">
      <c r="A22" s="143">
        <v>2007</v>
      </c>
      <c r="B22" s="144">
        <v>22.411999999999999</v>
      </c>
      <c r="C22" s="144">
        <v>26.34</v>
      </c>
      <c r="D22" s="144">
        <v>3.9279999999999999</v>
      </c>
      <c r="E22" s="147"/>
      <c r="F22" s="147">
        <v>9.8629999999999995</v>
      </c>
    </row>
    <row r="23" spans="1:6" x14ac:dyDescent="0.2">
      <c r="A23" s="143">
        <v>2008</v>
      </c>
      <c r="B23" s="144">
        <v>31.445</v>
      </c>
      <c r="C23" s="144">
        <v>36.984000000000002</v>
      </c>
      <c r="D23" s="144">
        <v>5.5389999999999997</v>
      </c>
      <c r="E23" s="147"/>
      <c r="F23" s="147">
        <v>15.401999999999999</v>
      </c>
    </row>
    <row r="24" spans="1:6" x14ac:dyDescent="0.2">
      <c r="A24" s="143">
        <v>2009</v>
      </c>
      <c r="B24" s="144">
        <v>23.629000000000001</v>
      </c>
      <c r="C24" s="144">
        <v>26.606999999999999</v>
      </c>
      <c r="D24" s="144">
        <v>2.9780000000000002</v>
      </c>
      <c r="E24" s="147"/>
      <c r="F24" s="147">
        <v>18.38</v>
      </c>
    </row>
    <row r="25" spans="1:6" x14ac:dyDescent="0.2">
      <c r="A25" s="143">
        <v>2010</v>
      </c>
      <c r="B25" s="144">
        <v>31.195</v>
      </c>
      <c r="C25" s="144">
        <v>34.53</v>
      </c>
      <c r="D25" s="144">
        <v>3.335</v>
      </c>
      <c r="E25" s="147"/>
      <c r="F25" s="147">
        <v>21.715</v>
      </c>
    </row>
    <row r="26" spans="1:6" x14ac:dyDescent="0.2">
      <c r="A26" s="143">
        <v>2011</v>
      </c>
      <c r="B26" s="144">
        <v>38.826999999999998</v>
      </c>
      <c r="C26" s="144">
        <v>48.768000000000001</v>
      </c>
      <c r="D26" s="144">
        <v>9.9410000000000007</v>
      </c>
      <c r="E26" s="147"/>
      <c r="F26" s="147">
        <v>31.655999999999999</v>
      </c>
    </row>
    <row r="27" spans="1:6" x14ac:dyDescent="0.2">
      <c r="A27" s="143">
        <v>2012</v>
      </c>
      <c r="B27" s="144">
        <v>39.165999999999997</v>
      </c>
      <c r="C27" s="144">
        <v>53.616999999999997</v>
      </c>
      <c r="D27" s="144">
        <v>14.451000000000001</v>
      </c>
      <c r="E27" s="147"/>
      <c r="F27" s="147">
        <v>46.106999999999999</v>
      </c>
    </row>
    <row r="28" spans="1:6" x14ac:dyDescent="0.2">
      <c r="A28" s="143">
        <v>2013</v>
      </c>
      <c r="B28" s="144">
        <v>37.298000000000002</v>
      </c>
      <c r="C28" s="144">
        <v>47.911999999999999</v>
      </c>
      <c r="D28" s="144">
        <v>10.614000000000001</v>
      </c>
      <c r="E28" s="147"/>
      <c r="F28" s="147">
        <v>56.721000000000004</v>
      </c>
    </row>
    <row r="29" spans="1:6" x14ac:dyDescent="0.2">
      <c r="A29" s="143">
        <v>2014</v>
      </c>
      <c r="B29" s="144">
        <v>31.132999999999999</v>
      </c>
      <c r="C29" s="144">
        <v>42.033999999999999</v>
      </c>
      <c r="D29" s="144">
        <v>10.901</v>
      </c>
      <c r="E29" s="147"/>
      <c r="F29" s="147">
        <v>67.622</v>
      </c>
    </row>
    <row r="30" spans="1:6" x14ac:dyDescent="0.2">
      <c r="A30" s="143">
        <v>2015</v>
      </c>
      <c r="B30" s="144">
        <v>19.798999999999999</v>
      </c>
      <c r="C30" s="144">
        <v>27.074999999999999</v>
      </c>
      <c r="D30" s="144">
        <v>7.2759999999999998</v>
      </c>
      <c r="E30" s="147"/>
      <c r="F30" s="147">
        <v>74.897999999999996</v>
      </c>
    </row>
    <row r="31" spans="1:6" x14ac:dyDescent="0.2">
      <c r="A31" s="143">
        <v>2016</v>
      </c>
      <c r="B31" s="144">
        <v>19.411000000000001</v>
      </c>
      <c r="C31" s="144">
        <v>24.33</v>
      </c>
      <c r="D31" s="144">
        <v>4.9189999999999996</v>
      </c>
      <c r="E31" s="147"/>
      <c r="F31" s="147">
        <v>79.816999999999993</v>
      </c>
    </row>
    <row r="32" spans="1:6" x14ac:dyDescent="0.2">
      <c r="A32" s="143">
        <v>2017</v>
      </c>
      <c r="B32" s="144">
        <v>30.437000000000001</v>
      </c>
      <c r="C32" s="144">
        <v>32.543999999999997</v>
      </c>
      <c r="D32" s="144">
        <v>2.1070000000000002</v>
      </c>
      <c r="E32" s="147"/>
      <c r="F32" s="147">
        <v>81.923999999999992</v>
      </c>
    </row>
    <row r="33" spans="1:6" x14ac:dyDescent="0.2">
      <c r="A33" s="143">
        <v>2018</v>
      </c>
      <c r="B33" s="144">
        <v>37.835000000000001</v>
      </c>
      <c r="C33" s="144">
        <v>41.121000000000002</v>
      </c>
      <c r="D33" s="144">
        <v>3.286</v>
      </c>
      <c r="E33" s="147"/>
      <c r="F33" s="147">
        <v>85.21</v>
      </c>
    </row>
    <row r="34" spans="1:6" x14ac:dyDescent="0.2">
      <c r="A34" s="143">
        <v>2019</v>
      </c>
      <c r="B34" s="144">
        <v>36.052999999999997</v>
      </c>
      <c r="C34" s="144">
        <v>39.540999999999997</v>
      </c>
      <c r="D34" s="144">
        <v>3.488</v>
      </c>
      <c r="E34" s="147"/>
      <c r="F34" s="147">
        <v>88.697999999999993</v>
      </c>
    </row>
    <row r="35" spans="1:6" x14ac:dyDescent="0.2">
      <c r="A35" s="143">
        <v>2020</v>
      </c>
      <c r="B35" s="144">
        <v>23.215</v>
      </c>
      <c r="C35" s="144">
        <v>22.995000000000001</v>
      </c>
      <c r="D35" s="144">
        <v>-0.22</v>
      </c>
      <c r="E35" s="147">
        <v>-0.22</v>
      </c>
      <c r="F35" s="147"/>
    </row>
    <row r="36" spans="1:6" x14ac:dyDescent="0.2">
      <c r="A36" s="143">
        <v>2021</v>
      </c>
      <c r="B36" s="144">
        <v>29.202999999999999</v>
      </c>
      <c r="C36" s="144">
        <v>29.745000000000001</v>
      </c>
      <c r="D36" s="144">
        <v>0.54200000000000004</v>
      </c>
      <c r="E36" s="147"/>
      <c r="F36" s="147">
        <v>0.54200000000000004</v>
      </c>
    </row>
    <row r="37" spans="1:6" x14ac:dyDescent="0.2">
      <c r="A37" s="143">
        <v>2022</v>
      </c>
      <c r="B37" s="144">
        <v>46.607999999999997</v>
      </c>
      <c r="C37" s="144">
        <v>62.581000000000003</v>
      </c>
      <c r="D37" s="144">
        <v>15.973000000000001</v>
      </c>
      <c r="E37" s="147"/>
      <c r="F37" s="147">
        <v>16.515000000000001</v>
      </c>
    </row>
    <row r="38" spans="1:6" x14ac:dyDescent="0.2">
      <c r="A38" s="143"/>
      <c r="B38" s="145"/>
      <c r="C38" s="141"/>
      <c r="D38" s="145"/>
      <c r="E38" s="146"/>
      <c r="F38" s="148"/>
    </row>
    <row r="39" spans="1:6" ht="15" x14ac:dyDescent="0.2">
      <c r="A39" s="387" t="s">
        <v>192</v>
      </c>
      <c r="B39" s="420"/>
      <c r="C39" s="420"/>
      <c r="D39" s="420"/>
      <c r="E39" s="141"/>
      <c r="F39" s="144"/>
    </row>
    <row r="40" spans="1:6" x14ac:dyDescent="0.2">
      <c r="A40" s="142"/>
      <c r="B40" s="144"/>
      <c r="C40" s="144"/>
      <c r="D40" s="144"/>
      <c r="E40" s="141"/>
      <c r="F40" s="141"/>
    </row>
    <row r="42" spans="1:6" x14ac:dyDescent="0.2">
      <c r="E42" s="147"/>
      <c r="F42" s="147"/>
    </row>
    <row r="43" spans="1:6" x14ac:dyDescent="0.2">
      <c r="E43" s="147"/>
      <c r="F43" s="147"/>
    </row>
    <row r="45" spans="1:6" x14ac:dyDescent="0.2">
      <c r="E45" s="147"/>
      <c r="F45" s="147"/>
    </row>
    <row r="46" spans="1:6" x14ac:dyDescent="0.2">
      <c r="E46" s="147"/>
      <c r="F46" s="147"/>
    </row>
    <row r="47" spans="1:6" x14ac:dyDescent="0.2">
      <c r="E47" s="147"/>
      <c r="F47" s="147"/>
    </row>
  </sheetData>
  <pageMargins left="0.74803149606299213" right="0.74803149606299213" top="0.98425196850393704" bottom="0.98425196850393704" header="0.51181102362204722" footer="0.51181102362204722"/>
  <pageSetup paperSize="9" orientation="landscape" verticalDpi="4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4"/>
  <sheetViews>
    <sheetView zoomScaleNormal="100" workbookViewId="0"/>
  </sheetViews>
  <sheetFormatPr defaultColWidth="8.77734375" defaultRowHeight="15" x14ac:dyDescent="0.2"/>
  <cols>
    <col min="1" max="1" width="13.5546875" style="125" customWidth="1"/>
    <col min="2" max="2" width="13.77734375" style="125" bestFit="1" customWidth="1"/>
    <col min="3" max="3" width="8.77734375" style="125"/>
    <col min="4" max="4" width="13.21875" style="125" customWidth="1"/>
    <col min="5" max="16384" width="8.77734375" style="125"/>
  </cols>
  <sheetData>
    <row r="1" spans="1:5" ht="15.75" x14ac:dyDescent="0.25">
      <c r="A1" s="149" t="s">
        <v>355</v>
      </c>
    </row>
    <row r="2" spans="1:5" ht="15.75" x14ac:dyDescent="0.25">
      <c r="A2" s="150"/>
      <c r="B2" s="136"/>
      <c r="C2" s="136"/>
      <c r="D2" s="136"/>
      <c r="E2" s="151" t="s">
        <v>176</v>
      </c>
    </row>
    <row r="3" spans="1:5" ht="15.75" x14ac:dyDescent="0.25">
      <c r="A3" s="150"/>
      <c r="B3" s="136"/>
      <c r="C3" s="136"/>
      <c r="D3" s="136"/>
      <c r="E3" s="136"/>
    </row>
    <row r="4" spans="1:5" ht="15.75" x14ac:dyDescent="0.25">
      <c r="A4" s="152" t="s">
        <v>193</v>
      </c>
      <c r="B4" s="136"/>
      <c r="C4" s="136"/>
      <c r="D4" s="152" t="s">
        <v>356</v>
      </c>
      <c r="E4" s="136"/>
    </row>
    <row r="5" spans="1:5" ht="15.75" x14ac:dyDescent="0.25">
      <c r="A5" s="152"/>
      <c r="B5" s="136"/>
      <c r="C5" s="136"/>
      <c r="D5" s="152"/>
      <c r="E5" s="136"/>
    </row>
    <row r="6" spans="1:5" x14ac:dyDescent="0.2">
      <c r="A6" s="136" t="s">
        <v>194</v>
      </c>
      <c r="B6" s="153">
        <v>24.3</v>
      </c>
      <c r="C6" s="136"/>
      <c r="D6" s="136" t="s">
        <v>194</v>
      </c>
      <c r="E6" s="153">
        <v>10.88721</v>
      </c>
    </row>
    <row r="7" spans="1:5" x14ac:dyDescent="0.2">
      <c r="A7" s="136" t="s">
        <v>195</v>
      </c>
      <c r="B7" s="153">
        <v>10.7</v>
      </c>
      <c r="C7" s="136"/>
      <c r="D7" s="136" t="s">
        <v>195</v>
      </c>
      <c r="E7" s="153">
        <v>21.878029999999999</v>
      </c>
    </row>
    <row r="8" spans="1:5" x14ac:dyDescent="0.2">
      <c r="A8" s="136" t="s">
        <v>196</v>
      </c>
      <c r="B8" s="153">
        <v>6.6</v>
      </c>
      <c r="C8" s="136"/>
      <c r="D8" s="136" t="s">
        <v>196</v>
      </c>
      <c r="E8" s="153">
        <v>9.5849899999999995</v>
      </c>
    </row>
    <row r="9" spans="1:5" x14ac:dyDescent="0.2">
      <c r="A9" s="136" t="s">
        <v>197</v>
      </c>
      <c r="B9" s="153">
        <v>2.1</v>
      </c>
      <c r="C9" s="136"/>
      <c r="D9" s="136" t="s">
        <v>197</v>
      </c>
      <c r="E9" s="153">
        <v>2.9012099999999998</v>
      </c>
    </row>
    <row r="10" spans="1:5" x14ac:dyDescent="0.2">
      <c r="A10" s="136" t="s">
        <v>198</v>
      </c>
      <c r="B10" s="153">
        <v>8</v>
      </c>
      <c r="C10" s="136"/>
      <c r="D10" s="136" t="s">
        <v>198</v>
      </c>
      <c r="E10" s="153">
        <v>4.7435400000000003</v>
      </c>
    </row>
    <row r="11" spans="1:5" x14ac:dyDescent="0.2">
      <c r="A11" s="136" t="s">
        <v>199</v>
      </c>
      <c r="B11" s="153">
        <v>14</v>
      </c>
      <c r="C11" s="136"/>
      <c r="D11" s="136" t="s">
        <v>199</v>
      </c>
      <c r="E11" s="153">
        <v>0.16459000000000001</v>
      </c>
    </row>
    <row r="12" spans="1:5" x14ac:dyDescent="0.2">
      <c r="A12" s="136" t="s">
        <v>91</v>
      </c>
      <c r="B12" s="153">
        <v>5</v>
      </c>
      <c r="C12" s="136"/>
      <c r="D12" s="136" t="s">
        <v>91</v>
      </c>
      <c r="E12" s="153">
        <v>5.4354799999999912</v>
      </c>
    </row>
    <row r="13" spans="1:5" x14ac:dyDescent="0.2">
      <c r="A13" s="136"/>
      <c r="B13" s="136"/>
      <c r="C13" s="136"/>
      <c r="D13" s="136"/>
      <c r="E13" s="136"/>
    </row>
    <row r="14" spans="1:5" x14ac:dyDescent="0.2">
      <c r="A14" s="136"/>
      <c r="B14" s="153">
        <v>70.7</v>
      </c>
      <c r="C14" s="136"/>
      <c r="D14" s="136"/>
      <c r="E14" s="153">
        <v>55.595049999999986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7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9.33203125" defaultRowHeight="15" x14ac:dyDescent="0.2"/>
  <cols>
    <col min="1" max="1" width="9.33203125" style="8" customWidth="1"/>
    <col min="2" max="2" width="13.88671875" style="8" bestFit="1" customWidth="1"/>
    <col min="3" max="3" width="18" style="8" customWidth="1"/>
    <col min="4" max="4" width="7.88671875" style="8" bestFit="1" customWidth="1"/>
    <col min="5" max="5" width="21.44140625" style="8" bestFit="1" customWidth="1"/>
    <col min="6" max="6" width="9.33203125" style="8" bestFit="1" customWidth="1"/>
    <col min="7" max="7" width="9.21875" style="8" customWidth="1"/>
    <col min="8" max="8" width="10.109375" style="8" customWidth="1"/>
    <col min="9" max="9" width="5.88671875" style="8" customWidth="1"/>
    <col min="10" max="10" width="9.33203125" style="8"/>
    <col min="11" max="11" width="9.6640625" style="8" bestFit="1" customWidth="1"/>
    <col min="12" max="12" width="9.33203125" style="8"/>
    <col min="13" max="13" width="16" style="8" customWidth="1"/>
    <col min="14" max="16384" width="9.33203125" style="8"/>
  </cols>
  <sheetData>
    <row r="1" spans="1:8" ht="15.75" x14ac:dyDescent="0.25">
      <c r="A1" s="11" t="s">
        <v>337</v>
      </c>
    </row>
    <row r="2" spans="1:8" x14ac:dyDescent="0.2">
      <c r="H2" s="81" t="s">
        <v>48</v>
      </c>
    </row>
    <row r="3" spans="1:8" x14ac:dyDescent="0.2">
      <c r="A3" s="17"/>
      <c r="B3" s="17" t="s">
        <v>49</v>
      </c>
      <c r="C3" s="17" t="s">
        <v>50</v>
      </c>
      <c r="D3" s="17" t="s">
        <v>51</v>
      </c>
      <c r="E3" s="17" t="s">
        <v>52</v>
      </c>
      <c r="F3" s="17" t="s">
        <v>53</v>
      </c>
      <c r="G3" s="17" t="s">
        <v>54</v>
      </c>
      <c r="H3" s="17" t="s">
        <v>47</v>
      </c>
    </row>
    <row r="4" spans="1:8" x14ac:dyDescent="0.2">
      <c r="A4" s="79">
        <v>1980</v>
      </c>
      <c r="B4" s="20">
        <v>1.4435823584047134</v>
      </c>
      <c r="C4" s="20">
        <v>4.0459146816275604</v>
      </c>
      <c r="D4" s="20">
        <v>1.0289054217602192</v>
      </c>
      <c r="E4" s="20">
        <v>0.10451359896424584</v>
      </c>
      <c r="F4" s="20">
        <v>1.5345392113632739</v>
      </c>
      <c r="G4" s="20">
        <v>0.77902034919175522</v>
      </c>
      <c r="H4" s="36">
        <v>8.936475621311768</v>
      </c>
    </row>
    <row r="5" spans="1:8" x14ac:dyDescent="0.2">
      <c r="A5" s="79">
        <v>1981</v>
      </c>
      <c r="B5" s="20">
        <v>1.3960668415494157</v>
      </c>
      <c r="C5" s="20">
        <v>5.063792457329745</v>
      </c>
      <c r="D5" s="20">
        <v>0.7948080264368208</v>
      </c>
      <c r="E5" s="20">
        <v>0.11723673900453105</v>
      </c>
      <c r="F5" s="20">
        <v>1.8889466153374441</v>
      </c>
      <c r="G5" s="20">
        <v>0.74081013865703671</v>
      </c>
      <c r="H5" s="36">
        <v>10.001660818314996</v>
      </c>
    </row>
    <row r="6" spans="1:8" x14ac:dyDescent="0.2">
      <c r="A6" s="79">
        <v>1982</v>
      </c>
      <c r="B6" s="20">
        <v>1.3083782321247912</v>
      </c>
      <c r="C6" s="20">
        <v>5.4505956442290344</v>
      </c>
      <c r="D6" s="20">
        <v>0.59709510701205404</v>
      </c>
      <c r="E6" s="20">
        <v>0.13912743414190371</v>
      </c>
      <c r="F6" s="20">
        <v>2.0087209530307666</v>
      </c>
      <c r="G6" s="20">
        <v>0.86738975288018882</v>
      </c>
      <c r="H6" s="36">
        <v>10.37130712341874</v>
      </c>
    </row>
    <row r="7" spans="1:8" x14ac:dyDescent="0.2">
      <c r="A7" s="79">
        <v>1983</v>
      </c>
      <c r="B7" s="20">
        <v>1.0610538533460865</v>
      </c>
      <c r="C7" s="20">
        <v>5.8276105421158029</v>
      </c>
      <c r="D7" s="20">
        <v>0.59033412503089766</v>
      </c>
      <c r="E7" s="20">
        <v>0.11674852317954339</v>
      </c>
      <c r="F7" s="20">
        <v>1.6820886486331574</v>
      </c>
      <c r="G7" s="20">
        <v>0.83468566740821148</v>
      </c>
      <c r="H7" s="36">
        <v>10.1125213597137</v>
      </c>
    </row>
    <row r="8" spans="1:8" x14ac:dyDescent="0.2">
      <c r="A8" s="79">
        <v>1984</v>
      </c>
      <c r="B8" s="20">
        <v>0.28417654111768292</v>
      </c>
      <c r="C8" s="20">
        <v>6.557796518209404</v>
      </c>
      <c r="D8" s="20">
        <v>0.42896088846614999</v>
      </c>
      <c r="E8" s="20">
        <v>0.13654540461246828</v>
      </c>
      <c r="F8" s="20">
        <v>0.95933445418678953</v>
      </c>
      <c r="G8" s="20">
        <v>0.79241213468996796</v>
      </c>
      <c r="H8" s="36">
        <v>9.1592259412824628</v>
      </c>
    </row>
    <row r="9" spans="1:8" x14ac:dyDescent="0.2">
      <c r="A9" s="79">
        <v>1985</v>
      </c>
      <c r="B9" s="20">
        <v>0.79726463551390436</v>
      </c>
      <c r="C9" s="20">
        <v>5.6250362851354696</v>
      </c>
      <c r="D9" s="20">
        <v>0.45421350632048862</v>
      </c>
      <c r="E9" s="20">
        <v>0.14336829947229954</v>
      </c>
      <c r="F9" s="20">
        <v>1.4978503921850221</v>
      </c>
      <c r="G9" s="20">
        <v>0.716688717843731</v>
      </c>
      <c r="H9" s="36">
        <v>9.234421836470915</v>
      </c>
    </row>
    <row r="10" spans="1:8" x14ac:dyDescent="0.2">
      <c r="A10" s="79">
        <v>1986</v>
      </c>
      <c r="B10" s="20">
        <v>0.70640239718193876</v>
      </c>
      <c r="C10" s="20">
        <v>2.7517269774463609</v>
      </c>
      <c r="D10" s="20">
        <v>0.40664028546594078</v>
      </c>
      <c r="E10" s="20">
        <v>0.16500640468456929</v>
      </c>
      <c r="F10" s="20">
        <v>1.3933620019214055</v>
      </c>
      <c r="G10" s="20">
        <v>0.70751749851319823</v>
      </c>
      <c r="H10" s="36">
        <v>6.1306555652134129</v>
      </c>
    </row>
    <row r="11" spans="1:8" x14ac:dyDescent="0.2">
      <c r="A11" s="79">
        <v>1987</v>
      </c>
      <c r="B11" s="20">
        <v>0.57707902315281701</v>
      </c>
      <c r="C11" s="20">
        <v>2.7199621570482497</v>
      </c>
      <c r="D11" s="20">
        <v>0.37434892449083557</v>
      </c>
      <c r="E11" s="20">
        <v>0.17221661970952415</v>
      </c>
      <c r="F11" s="20">
        <v>1.2287003441213469</v>
      </c>
      <c r="G11" s="20">
        <v>0.69034796802062648</v>
      </c>
      <c r="H11" s="36">
        <v>5.7626550365433999</v>
      </c>
    </row>
    <row r="12" spans="1:8" x14ac:dyDescent="0.2">
      <c r="A12" s="79">
        <v>1988</v>
      </c>
      <c r="B12" s="20">
        <v>0.54366182091770299</v>
      </c>
      <c r="C12" s="20">
        <v>1.7309130210965944</v>
      </c>
      <c r="D12" s="20">
        <v>0.39388694908819016</v>
      </c>
      <c r="E12" s="20">
        <v>0.17204311093822428</v>
      </c>
      <c r="F12" s="20">
        <v>1.361716797379988</v>
      </c>
      <c r="G12" s="20">
        <v>0.62027294898104168</v>
      </c>
      <c r="H12" s="36">
        <v>4.8224946484017419</v>
      </c>
    </row>
    <row r="13" spans="1:8" x14ac:dyDescent="0.2">
      <c r="A13" s="79">
        <v>1989</v>
      </c>
      <c r="B13" s="20">
        <v>0.42035173540289617</v>
      </c>
      <c r="C13" s="20">
        <v>1.8572746430596578</v>
      </c>
      <c r="D13" s="20">
        <v>0.4330890256184568</v>
      </c>
      <c r="E13" s="20">
        <v>0.17366723935103295</v>
      </c>
      <c r="F13" s="20">
        <v>1.4109193699907749</v>
      </c>
      <c r="G13" s="20">
        <v>0.54569344177661927</v>
      </c>
      <c r="H13" s="36">
        <v>4.8409954551994385</v>
      </c>
    </row>
    <row r="14" spans="1:8" x14ac:dyDescent="0.2">
      <c r="A14" s="79">
        <v>1990</v>
      </c>
      <c r="B14" s="20">
        <v>0.14750388659745248</v>
      </c>
      <c r="C14" s="20">
        <v>1.4136330629636911</v>
      </c>
      <c r="D14" s="20">
        <v>0.14864103109765309</v>
      </c>
      <c r="E14" s="20">
        <v>0.15760215465930469</v>
      </c>
      <c r="F14" s="20">
        <v>1.2471226182914565</v>
      </c>
      <c r="G14" s="20">
        <v>0.53055913395074861</v>
      </c>
      <c r="H14" s="36">
        <v>3.487459732901002</v>
      </c>
    </row>
    <row r="15" spans="1:8" x14ac:dyDescent="0.2">
      <c r="A15" s="79">
        <v>1991</v>
      </c>
      <c r="B15" s="20">
        <v>0.1446322352974039</v>
      </c>
      <c r="C15" s="20">
        <v>1.4193201974571419</v>
      </c>
      <c r="D15" s="20">
        <v>0.14540815930651016</v>
      </c>
      <c r="E15" s="20">
        <v>0.18602025385716156</v>
      </c>
      <c r="F15" s="20">
        <v>1.3041730745057751</v>
      </c>
      <c r="G15" s="20">
        <v>0.55556159052007081</v>
      </c>
      <c r="H15" s="36">
        <v>3.5690952570869019</v>
      </c>
    </row>
    <row r="16" spans="1:8" x14ac:dyDescent="0.2">
      <c r="A16" s="79">
        <v>1992</v>
      </c>
      <c r="B16" s="20">
        <v>0.14296118468966634</v>
      </c>
      <c r="C16" s="20">
        <v>1.4359057355307996</v>
      </c>
      <c r="D16" s="20">
        <v>0.14221191223322155</v>
      </c>
      <c r="E16" s="20">
        <v>0.12663750658380024</v>
      </c>
      <c r="F16" s="20">
        <v>1.3609784898863204</v>
      </c>
      <c r="G16" s="20">
        <v>0.58038644476213597</v>
      </c>
      <c r="H16" s="36">
        <v>3.6624437671021437</v>
      </c>
    </row>
    <row r="17" spans="1:18" x14ac:dyDescent="0.2">
      <c r="A17" s="79">
        <v>1993</v>
      </c>
      <c r="B17" s="20">
        <v>8.9637175420378468E-2</v>
      </c>
      <c r="C17" s="20">
        <v>1.5217011459636991</v>
      </c>
      <c r="D17" s="20">
        <v>0.13353240078471593</v>
      </c>
      <c r="E17" s="20">
        <v>0.10091301778839912</v>
      </c>
      <c r="F17" s="20">
        <v>1.398538814601626</v>
      </c>
      <c r="G17" s="20">
        <v>0.56353514246060443</v>
      </c>
      <c r="H17" s="36">
        <v>3.7069446792310239</v>
      </c>
    </row>
    <row r="18" spans="1:18" x14ac:dyDescent="0.2">
      <c r="A18" s="79">
        <v>1994</v>
      </c>
      <c r="B18" s="20">
        <v>5.5324772647648832E-2</v>
      </c>
      <c r="C18" s="20">
        <v>1.6601489846078097</v>
      </c>
      <c r="D18" s="20">
        <v>0.128099167964116</v>
      </c>
      <c r="E18" s="20">
        <v>0.17473331903378064</v>
      </c>
      <c r="F18" s="20">
        <v>1.305881063912963</v>
      </c>
      <c r="G18" s="20">
        <v>0.44543881742960295</v>
      </c>
      <c r="H18" s="36">
        <v>3.5948928065621404</v>
      </c>
    </row>
    <row r="19" spans="1:18" x14ac:dyDescent="0.2">
      <c r="A19" s="79">
        <v>1995</v>
      </c>
      <c r="B19" s="20">
        <v>5.7900137771309965E-2</v>
      </c>
      <c r="C19" s="20">
        <v>1.8255344777226634</v>
      </c>
      <c r="D19" s="20">
        <v>0.1652997236819318</v>
      </c>
      <c r="E19" s="20">
        <v>0.12871240105393272</v>
      </c>
      <c r="F19" s="20">
        <v>1.1365486865198657</v>
      </c>
      <c r="G19" s="20">
        <v>0.35231199902810484</v>
      </c>
      <c r="H19" s="36">
        <v>3.5375950247238759</v>
      </c>
    </row>
    <row r="20" spans="1:18" x14ac:dyDescent="0.2">
      <c r="A20" s="79">
        <v>1996</v>
      </c>
      <c r="B20" s="20">
        <v>4.6742404661196071E-2</v>
      </c>
      <c r="C20" s="20">
        <v>2.1680262627092235</v>
      </c>
      <c r="D20" s="20">
        <v>0.13938174413183532</v>
      </c>
      <c r="E20" s="20">
        <v>0.10322680505200665</v>
      </c>
      <c r="F20" s="20">
        <v>1.1479064958656524</v>
      </c>
      <c r="G20" s="20">
        <v>0.3662092272163992</v>
      </c>
      <c r="H20" s="36">
        <v>3.868266134584307</v>
      </c>
      <c r="K20" s="9"/>
      <c r="L20" s="9"/>
      <c r="M20" s="9"/>
      <c r="N20" s="9"/>
      <c r="O20" s="9"/>
      <c r="P20" s="9"/>
      <c r="Q20" s="9"/>
      <c r="R20" s="9"/>
    </row>
    <row r="21" spans="1:18" x14ac:dyDescent="0.2">
      <c r="A21" s="79">
        <v>1997</v>
      </c>
      <c r="B21" s="20">
        <v>4.0814338819306108E-2</v>
      </c>
      <c r="C21" s="20">
        <v>1.7281162095538019</v>
      </c>
      <c r="D21" s="20">
        <v>0.14609678100092527</v>
      </c>
      <c r="E21" s="20">
        <v>0.10360792661946394</v>
      </c>
      <c r="F21" s="20">
        <v>1.1103355356070321</v>
      </c>
      <c r="G21" s="20">
        <v>0.32941345620922913</v>
      </c>
      <c r="H21" s="36">
        <v>3.354776321190295</v>
      </c>
      <c r="K21" s="9"/>
      <c r="L21" s="9"/>
      <c r="M21" s="9"/>
      <c r="N21" s="9"/>
      <c r="O21" s="9"/>
      <c r="P21" s="9"/>
      <c r="Q21" s="9"/>
      <c r="R21" s="9"/>
    </row>
    <row r="22" spans="1:18" x14ac:dyDescent="0.2">
      <c r="A22" s="79">
        <v>1998</v>
      </c>
      <c r="B22" s="20">
        <v>5.4740311075974664E-2</v>
      </c>
      <c r="C22" s="20">
        <v>1.2874521438659763</v>
      </c>
      <c r="D22" s="20">
        <v>0.18598381552182061</v>
      </c>
      <c r="E22" s="20">
        <v>0.11309055131271509</v>
      </c>
      <c r="F22" s="20">
        <v>1.0949172566332377</v>
      </c>
      <c r="G22" s="20">
        <v>0.35853238228057238</v>
      </c>
      <c r="H22" s="36">
        <v>2.9816259093775814</v>
      </c>
      <c r="K22" s="9"/>
      <c r="L22" s="9"/>
      <c r="M22" s="9"/>
      <c r="N22" s="9"/>
      <c r="O22" s="9"/>
      <c r="P22" s="9"/>
      <c r="Q22" s="9"/>
      <c r="R22" s="9"/>
    </row>
    <row r="23" spans="1:18" x14ac:dyDescent="0.2">
      <c r="A23" s="79">
        <v>1999</v>
      </c>
      <c r="B23" s="20">
        <v>4.7487586531453324E-2</v>
      </c>
      <c r="C23" s="20">
        <v>1.3879180908496223</v>
      </c>
      <c r="D23" s="20">
        <v>0.15782952916858306</v>
      </c>
      <c r="E23" s="20">
        <v>0.11017618491952574</v>
      </c>
      <c r="F23" s="20">
        <v>1.0201827578442557</v>
      </c>
      <c r="G23" s="20">
        <v>0.30146613921652954</v>
      </c>
      <c r="H23" s="36">
        <v>2.9148841036104436</v>
      </c>
      <c r="K23" s="9"/>
      <c r="L23" s="9"/>
      <c r="M23" s="9"/>
      <c r="N23" s="9"/>
      <c r="O23" s="9"/>
      <c r="P23" s="9"/>
      <c r="Q23" s="9"/>
      <c r="R23" s="9"/>
    </row>
    <row r="24" spans="1:18" x14ac:dyDescent="0.2">
      <c r="A24" s="79">
        <v>2000</v>
      </c>
      <c r="B24" s="20">
        <v>3.2897866801092412E-2</v>
      </c>
      <c r="C24" s="20">
        <v>1.9893593115134436</v>
      </c>
      <c r="D24" s="20">
        <v>0.10152787815844827</v>
      </c>
      <c r="E24" s="20">
        <v>8.4122101929173923E-2</v>
      </c>
      <c r="F24" s="20">
        <v>0.90575419118823042</v>
      </c>
      <c r="G24" s="20">
        <v>0.27512739066267439</v>
      </c>
      <c r="H24" s="36">
        <v>3.3046666383238894</v>
      </c>
      <c r="K24" s="9"/>
      <c r="L24" s="9"/>
      <c r="M24" s="9"/>
      <c r="N24" s="9"/>
      <c r="O24" s="9"/>
      <c r="P24" s="9"/>
      <c r="Q24" s="9"/>
      <c r="R24" s="9"/>
    </row>
    <row r="25" spans="1:18" x14ac:dyDescent="0.2">
      <c r="A25" s="79">
        <v>2001</v>
      </c>
      <c r="B25" s="20">
        <v>2.0964665802844788E-2</v>
      </c>
      <c r="C25" s="20">
        <v>1.8617787936581887</v>
      </c>
      <c r="D25" s="20">
        <v>0.13161151309563673</v>
      </c>
      <c r="E25" s="20">
        <v>7.8940468529974397E-2</v>
      </c>
      <c r="F25" s="20">
        <v>0.81063374437666513</v>
      </c>
      <c r="G25" s="20">
        <v>0.2692406617457937</v>
      </c>
      <c r="H25" s="36">
        <v>3.0942293786791293</v>
      </c>
      <c r="K25" s="9"/>
      <c r="L25" s="9"/>
      <c r="M25" s="9"/>
      <c r="N25" s="9"/>
      <c r="O25" s="9"/>
      <c r="P25" s="9"/>
      <c r="Q25" s="9"/>
      <c r="R25" s="9"/>
    </row>
    <row r="26" spans="1:18" ht="12" customHeight="1" x14ac:dyDescent="0.2">
      <c r="A26" s="79">
        <v>2002</v>
      </c>
      <c r="B26" s="20">
        <v>3.8144694296855255E-2</v>
      </c>
      <c r="C26" s="20">
        <v>1.5469585435255211</v>
      </c>
      <c r="D26" s="20">
        <v>7.2279066210422543E-2</v>
      </c>
      <c r="E26" s="20">
        <v>7.4154835250320086E-2</v>
      </c>
      <c r="F26" s="20">
        <v>0.81754618632330844</v>
      </c>
      <c r="G26" s="20">
        <v>0.30562387093103832</v>
      </c>
      <c r="H26" s="36">
        <v>2.7805523612871457</v>
      </c>
      <c r="K26" s="9"/>
      <c r="L26" s="9"/>
      <c r="M26" s="9"/>
      <c r="N26" s="9"/>
      <c r="O26" s="9"/>
      <c r="P26" s="9"/>
      <c r="Q26" s="9"/>
      <c r="R26" s="9"/>
    </row>
    <row r="27" spans="1:18" x14ac:dyDescent="0.2">
      <c r="A27" s="79">
        <v>2003</v>
      </c>
      <c r="B27" s="20">
        <v>2.5832434781918705E-2</v>
      </c>
      <c r="C27" s="20">
        <v>1.4857617438392288</v>
      </c>
      <c r="D27" s="20">
        <v>0.10121377177352449</v>
      </c>
      <c r="E27" s="20">
        <v>5.7610995511254176E-2</v>
      </c>
      <c r="F27" s="20">
        <v>0.8663123009117174</v>
      </c>
      <c r="G27" s="20">
        <v>0.30593361328756968</v>
      </c>
      <c r="H27" s="36">
        <v>2.7850538645939591</v>
      </c>
      <c r="K27" s="9"/>
      <c r="L27" s="9"/>
      <c r="M27" s="9"/>
      <c r="N27" s="9"/>
      <c r="O27" s="9"/>
      <c r="P27" s="9"/>
      <c r="Q27" s="9"/>
      <c r="R27" s="9"/>
    </row>
    <row r="28" spans="1:18" x14ac:dyDescent="0.2">
      <c r="A28" s="79">
        <v>2004</v>
      </c>
      <c r="B28" s="20">
        <v>7.7298192902681574E-3</v>
      </c>
      <c r="C28" s="20">
        <v>1.5409226715599784</v>
      </c>
      <c r="D28" s="20">
        <v>0.15014333773596955</v>
      </c>
      <c r="E28" s="20">
        <v>5.6471791058338522E-2</v>
      </c>
      <c r="F28" s="20">
        <v>0.87514997529818617</v>
      </c>
      <c r="G28" s="20">
        <v>0.33162605150748281</v>
      </c>
      <c r="H28" s="36">
        <v>2.905571855391885</v>
      </c>
      <c r="K28" s="9"/>
      <c r="L28" s="9"/>
      <c r="M28" s="9"/>
      <c r="N28" s="9"/>
      <c r="O28" s="9"/>
      <c r="P28" s="9"/>
      <c r="Q28" s="9"/>
      <c r="R28" s="9"/>
    </row>
    <row r="29" spans="1:18" x14ac:dyDescent="0.2">
      <c r="A29" s="79">
        <v>2005</v>
      </c>
      <c r="B29" s="20">
        <v>7.5348984771573604E-3</v>
      </c>
      <c r="C29" s="20">
        <v>1.7208914974619289</v>
      </c>
      <c r="D29" s="20">
        <v>0.1190513959390863</v>
      </c>
      <c r="E29" s="20">
        <v>3.6802030456852791E-2</v>
      </c>
      <c r="F29" s="20">
        <v>0.9282994923857868</v>
      </c>
      <c r="G29" s="20">
        <v>0.27839467005076141</v>
      </c>
      <c r="H29" s="36">
        <v>3.0541719543147208</v>
      </c>
      <c r="K29" s="9"/>
      <c r="L29" s="9"/>
      <c r="M29" s="9"/>
      <c r="N29" s="9"/>
      <c r="O29" s="9"/>
      <c r="P29" s="9"/>
      <c r="Q29" s="9"/>
      <c r="R29" s="9"/>
    </row>
    <row r="30" spans="1:18" x14ac:dyDescent="0.2">
      <c r="A30" s="79">
        <v>2006</v>
      </c>
      <c r="B30" s="20">
        <v>1.6129931877418548E-2</v>
      </c>
      <c r="C30" s="20">
        <v>1.7475349092427526</v>
      </c>
      <c r="D30" s="20">
        <v>5.185697725076617E-2</v>
      </c>
      <c r="E30" s="20">
        <v>5.826372589366606E-2</v>
      </c>
      <c r="F30" s="20">
        <v>1.1395721497882758</v>
      </c>
      <c r="G30" s="20">
        <v>0.36782274561589962</v>
      </c>
      <c r="H30" s="36">
        <v>3.3229167137751126</v>
      </c>
      <c r="K30" s="9"/>
      <c r="L30" s="9"/>
      <c r="M30" s="9"/>
      <c r="N30" s="9"/>
      <c r="O30" s="9"/>
      <c r="P30" s="9"/>
      <c r="Q30" s="9"/>
      <c r="R30" s="9"/>
    </row>
    <row r="31" spans="1:18" x14ac:dyDescent="0.2">
      <c r="A31" s="79">
        <v>2007</v>
      </c>
      <c r="B31" s="20">
        <v>1.5524903454506642E-2</v>
      </c>
      <c r="C31" s="20">
        <v>1.6245805221398779</v>
      </c>
      <c r="D31" s="20">
        <v>0.10278061083307638</v>
      </c>
      <c r="E31" s="20">
        <v>7.0365187416490754E-2</v>
      </c>
      <c r="F31" s="20">
        <v>1.1739270746410047</v>
      </c>
      <c r="G31" s="20">
        <v>0.35010094780973083</v>
      </c>
      <c r="H31" s="36">
        <v>3.2669140588781969</v>
      </c>
      <c r="K31" s="9"/>
      <c r="L31" s="9"/>
      <c r="M31" s="9"/>
      <c r="N31" s="9"/>
      <c r="O31" s="9"/>
      <c r="P31" s="9"/>
      <c r="Q31" s="9"/>
      <c r="R31" s="9"/>
    </row>
    <row r="32" spans="1:18" x14ac:dyDescent="0.2">
      <c r="A32" s="79">
        <v>2008</v>
      </c>
      <c r="B32" s="20">
        <v>9.0080101998392414E-4</v>
      </c>
      <c r="C32" s="20">
        <v>1.9243188558441198</v>
      </c>
      <c r="D32" s="20">
        <v>0.13421935197760471</v>
      </c>
      <c r="E32" s="20">
        <v>6.74907841126417E-2</v>
      </c>
      <c r="F32" s="20">
        <v>1.2327115496549239</v>
      </c>
      <c r="G32" s="20">
        <v>0.41797167327254081</v>
      </c>
      <c r="H32" s="36">
        <v>3.7101222317691729</v>
      </c>
      <c r="K32" s="9"/>
      <c r="L32" s="9"/>
      <c r="M32" s="9"/>
      <c r="N32" s="9"/>
      <c r="O32" s="9"/>
      <c r="P32" s="9"/>
      <c r="Q32" s="9"/>
      <c r="R32" s="9"/>
    </row>
    <row r="33" spans="1:18" x14ac:dyDescent="0.2">
      <c r="A33" s="79">
        <v>2009</v>
      </c>
      <c r="B33" s="20">
        <v>2.5685331340774296E-2</v>
      </c>
      <c r="C33" s="20">
        <v>1.3348588863463005</v>
      </c>
      <c r="D33" s="20">
        <v>0.11569012876629745</v>
      </c>
      <c r="E33" s="20">
        <v>7.139531493895665E-2</v>
      </c>
      <c r="F33" s="20">
        <v>1.5514506197736011</v>
      </c>
      <c r="G33" s="20">
        <v>0.54668008247609423</v>
      </c>
      <c r="H33" s="36">
        <v>3.5743650487030676</v>
      </c>
      <c r="K33" s="9"/>
      <c r="L33" s="9"/>
      <c r="M33" s="9"/>
      <c r="N33" s="9"/>
      <c r="O33" s="9"/>
      <c r="P33" s="9"/>
      <c r="Q33" s="9"/>
      <c r="R33" s="9"/>
    </row>
    <row r="34" spans="1:18" x14ac:dyDescent="0.2">
      <c r="A34" s="79">
        <v>2010</v>
      </c>
      <c r="B34" s="20">
        <v>2.7257127635630023E-2</v>
      </c>
      <c r="C34" s="20">
        <v>1.6824393201962238</v>
      </c>
      <c r="D34" s="20">
        <v>0.15555835468819154</v>
      </c>
      <c r="E34" s="20">
        <v>6.5377278514333559E-2</v>
      </c>
      <c r="F34" s="20">
        <v>1.131859108182576</v>
      </c>
      <c r="G34" s="20">
        <v>0.45111922859575548</v>
      </c>
      <c r="H34" s="36">
        <v>3.4482331392983769</v>
      </c>
      <c r="K34" s="9"/>
      <c r="L34" s="9"/>
      <c r="M34" s="9"/>
      <c r="N34" s="9"/>
      <c r="O34" s="9"/>
      <c r="P34" s="9"/>
      <c r="Q34" s="9"/>
      <c r="R34" s="9"/>
    </row>
    <row r="35" spans="1:18" x14ac:dyDescent="0.2">
      <c r="A35" s="79">
        <v>2011</v>
      </c>
      <c r="B35" s="20">
        <v>1.85740512428463E-2</v>
      </c>
      <c r="C35" s="20">
        <v>1.7601605444081339</v>
      </c>
      <c r="D35" s="20">
        <v>6.648971966642081E-2</v>
      </c>
      <c r="E35" s="20">
        <v>7.3503777188349328E-2</v>
      </c>
      <c r="F35" s="20">
        <v>0.97096525844850146</v>
      </c>
      <c r="G35" s="20">
        <v>0.35815616200879707</v>
      </c>
      <c r="H35" s="36">
        <v>3.1743457357746996</v>
      </c>
      <c r="K35" s="9"/>
      <c r="L35" s="9"/>
      <c r="M35" s="9"/>
      <c r="N35" s="9"/>
      <c r="O35" s="9"/>
      <c r="P35" s="9"/>
      <c r="Q35" s="9"/>
      <c r="R35" s="9"/>
    </row>
    <row r="36" spans="1:18" x14ac:dyDescent="0.2">
      <c r="A36" s="79">
        <v>2012</v>
      </c>
      <c r="B36" s="20">
        <v>2.5797838990135429E-2</v>
      </c>
      <c r="C36" s="20">
        <v>1.5597569386390235</v>
      </c>
      <c r="D36" s="20">
        <v>6.1065770774118039E-2</v>
      </c>
      <c r="E36" s="20">
        <v>7.044451721201056E-2</v>
      </c>
      <c r="F36" s="20">
        <v>1.1593352909212506</v>
      </c>
      <c r="G36" s="20">
        <v>0.42759101738839661</v>
      </c>
      <c r="H36" s="36">
        <v>3.2335468567129246</v>
      </c>
      <c r="K36" s="9"/>
      <c r="L36" s="9"/>
      <c r="M36" s="9"/>
      <c r="N36" s="9"/>
      <c r="O36" s="9"/>
      <c r="P36" s="9"/>
      <c r="Q36" s="9"/>
      <c r="R36" s="9"/>
    </row>
    <row r="37" spans="1:18" x14ac:dyDescent="0.2">
      <c r="A37" s="79">
        <v>2013</v>
      </c>
      <c r="B37" s="20">
        <v>1.0686749373725055E-2</v>
      </c>
      <c r="C37" s="20">
        <v>1.4137940789122145</v>
      </c>
      <c r="D37" s="20">
        <v>0.10762185251657232</v>
      </c>
      <c r="E37" s="20">
        <v>7.0329035873273077E-2</v>
      </c>
      <c r="F37" s="20">
        <v>1.1762339266574677</v>
      </c>
      <c r="G37" s="20">
        <v>0.48140662767050868</v>
      </c>
      <c r="H37" s="36">
        <v>3.1897432351304884</v>
      </c>
      <c r="K37" s="9"/>
      <c r="L37" s="9"/>
      <c r="M37" s="9"/>
      <c r="N37" s="9"/>
      <c r="O37" s="9"/>
      <c r="P37" s="9"/>
      <c r="Q37" s="9"/>
      <c r="R37" s="9"/>
    </row>
    <row r="38" spans="1:18" x14ac:dyDescent="0.2">
      <c r="A38" s="79">
        <v>2014</v>
      </c>
      <c r="B38" s="20">
        <v>5.5386586332035357E-3</v>
      </c>
      <c r="C38" s="20">
        <v>1.0862995258426587</v>
      </c>
      <c r="D38" s="20">
        <v>9.8672407606745602E-2</v>
      </c>
      <c r="E38" s="20">
        <v>6.1203269150322509E-2</v>
      </c>
      <c r="F38" s="20">
        <v>1.1508369394817259</v>
      </c>
      <c r="G38" s="20">
        <v>0.46145454808157721</v>
      </c>
      <c r="H38" s="36">
        <v>2.802802079645911</v>
      </c>
      <c r="K38" s="9"/>
      <c r="L38" s="9"/>
      <c r="M38" s="9"/>
      <c r="N38" s="9"/>
      <c r="O38" s="9"/>
      <c r="P38" s="9"/>
      <c r="Q38" s="9"/>
      <c r="R38" s="9"/>
    </row>
    <row r="39" spans="1:18" x14ac:dyDescent="0.2">
      <c r="A39" s="79">
        <v>2015</v>
      </c>
      <c r="B39" s="20">
        <v>7.5287624990589049E-3</v>
      </c>
      <c r="C39" s="20">
        <v>0.65541087491807359</v>
      </c>
      <c r="D39" s="20">
        <v>0.18833578747645802</v>
      </c>
      <c r="E39" s="20">
        <v>6.6742216527545764E-2</v>
      </c>
      <c r="F39" s="20">
        <v>1.2487240498439094</v>
      </c>
      <c r="G39" s="20">
        <v>0.4130897749483638</v>
      </c>
      <c r="H39" s="36">
        <v>2.5130892496858639</v>
      </c>
      <c r="J39" s="15"/>
      <c r="K39" s="9"/>
      <c r="L39" s="9"/>
      <c r="M39" s="9"/>
      <c r="N39" s="9"/>
      <c r="O39" s="9"/>
      <c r="P39" s="9"/>
      <c r="Q39" s="9"/>
      <c r="R39" s="9"/>
    </row>
    <row r="40" spans="1:18" x14ac:dyDescent="0.2">
      <c r="A40" s="79">
        <v>2016</v>
      </c>
      <c r="B40" s="20">
        <v>1.2288769243286769E-2</v>
      </c>
      <c r="C40" s="20">
        <v>0.58587689346647098</v>
      </c>
      <c r="D40" s="20">
        <v>0.17950581191449486</v>
      </c>
      <c r="E40" s="20">
        <v>6.5137696814193527E-2</v>
      </c>
      <c r="F40" s="20">
        <v>1.1177168701234208</v>
      </c>
      <c r="G40" s="20">
        <v>0.3223697685053995</v>
      </c>
      <c r="H40" s="36">
        <v>2.2177581132530726</v>
      </c>
    </row>
    <row r="41" spans="1:18" x14ac:dyDescent="0.2">
      <c r="A41" s="79">
        <v>2017</v>
      </c>
      <c r="B41" s="20">
        <v>1.4567652500744509E-2</v>
      </c>
      <c r="C41" s="20">
        <v>0.78998605590753246</v>
      </c>
      <c r="D41" s="20">
        <v>0.19045458601526863</v>
      </c>
      <c r="E41" s="20">
        <v>6.2326714896432253E-2</v>
      </c>
      <c r="F41" s="20">
        <v>1.0781137954056528</v>
      </c>
      <c r="G41" s="20">
        <v>0.3560205258761287</v>
      </c>
      <c r="H41" s="36">
        <v>2.4291426157053273</v>
      </c>
    </row>
    <row r="42" spans="1:18" x14ac:dyDescent="0.2">
      <c r="A42" s="79">
        <v>2018</v>
      </c>
      <c r="B42" s="20">
        <v>1.0023708928112348E-2</v>
      </c>
      <c r="C42" s="20">
        <v>1.0683819500528453</v>
      </c>
      <c r="D42" s="20">
        <v>0.12137516976683191</v>
      </c>
      <c r="E42" s="20">
        <v>5.6915179476472663E-2</v>
      </c>
      <c r="F42" s="20">
        <v>1.0034096191250288</v>
      </c>
      <c r="G42" s="20">
        <v>0.29572538153715916</v>
      </c>
      <c r="H42" s="36">
        <v>2.4989158294099774</v>
      </c>
    </row>
    <row r="43" spans="1:18" x14ac:dyDescent="0.2">
      <c r="A43" s="79">
        <v>2019</v>
      </c>
      <c r="B43" s="20">
        <v>7.899379898677953E-3</v>
      </c>
      <c r="C43" s="20">
        <v>0.98462270711749122</v>
      </c>
      <c r="D43" s="20">
        <v>0.1728364323400613</v>
      </c>
      <c r="E43" s="20">
        <v>4.8108322601819943E-2</v>
      </c>
      <c r="F43" s="20">
        <v>1.1525095280020519</v>
      </c>
      <c r="G43" s="20">
        <v>0.32292465041494245</v>
      </c>
      <c r="H43" s="36">
        <v>2.6407926977732248</v>
      </c>
    </row>
    <row r="44" spans="1:18" x14ac:dyDescent="0.2">
      <c r="A44" s="79">
        <v>2020</v>
      </c>
      <c r="B44" s="20">
        <v>4.6754133669542836E-3</v>
      </c>
      <c r="C44" s="20">
        <v>0.65960101388177506</v>
      </c>
      <c r="D44" s="20">
        <v>0.20760936658655424</v>
      </c>
      <c r="E44" s="20">
        <v>4.7477692352078708E-2</v>
      </c>
      <c r="F44" s="20">
        <v>1.2152922790013527</v>
      </c>
      <c r="G44" s="20">
        <v>0.30542531815137308</v>
      </c>
      <c r="H44" s="36">
        <v>2.3926033909880093</v>
      </c>
    </row>
    <row r="45" spans="1:18" x14ac:dyDescent="0.2">
      <c r="A45" s="79">
        <v>2021</v>
      </c>
      <c r="B45" s="20">
        <v>3.0878654488758744E-3</v>
      </c>
      <c r="C45" s="20">
        <v>0.71994770581098277</v>
      </c>
      <c r="D45" s="20">
        <v>0.29634007184750316</v>
      </c>
      <c r="E45" s="20">
        <v>3.969850438932819E-2</v>
      </c>
      <c r="F45" s="20">
        <v>1.2269277068941109</v>
      </c>
      <c r="G45" s="20">
        <v>0.39942727221766694</v>
      </c>
      <c r="H45" s="36">
        <v>2.6457306222191397</v>
      </c>
    </row>
    <row r="46" spans="1:18" x14ac:dyDescent="0.2">
      <c r="A46" s="79">
        <v>2022</v>
      </c>
      <c r="B46" s="20">
        <v>2.0255694382083165E-3</v>
      </c>
      <c r="C46" s="20">
        <v>0.99577837569586747</v>
      </c>
      <c r="D46" s="20">
        <v>0.51453683666820837</v>
      </c>
      <c r="E46" s="20">
        <v>3.8868563587872391E-2</v>
      </c>
      <c r="F46" s="20">
        <v>1.5677485458099407</v>
      </c>
      <c r="G46" s="20">
        <v>0.56298170573202388</v>
      </c>
      <c r="H46" s="36">
        <v>3.6430710333442486</v>
      </c>
    </row>
    <row r="47" spans="1:18" x14ac:dyDescent="0.2">
      <c r="A47" s="17"/>
      <c r="B47" s="20"/>
      <c r="C47" s="20"/>
      <c r="D47" s="20"/>
      <c r="E47" s="20"/>
      <c r="F47" s="20"/>
      <c r="G47" s="20"/>
      <c r="H47" s="36"/>
    </row>
    <row r="48" spans="1:18" x14ac:dyDescent="0.2">
      <c r="A48" s="80" t="s">
        <v>55</v>
      </c>
      <c r="B48" s="17"/>
      <c r="C48" s="17"/>
      <c r="D48" s="17"/>
      <c r="E48" s="17"/>
      <c r="F48" s="17"/>
      <c r="G48" s="17"/>
      <c r="H48" s="17"/>
    </row>
    <row r="49" spans="1:8" x14ac:dyDescent="0.2">
      <c r="A49" s="413"/>
      <c r="B49" s="413"/>
      <c r="C49" s="413"/>
      <c r="D49" s="413"/>
      <c r="E49" s="413"/>
      <c r="F49" s="413"/>
      <c r="G49" s="413"/>
      <c r="H49" s="413"/>
    </row>
    <row r="53" spans="1:8" x14ac:dyDescent="0.2">
      <c r="A53" s="9"/>
      <c r="B53" s="9"/>
      <c r="C53" s="9"/>
      <c r="D53" s="9"/>
      <c r="E53" s="9"/>
      <c r="F53" s="9"/>
      <c r="G53" s="9"/>
    </row>
    <row r="54" spans="1:8" x14ac:dyDescent="0.2">
      <c r="A54" s="9"/>
      <c r="B54" s="9"/>
      <c r="C54" s="9"/>
      <c r="D54" s="9"/>
      <c r="E54" s="9"/>
      <c r="F54" s="9"/>
      <c r="G54" s="9"/>
    </row>
    <row r="55" spans="1:8" x14ac:dyDescent="0.2">
      <c r="A55" s="9"/>
      <c r="B55" s="9"/>
      <c r="C55" s="9"/>
      <c r="D55" s="9"/>
      <c r="E55" s="9"/>
      <c r="F55" s="9"/>
      <c r="G55" s="9"/>
    </row>
    <row r="56" spans="1:8" x14ac:dyDescent="0.2">
      <c r="A56" s="9"/>
      <c r="B56" s="9"/>
      <c r="C56" s="9"/>
      <c r="D56" s="9"/>
      <c r="E56" s="9"/>
      <c r="F56" s="9"/>
      <c r="G56" s="9"/>
    </row>
    <row r="57" spans="1:8" x14ac:dyDescent="0.2">
      <c r="A57" s="9"/>
      <c r="B57" s="9"/>
      <c r="C57" s="9"/>
      <c r="D57" s="9"/>
      <c r="E57" s="9"/>
      <c r="F57" s="9"/>
      <c r="G57" s="9"/>
    </row>
    <row r="58" spans="1:8" x14ac:dyDescent="0.2">
      <c r="A58" s="9"/>
      <c r="B58" s="9"/>
      <c r="C58" s="9"/>
      <c r="D58" s="9"/>
      <c r="E58" s="9"/>
      <c r="F58" s="9"/>
      <c r="G58" s="9"/>
    </row>
    <row r="59" spans="1:8" x14ac:dyDescent="0.2">
      <c r="A59" s="9"/>
      <c r="B59" s="9"/>
      <c r="C59" s="9"/>
      <c r="D59" s="9"/>
      <c r="E59" s="9"/>
      <c r="F59" s="9"/>
      <c r="G59" s="9"/>
    </row>
    <row r="60" spans="1:8" x14ac:dyDescent="0.2">
      <c r="A60" s="9"/>
      <c r="B60" s="9"/>
      <c r="C60" s="9"/>
      <c r="D60" s="9"/>
      <c r="E60" s="9"/>
      <c r="F60" s="9"/>
      <c r="G60" s="9"/>
    </row>
    <row r="61" spans="1:8" x14ac:dyDescent="0.2">
      <c r="A61" s="9"/>
      <c r="B61" s="9"/>
      <c r="C61" s="9"/>
      <c r="D61" s="9"/>
      <c r="E61" s="9"/>
      <c r="F61" s="9"/>
      <c r="G61" s="9"/>
    </row>
    <row r="62" spans="1:8" x14ac:dyDescent="0.2">
      <c r="A62" s="9"/>
      <c r="B62" s="9"/>
      <c r="C62" s="9"/>
      <c r="D62" s="9"/>
      <c r="E62" s="9"/>
      <c r="F62" s="9"/>
      <c r="G62" s="9"/>
    </row>
    <row r="63" spans="1:8" x14ac:dyDescent="0.2">
      <c r="A63" s="9"/>
      <c r="B63" s="9"/>
      <c r="C63" s="9"/>
      <c r="D63" s="9"/>
      <c r="E63" s="9"/>
      <c r="F63" s="9"/>
      <c r="G63" s="9"/>
    </row>
    <row r="64" spans="1:8" x14ac:dyDescent="0.2">
      <c r="A64" s="9"/>
      <c r="B64" s="9"/>
      <c r="C64" s="9"/>
      <c r="D64" s="9"/>
      <c r="E64" s="9"/>
      <c r="F64" s="9"/>
      <c r="G64" s="9"/>
    </row>
    <row r="65" spans="1:8" x14ac:dyDescent="0.2">
      <c r="A65" s="9"/>
      <c r="B65" s="9"/>
      <c r="C65" s="9"/>
      <c r="D65" s="9"/>
      <c r="E65" s="9"/>
      <c r="F65" s="9"/>
      <c r="G65" s="9"/>
    </row>
    <row r="66" spans="1:8" x14ac:dyDescent="0.2">
      <c r="A66" s="9"/>
      <c r="B66" s="9"/>
      <c r="C66" s="9"/>
      <c r="D66" s="9"/>
      <c r="E66" s="9"/>
      <c r="F66" s="9"/>
      <c r="G66" s="9"/>
    </row>
    <row r="67" spans="1:8" x14ac:dyDescent="0.2">
      <c r="A67" s="9"/>
      <c r="B67" s="9"/>
      <c r="C67" s="9"/>
      <c r="D67" s="9"/>
      <c r="E67" s="9"/>
      <c r="F67" s="9"/>
      <c r="G67" s="9"/>
    </row>
    <row r="68" spans="1:8" x14ac:dyDescent="0.2">
      <c r="A68" s="9"/>
      <c r="B68" s="9"/>
      <c r="C68" s="9"/>
      <c r="D68" s="9"/>
      <c r="E68" s="9"/>
      <c r="F68" s="9"/>
      <c r="G68" s="9"/>
    </row>
    <row r="69" spans="1:8" x14ac:dyDescent="0.2">
      <c r="A69" s="9"/>
      <c r="B69" s="9"/>
      <c r="C69" s="9"/>
      <c r="D69" s="9"/>
      <c r="E69" s="9"/>
      <c r="F69" s="9"/>
      <c r="G69" s="9"/>
    </row>
    <row r="71" spans="1:8" x14ac:dyDescent="0.2">
      <c r="B71" s="9"/>
      <c r="C71" s="9"/>
      <c r="D71" s="9"/>
      <c r="E71" s="9"/>
      <c r="F71" s="9"/>
      <c r="G71" s="9"/>
      <c r="H71" s="9"/>
    </row>
    <row r="72" spans="1:8" x14ac:dyDescent="0.2">
      <c r="B72" s="9"/>
      <c r="C72" s="9"/>
      <c r="D72" s="9"/>
      <c r="E72" s="9"/>
      <c r="F72" s="9"/>
      <c r="G72" s="9"/>
      <c r="H72" s="9"/>
    </row>
    <row r="73" spans="1:8" x14ac:dyDescent="0.2">
      <c r="B73" s="9"/>
      <c r="C73" s="9"/>
      <c r="D73" s="9"/>
      <c r="E73" s="9"/>
      <c r="F73" s="9"/>
      <c r="G73" s="9"/>
      <c r="H73" s="9"/>
    </row>
    <row r="74" spans="1:8" x14ac:dyDescent="0.2">
      <c r="B74" s="9"/>
      <c r="C74" s="9"/>
      <c r="D74" s="9"/>
      <c r="E74" s="9"/>
      <c r="F74" s="9"/>
      <c r="G74" s="9"/>
      <c r="H74" s="9"/>
    </row>
    <row r="75" spans="1:8" x14ac:dyDescent="0.2">
      <c r="B75" s="9"/>
      <c r="C75" s="9"/>
      <c r="D75" s="9"/>
      <c r="E75" s="9"/>
      <c r="F75" s="9"/>
      <c r="G75" s="9"/>
      <c r="H75" s="9"/>
    </row>
    <row r="76" spans="1:8" x14ac:dyDescent="0.2">
      <c r="B76" s="9"/>
      <c r="C76" s="9"/>
      <c r="D76" s="9"/>
      <c r="E76" s="9"/>
      <c r="F76" s="9"/>
      <c r="G76" s="9"/>
      <c r="H76" s="9"/>
    </row>
    <row r="77" spans="1:8" x14ac:dyDescent="0.2">
      <c r="B77" s="9"/>
      <c r="C77" s="9"/>
      <c r="D77" s="9"/>
      <c r="E77" s="9"/>
      <c r="F77" s="9"/>
      <c r="G77" s="9"/>
      <c r="H77" s="9"/>
    </row>
    <row r="78" spans="1:8" x14ac:dyDescent="0.2">
      <c r="B78" s="9"/>
      <c r="C78" s="9"/>
      <c r="D78" s="9"/>
      <c r="E78" s="9"/>
      <c r="F78" s="9"/>
      <c r="G78" s="9"/>
      <c r="H78" s="9"/>
    </row>
    <row r="79" spans="1:8" x14ac:dyDescent="0.2">
      <c r="B79" s="9"/>
      <c r="C79" s="9"/>
      <c r="D79" s="9"/>
      <c r="E79" s="9"/>
      <c r="F79" s="9"/>
      <c r="G79" s="9"/>
      <c r="H79" s="9"/>
    </row>
    <row r="80" spans="1:8" x14ac:dyDescent="0.2">
      <c r="B80" s="9"/>
      <c r="C80" s="9"/>
      <c r="D80" s="9"/>
      <c r="E80" s="9"/>
      <c r="F80" s="9"/>
      <c r="G80" s="9"/>
      <c r="H80" s="9"/>
    </row>
    <row r="81" spans="2:8" x14ac:dyDescent="0.2">
      <c r="B81" s="9"/>
      <c r="C81" s="9"/>
      <c r="D81" s="9"/>
      <c r="E81" s="9"/>
      <c r="F81" s="9"/>
      <c r="G81" s="9"/>
      <c r="H81" s="9"/>
    </row>
    <row r="82" spans="2:8" x14ac:dyDescent="0.2">
      <c r="B82" s="9"/>
      <c r="C82" s="9"/>
      <c r="D82" s="9"/>
      <c r="E82" s="9"/>
      <c r="F82" s="9"/>
      <c r="G82" s="9"/>
      <c r="H82" s="9"/>
    </row>
    <row r="83" spans="2:8" x14ac:dyDescent="0.2">
      <c r="B83" s="9"/>
      <c r="C83" s="9"/>
      <c r="D83" s="9"/>
      <c r="E83" s="9"/>
      <c r="F83" s="9"/>
      <c r="G83" s="9"/>
      <c r="H83" s="9"/>
    </row>
    <row r="84" spans="2:8" x14ac:dyDescent="0.2">
      <c r="B84" s="9"/>
      <c r="C84" s="9"/>
      <c r="D84" s="9"/>
      <c r="E84" s="9"/>
      <c r="F84" s="9"/>
      <c r="G84" s="9"/>
      <c r="H84" s="9"/>
    </row>
    <row r="85" spans="2:8" x14ac:dyDescent="0.2">
      <c r="B85" s="9"/>
      <c r="C85" s="9"/>
      <c r="D85" s="9"/>
      <c r="E85" s="9"/>
      <c r="F85" s="9"/>
      <c r="G85" s="9"/>
      <c r="H85" s="9"/>
    </row>
    <row r="86" spans="2:8" x14ac:dyDescent="0.2">
      <c r="B86" s="9"/>
      <c r="C86" s="9"/>
      <c r="D86" s="9"/>
      <c r="E86" s="9"/>
      <c r="F86" s="9"/>
      <c r="G86" s="9"/>
      <c r="H86" s="9"/>
    </row>
    <row r="87" spans="2:8" x14ac:dyDescent="0.2">
      <c r="B87" s="9"/>
      <c r="C87" s="9"/>
      <c r="D87" s="9"/>
      <c r="E87" s="9"/>
      <c r="F87" s="9"/>
      <c r="G87" s="9"/>
      <c r="H87" s="9"/>
    </row>
  </sheetData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8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E4" sqref="E4:E36"/>
    </sheetView>
  </sheetViews>
  <sheetFormatPr defaultColWidth="8.77734375" defaultRowHeight="15" x14ac:dyDescent="0.2"/>
  <cols>
    <col min="1" max="1" width="31.77734375" style="155" bestFit="1" customWidth="1"/>
    <col min="2" max="2" width="13.21875" style="155" bestFit="1" customWidth="1"/>
    <col min="3" max="3" width="21.88671875" style="155" bestFit="1" customWidth="1"/>
    <col min="4" max="4" width="22.109375" style="155" bestFit="1" customWidth="1"/>
    <col min="5" max="6" width="9.77734375" style="155" customWidth="1"/>
    <col min="7" max="16384" width="8.77734375" style="155"/>
  </cols>
  <sheetData>
    <row r="1" spans="1:7" ht="15.75" x14ac:dyDescent="0.25">
      <c r="A1" s="154" t="s">
        <v>357</v>
      </c>
    </row>
    <row r="2" spans="1:7" x14ac:dyDescent="0.2">
      <c r="D2" s="156" t="s">
        <v>200</v>
      </c>
    </row>
    <row r="3" spans="1:7" x14ac:dyDescent="0.2">
      <c r="A3" s="157"/>
      <c r="B3" s="162" t="s">
        <v>201</v>
      </c>
      <c r="C3" s="162" t="s">
        <v>202</v>
      </c>
      <c r="D3" s="162" t="s">
        <v>203</v>
      </c>
      <c r="E3" s="158" t="s">
        <v>417</v>
      </c>
      <c r="F3" s="158"/>
    </row>
    <row r="4" spans="1:7" x14ac:dyDescent="0.2">
      <c r="A4" s="159">
        <v>1990</v>
      </c>
      <c r="B4" s="160">
        <v>8.0132001904917693</v>
      </c>
      <c r="C4" s="160">
        <v>24.032951472304312</v>
      </c>
      <c r="D4" s="160">
        <v>2.3542913620665331</v>
      </c>
      <c r="E4" s="160">
        <f xml:space="preserve"> SUM(B4:D4)*1000</f>
        <v>34400.443024862609</v>
      </c>
      <c r="F4" s="160"/>
      <c r="G4" s="161"/>
    </row>
    <row r="5" spans="1:7" x14ac:dyDescent="0.2">
      <c r="A5" s="159">
        <v>1991</v>
      </c>
      <c r="B5" s="160">
        <v>7.7408712295765616</v>
      </c>
      <c r="C5" s="160">
        <v>23.74770680381998</v>
      </c>
      <c r="D5" s="160">
        <v>2.6796478343041361</v>
      </c>
      <c r="E5" s="160">
        <f t="shared" ref="E5:E36" si="0" xml:space="preserve"> SUM(B5:D5)*1000</f>
        <v>34168.225867700676</v>
      </c>
      <c r="F5" s="160"/>
      <c r="G5" s="161"/>
    </row>
    <row r="6" spans="1:7" x14ac:dyDescent="0.2">
      <c r="A6" s="159">
        <v>1992</v>
      </c>
      <c r="B6" s="160">
        <v>7.6940524301874778</v>
      </c>
      <c r="C6" s="160">
        <v>23.767525153447696</v>
      </c>
      <c r="D6" s="160">
        <v>3.1618444271986799</v>
      </c>
      <c r="E6" s="160">
        <f t="shared" si="0"/>
        <v>34623.422010833856</v>
      </c>
      <c r="F6" s="160"/>
      <c r="G6" s="161"/>
    </row>
    <row r="7" spans="1:7" x14ac:dyDescent="0.2">
      <c r="A7" s="159">
        <v>1993</v>
      </c>
      <c r="B7" s="160">
        <v>7.7780283512621118</v>
      </c>
      <c r="C7" s="160">
        <v>23.48395167941478</v>
      </c>
      <c r="D7" s="160">
        <v>3.7456202606226032</v>
      </c>
      <c r="E7" s="160">
        <f t="shared" si="0"/>
        <v>35007.600291299495</v>
      </c>
      <c r="F7" s="160"/>
      <c r="G7" s="161"/>
    </row>
    <row r="8" spans="1:7" x14ac:dyDescent="0.2">
      <c r="A8" s="159">
        <v>1994</v>
      </c>
      <c r="B8" s="160">
        <v>7.9948689391050252</v>
      </c>
      <c r="C8" s="160">
        <v>22.550266457284618</v>
      </c>
      <c r="D8" s="160">
        <v>4.6227708486361623</v>
      </c>
      <c r="E8" s="160">
        <f t="shared" si="0"/>
        <v>35167.906245025806</v>
      </c>
      <c r="F8" s="160"/>
      <c r="G8" s="161"/>
    </row>
    <row r="9" spans="1:7" x14ac:dyDescent="0.2">
      <c r="A9" s="159">
        <v>1995</v>
      </c>
      <c r="B9" s="160">
        <v>7.9218592695589827</v>
      </c>
      <c r="C9" s="160">
        <v>21.654317244294077</v>
      </c>
      <c r="D9" s="160">
        <v>5.2320109320402937</v>
      </c>
      <c r="E9" s="160">
        <f t="shared" si="0"/>
        <v>34808.187445893353</v>
      </c>
      <c r="F9" s="160"/>
      <c r="G9" s="161"/>
    </row>
    <row r="10" spans="1:7" x14ac:dyDescent="0.2">
      <c r="A10" s="159">
        <v>1996</v>
      </c>
      <c r="B10" s="160">
        <v>8.1265121616939346</v>
      </c>
      <c r="C10" s="160">
        <v>22.106720797944838</v>
      </c>
      <c r="D10" s="160">
        <v>5.9324244511855024</v>
      </c>
      <c r="E10" s="160">
        <f t="shared" si="0"/>
        <v>36165.657410824271</v>
      </c>
      <c r="F10" s="160"/>
      <c r="G10" s="161"/>
    </row>
    <row r="11" spans="1:7" x14ac:dyDescent="0.2">
      <c r="A11" s="159">
        <v>1997</v>
      </c>
      <c r="B11" s="160">
        <v>8.1455894539037033</v>
      </c>
      <c r="C11" s="160">
        <v>21.9459307172473</v>
      </c>
      <c r="D11" s="160">
        <v>6.5214391735739561</v>
      </c>
      <c r="E11" s="160">
        <f t="shared" si="0"/>
        <v>36612.959344724957</v>
      </c>
      <c r="F11" s="160"/>
      <c r="G11" s="161"/>
    </row>
    <row r="12" spans="1:7" x14ac:dyDescent="0.2">
      <c r="A12" s="159">
        <v>1998</v>
      </c>
      <c r="B12" s="160">
        <v>8.033345450950657</v>
      </c>
      <c r="C12" s="160">
        <v>21.539967002367508</v>
      </c>
      <c r="D12" s="160">
        <v>6.7977704879989407</v>
      </c>
      <c r="E12" s="160">
        <f t="shared" si="0"/>
        <v>36371.082941317109</v>
      </c>
      <c r="F12" s="160"/>
      <c r="G12" s="161"/>
    </row>
    <row r="13" spans="1:7" x14ac:dyDescent="0.2">
      <c r="A13" s="159">
        <v>1999</v>
      </c>
      <c r="B13" s="160">
        <v>7.8698273157519445</v>
      </c>
      <c r="C13" s="160">
        <v>21.475828487440534</v>
      </c>
      <c r="D13" s="160">
        <v>7.3234103421989909</v>
      </c>
      <c r="E13" s="160">
        <f t="shared" si="0"/>
        <v>36669.066145391465</v>
      </c>
      <c r="F13" s="160"/>
      <c r="G13" s="161"/>
    </row>
    <row r="14" spans="1:7" x14ac:dyDescent="0.2">
      <c r="A14" s="159">
        <v>2000</v>
      </c>
      <c r="B14" s="160">
        <v>7.6737549604468773</v>
      </c>
      <c r="C14" s="160">
        <v>21.402939999999997</v>
      </c>
      <c r="D14" s="160">
        <v>7.6402654717297942</v>
      </c>
      <c r="E14" s="160">
        <f t="shared" si="0"/>
        <v>36716.960432176667</v>
      </c>
      <c r="F14" s="160"/>
      <c r="G14" s="161"/>
    </row>
    <row r="15" spans="1:7" x14ac:dyDescent="0.2">
      <c r="A15" s="159">
        <v>2001</v>
      </c>
      <c r="B15" s="160">
        <v>7.6305520195820717</v>
      </c>
      <c r="C15" s="160">
        <v>20.939730000000001</v>
      </c>
      <c r="D15" s="160">
        <v>8.1079420001776459</v>
      </c>
      <c r="E15" s="160">
        <f t="shared" si="0"/>
        <v>36678.22401975972</v>
      </c>
      <c r="F15" s="160"/>
      <c r="G15" s="161"/>
    </row>
    <row r="16" spans="1:7" x14ac:dyDescent="0.2">
      <c r="A16" s="159">
        <v>2002</v>
      </c>
      <c r="B16" s="160">
        <v>7.7799284132917803</v>
      </c>
      <c r="C16" s="160">
        <v>20.808419999999998</v>
      </c>
      <c r="D16" s="160">
        <v>8.8213834419918697</v>
      </c>
      <c r="E16" s="160">
        <f t="shared" si="0"/>
        <v>37409.731855283651</v>
      </c>
      <c r="F16" s="160"/>
      <c r="G16" s="161"/>
    </row>
    <row r="17" spans="1:7" x14ac:dyDescent="0.2">
      <c r="A17" s="159">
        <v>2003</v>
      </c>
      <c r="B17" s="160">
        <v>7.8877815317684128</v>
      </c>
      <c r="C17" s="160">
        <v>19.91827</v>
      </c>
      <c r="D17" s="160">
        <v>9.4952289041447706</v>
      </c>
      <c r="E17" s="160">
        <f t="shared" si="0"/>
        <v>37301.280435913184</v>
      </c>
      <c r="F17" s="160"/>
      <c r="G17" s="161"/>
    </row>
    <row r="18" spans="1:7" x14ac:dyDescent="0.2">
      <c r="A18" s="159">
        <v>2004</v>
      </c>
      <c r="B18" s="160">
        <v>7.9369288676105763</v>
      </c>
      <c r="C18" s="160">
        <v>19.484220000000004</v>
      </c>
      <c r="D18" s="160">
        <v>10.222479656131771</v>
      </c>
      <c r="E18" s="160">
        <f t="shared" si="0"/>
        <v>37643.628523742351</v>
      </c>
      <c r="F18" s="160"/>
      <c r="G18" s="161"/>
    </row>
    <row r="19" spans="1:7" x14ac:dyDescent="0.2">
      <c r="A19" s="159">
        <v>2005</v>
      </c>
      <c r="B19" s="160">
        <v>8.1570928561385951</v>
      </c>
      <c r="C19" s="160">
        <v>18.852140000000002</v>
      </c>
      <c r="D19" s="160">
        <v>11.220137143861404</v>
      </c>
      <c r="E19" s="160">
        <f t="shared" si="0"/>
        <v>38229.370000000003</v>
      </c>
      <c r="F19" s="160"/>
      <c r="G19" s="161"/>
    </row>
    <row r="20" spans="1:7" x14ac:dyDescent="0.2">
      <c r="A20" s="159">
        <v>2006</v>
      </c>
      <c r="B20" s="160">
        <v>8.1865728924537233</v>
      </c>
      <c r="C20" s="160">
        <v>18.091169999999998</v>
      </c>
      <c r="D20" s="160">
        <v>11.974317107546277</v>
      </c>
      <c r="E20" s="160">
        <f t="shared" si="0"/>
        <v>38252.06</v>
      </c>
      <c r="F20" s="160"/>
      <c r="G20" s="161"/>
    </row>
    <row r="21" spans="1:7" x14ac:dyDescent="0.2">
      <c r="A21" s="159">
        <v>2007</v>
      </c>
      <c r="B21" s="160">
        <v>8.2716289472062208</v>
      </c>
      <c r="C21" s="160">
        <v>17.614870000000003</v>
      </c>
      <c r="D21" s="160">
        <v>12.76682105279378</v>
      </c>
      <c r="E21" s="160">
        <f t="shared" si="0"/>
        <v>38653.320000000007</v>
      </c>
      <c r="F21" s="160"/>
      <c r="G21" s="161"/>
    </row>
    <row r="22" spans="1:7" x14ac:dyDescent="0.2">
      <c r="A22" s="159">
        <v>2008</v>
      </c>
      <c r="B22" s="160">
        <v>7.6238385347449853</v>
      </c>
      <c r="C22" s="160">
        <v>16.541560000000004</v>
      </c>
      <c r="D22" s="160">
        <v>12.876951465255019</v>
      </c>
      <c r="E22" s="160">
        <f t="shared" si="0"/>
        <v>37042.350000000006</v>
      </c>
      <c r="F22" s="160"/>
      <c r="G22" s="161"/>
    </row>
    <row r="23" spans="1:7" x14ac:dyDescent="0.2">
      <c r="A23" s="159">
        <v>2009</v>
      </c>
      <c r="B23" s="160">
        <v>7.1104801985669077</v>
      </c>
      <c r="C23" s="160">
        <v>15.612640000000001</v>
      </c>
      <c r="D23" s="160">
        <v>13.001569801433092</v>
      </c>
      <c r="E23" s="160">
        <f t="shared" si="0"/>
        <v>35724.69</v>
      </c>
      <c r="F23" s="160"/>
      <c r="G23" s="161"/>
    </row>
    <row r="24" spans="1:7" x14ac:dyDescent="0.2">
      <c r="A24" s="159">
        <v>2010</v>
      </c>
      <c r="B24" s="160">
        <v>7.2912570605571387</v>
      </c>
      <c r="C24" s="160">
        <v>14.601530000000002</v>
      </c>
      <c r="D24" s="160">
        <v>13.449132939442858</v>
      </c>
      <c r="E24" s="160">
        <f t="shared" si="0"/>
        <v>35341.919999999998</v>
      </c>
      <c r="F24" s="160"/>
      <c r="G24" s="161"/>
    </row>
    <row r="25" spans="1:7" x14ac:dyDescent="0.2">
      <c r="A25" s="159">
        <v>2011</v>
      </c>
      <c r="B25" s="160">
        <v>7.014349519414214</v>
      </c>
      <c r="C25" s="160">
        <v>13.894780000000001</v>
      </c>
      <c r="D25" s="160">
        <v>13.976650480585782</v>
      </c>
      <c r="E25" s="160">
        <f t="shared" si="0"/>
        <v>34885.78</v>
      </c>
      <c r="F25" s="160"/>
      <c r="G25" s="161"/>
    </row>
    <row r="26" spans="1:7" x14ac:dyDescent="0.2">
      <c r="A26" s="159">
        <v>2012</v>
      </c>
      <c r="B26" s="160">
        <v>6.9402643777679724</v>
      </c>
      <c r="C26" s="160">
        <v>13.230540000000001</v>
      </c>
      <c r="D26" s="160">
        <v>14.597505622232031</v>
      </c>
      <c r="E26" s="160">
        <f t="shared" si="0"/>
        <v>34768.31</v>
      </c>
      <c r="F26" s="160"/>
    </row>
    <row r="27" spans="1:7" x14ac:dyDescent="0.2">
      <c r="A27" s="159">
        <v>2013</v>
      </c>
      <c r="B27" s="160">
        <v>6.9639259747007234</v>
      </c>
      <c r="C27" s="160">
        <v>12.573829999999997</v>
      </c>
      <c r="D27" s="160">
        <v>14.961644025299275</v>
      </c>
      <c r="E27" s="160">
        <f t="shared" si="0"/>
        <v>34499.399999999994</v>
      </c>
    </row>
    <row r="28" spans="1:7" x14ac:dyDescent="0.2">
      <c r="A28" s="159">
        <v>2014</v>
      </c>
      <c r="B28" s="160">
        <v>7.1010984349078941</v>
      </c>
      <c r="C28" s="160">
        <v>12.32602</v>
      </c>
      <c r="D28" s="160">
        <v>15.574241565092105</v>
      </c>
      <c r="E28" s="160">
        <f t="shared" si="0"/>
        <v>35001.360000000001</v>
      </c>
    </row>
    <row r="29" spans="1:7" x14ac:dyDescent="0.2">
      <c r="A29" s="159">
        <v>2015</v>
      </c>
      <c r="B29" s="160">
        <v>7.3561599880810373</v>
      </c>
      <c r="C29" s="160">
        <v>12.08206</v>
      </c>
      <c r="D29" s="160">
        <v>16.29965001191897</v>
      </c>
      <c r="E29" s="160">
        <f t="shared" si="0"/>
        <v>35737.87000000001</v>
      </c>
    </row>
    <row r="30" spans="1:7" x14ac:dyDescent="0.2">
      <c r="A30" s="159">
        <v>2016</v>
      </c>
      <c r="B30" s="160">
        <v>7.5023825953618886</v>
      </c>
      <c r="C30" s="160">
        <v>11.951139999999999</v>
      </c>
      <c r="D30" s="160">
        <v>17.146107404638109</v>
      </c>
      <c r="E30" s="160">
        <f t="shared" si="0"/>
        <v>36599.629999999997</v>
      </c>
    </row>
    <row r="31" spans="1:7" x14ac:dyDescent="0.2">
      <c r="A31" s="159">
        <v>2017</v>
      </c>
      <c r="B31" s="160">
        <v>7.5161549470700786</v>
      </c>
      <c r="C31" s="160">
        <v>11.793420000000001</v>
      </c>
      <c r="D31" s="160">
        <v>17.394755052929924</v>
      </c>
      <c r="E31" s="160">
        <f t="shared" si="0"/>
        <v>36704.33</v>
      </c>
    </row>
    <row r="32" spans="1:7" x14ac:dyDescent="0.2">
      <c r="A32" s="159">
        <v>2018</v>
      </c>
      <c r="B32" s="160">
        <v>7.4205888029665967</v>
      </c>
      <c r="C32" s="160">
        <v>11.584000000000001</v>
      </c>
      <c r="D32" s="160">
        <v>17.206101197033405</v>
      </c>
      <c r="E32" s="160">
        <f t="shared" si="0"/>
        <v>36210.69</v>
      </c>
    </row>
    <row r="33" spans="1:5" x14ac:dyDescent="0.2">
      <c r="A33" s="159">
        <v>2019</v>
      </c>
      <c r="B33" s="160">
        <v>7.2409189743863429</v>
      </c>
      <c r="C33" s="160">
        <v>11.713430000000002</v>
      </c>
      <c r="D33" s="160">
        <v>16.565171025613658</v>
      </c>
      <c r="E33" s="160">
        <f t="shared" si="0"/>
        <v>35519.519999999997</v>
      </c>
    </row>
    <row r="34" spans="1:5" x14ac:dyDescent="0.2">
      <c r="A34" s="159">
        <v>2020</v>
      </c>
      <c r="B34" s="160">
        <v>6.594645076213018</v>
      </c>
      <c r="C34" s="160">
        <v>9.1444799999999997</v>
      </c>
      <c r="D34" s="160">
        <v>13.098844923786981</v>
      </c>
      <c r="E34" s="160">
        <f t="shared" si="0"/>
        <v>28837.969999999998</v>
      </c>
    </row>
    <row r="35" spans="1:5" x14ac:dyDescent="0.2">
      <c r="A35" s="159">
        <v>2021</v>
      </c>
      <c r="B35" s="160">
        <v>6.8455613362297703</v>
      </c>
      <c r="C35" s="160">
        <v>10.159450000000001</v>
      </c>
      <c r="D35" s="160">
        <v>14.88197866377023</v>
      </c>
      <c r="E35" s="160">
        <f t="shared" si="0"/>
        <v>31886.99</v>
      </c>
    </row>
    <row r="36" spans="1:5" x14ac:dyDescent="0.2">
      <c r="A36" s="159">
        <v>2022</v>
      </c>
      <c r="B36" s="160">
        <v>6.9578733774482897</v>
      </c>
      <c r="C36" s="160">
        <v>10.887210000000001</v>
      </c>
      <c r="D36" s="160">
        <v>14.92015662255171</v>
      </c>
      <c r="E36" s="160">
        <f t="shared" si="0"/>
        <v>32765.239999999998</v>
      </c>
    </row>
    <row r="38" spans="1:5" x14ac:dyDescent="0.2">
      <c r="A38" s="157" t="s">
        <v>204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854F-8C8E-42E5-94A8-73CD14843929}">
  <dimension ref="A1:H762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77734375" defaultRowHeight="15.75" x14ac:dyDescent="0.25"/>
  <cols>
    <col min="1" max="1" width="8.88671875" style="167" customWidth="1"/>
    <col min="2" max="16384" width="8.77734375" style="155"/>
  </cols>
  <sheetData>
    <row r="1" spans="1:4" x14ac:dyDescent="0.25">
      <c r="A1" s="168" t="s">
        <v>358</v>
      </c>
    </row>
    <row r="2" spans="1:4" x14ac:dyDescent="0.25">
      <c r="A2" s="163"/>
    </row>
    <row r="3" spans="1:4" ht="15" x14ac:dyDescent="0.2">
      <c r="A3" s="157" t="s">
        <v>206</v>
      </c>
      <c r="B3" s="162" t="s">
        <v>47</v>
      </c>
      <c r="C3" s="162" t="s">
        <v>207</v>
      </c>
      <c r="D3" s="162" t="s">
        <v>54</v>
      </c>
    </row>
    <row r="4" spans="1:4" ht="15" x14ac:dyDescent="0.2">
      <c r="A4" s="158">
        <v>1980</v>
      </c>
      <c r="B4" s="164">
        <v>121.70099999999999</v>
      </c>
      <c r="C4" s="164">
        <v>86.911000000000001</v>
      </c>
      <c r="D4" s="164">
        <v>34.79</v>
      </c>
    </row>
    <row r="5" spans="1:4" ht="15" x14ac:dyDescent="0.2">
      <c r="A5" s="158">
        <v>1981</v>
      </c>
      <c r="B5" s="164">
        <v>131.65300000000002</v>
      </c>
      <c r="C5" s="164">
        <v>96.941000000000003</v>
      </c>
      <c r="D5" s="164">
        <v>34.712000000000003</v>
      </c>
    </row>
    <row r="6" spans="1:4" ht="15" x14ac:dyDescent="0.2">
      <c r="A6" s="158">
        <v>1982</v>
      </c>
      <c r="B6" s="164">
        <v>147.80000000000001</v>
      </c>
      <c r="C6" s="164">
        <v>112.51900000000001</v>
      </c>
      <c r="D6" s="164">
        <v>35.280999999999999</v>
      </c>
    </row>
    <row r="7" spans="1:4" ht="15" x14ac:dyDescent="0.2">
      <c r="A7" s="158">
        <v>1983</v>
      </c>
      <c r="B7" s="164">
        <v>161.86099999999999</v>
      </c>
      <c r="C7" s="164">
        <v>125.482</v>
      </c>
      <c r="D7" s="164">
        <v>36.378999999999998</v>
      </c>
    </row>
    <row r="8" spans="1:4" ht="15" x14ac:dyDescent="0.2">
      <c r="A8" s="158">
        <v>1984</v>
      </c>
      <c r="B8" s="164">
        <v>173.209</v>
      </c>
      <c r="C8" s="164">
        <v>137.64599999999999</v>
      </c>
      <c r="D8" s="164">
        <v>35.563000000000002</v>
      </c>
    </row>
    <row r="9" spans="1:4" ht="15" x14ac:dyDescent="0.2">
      <c r="A9" s="158">
        <v>1985</v>
      </c>
      <c r="B9" s="164">
        <v>179.083</v>
      </c>
      <c r="C9" s="164">
        <v>139.404</v>
      </c>
      <c r="D9" s="164">
        <v>39.679000000000002</v>
      </c>
    </row>
    <row r="10" spans="1:4" ht="15" x14ac:dyDescent="0.2">
      <c r="A10" s="158">
        <v>1986</v>
      </c>
      <c r="B10" s="164">
        <v>180.80099999999999</v>
      </c>
      <c r="C10" s="164">
        <v>139.084</v>
      </c>
      <c r="D10" s="164">
        <v>41.716999999999999</v>
      </c>
    </row>
    <row r="11" spans="1:4" ht="15" x14ac:dyDescent="0.2">
      <c r="A11" s="158">
        <v>1987</v>
      </c>
      <c r="B11" s="164">
        <v>178.745</v>
      </c>
      <c r="C11" s="164">
        <v>135.071</v>
      </c>
      <c r="D11" s="164">
        <v>43.673999999999999</v>
      </c>
    </row>
    <row r="12" spans="1:4" ht="15" x14ac:dyDescent="0.2">
      <c r="A12" s="158">
        <v>1988</v>
      </c>
      <c r="B12" s="164">
        <v>167.52799999999999</v>
      </c>
      <c r="C12" s="164">
        <v>125.46899999999999</v>
      </c>
      <c r="D12" s="164">
        <v>42.058999999999997</v>
      </c>
    </row>
    <row r="13" spans="1:4" ht="15" x14ac:dyDescent="0.2">
      <c r="A13" s="158">
        <v>1989</v>
      </c>
      <c r="B13" s="164">
        <v>141.56100000000001</v>
      </c>
      <c r="C13" s="164">
        <v>100.373</v>
      </c>
      <c r="D13" s="164">
        <v>41.188000000000002</v>
      </c>
    </row>
    <row r="14" spans="1:4" ht="15" x14ac:dyDescent="0.2">
      <c r="A14" s="158">
        <v>1990</v>
      </c>
      <c r="B14" s="164">
        <v>145.584</v>
      </c>
      <c r="C14" s="164">
        <v>100.104</v>
      </c>
      <c r="D14" s="164">
        <v>45.48</v>
      </c>
    </row>
    <row r="15" spans="1:4" ht="15" x14ac:dyDescent="0.2">
      <c r="A15" s="158">
        <v>1991</v>
      </c>
      <c r="B15" s="164">
        <v>150.52799999999999</v>
      </c>
      <c r="C15" s="164">
        <v>99.89</v>
      </c>
      <c r="D15" s="164">
        <v>50.637999999999998</v>
      </c>
    </row>
    <row r="16" spans="1:4" ht="15" x14ac:dyDescent="0.2">
      <c r="A16" s="158">
        <v>1992</v>
      </c>
      <c r="B16" s="164">
        <v>155.22800000000001</v>
      </c>
      <c r="C16" s="164">
        <v>103.73399999999999</v>
      </c>
      <c r="D16" s="164">
        <v>51.494</v>
      </c>
    </row>
    <row r="17" spans="1:8" ht="15" x14ac:dyDescent="0.2">
      <c r="A17" s="158">
        <v>1993</v>
      </c>
      <c r="B17" s="164">
        <v>170.155</v>
      </c>
      <c r="C17" s="164">
        <v>109.613</v>
      </c>
      <c r="D17" s="164">
        <v>60.542000000000002</v>
      </c>
    </row>
    <row r="18" spans="1:8" ht="15" x14ac:dyDescent="0.2">
      <c r="A18" s="158">
        <v>1994</v>
      </c>
      <c r="B18" s="164">
        <v>203.57300000000001</v>
      </c>
      <c r="C18" s="164">
        <v>138.93700000000001</v>
      </c>
      <c r="D18" s="164">
        <v>64.635999999999996</v>
      </c>
    </row>
    <row r="19" spans="1:8" ht="15" x14ac:dyDescent="0.2">
      <c r="A19" s="158">
        <v>1995</v>
      </c>
      <c r="B19" s="164">
        <v>213.553</v>
      </c>
      <c r="C19" s="164">
        <v>142.74600000000001</v>
      </c>
      <c r="D19" s="164">
        <v>70.807000000000002</v>
      </c>
    </row>
    <row r="20" spans="1:8" ht="15" x14ac:dyDescent="0.2">
      <c r="A20" s="158">
        <v>1996</v>
      </c>
      <c r="B20" s="164">
        <v>226.25942083034033</v>
      </c>
      <c r="C20" s="164">
        <v>142.07893931701273</v>
      </c>
      <c r="D20" s="164">
        <v>84.180481513327592</v>
      </c>
      <c r="G20" s="165"/>
      <c r="H20" s="165"/>
    </row>
    <row r="21" spans="1:8" ht="15" x14ac:dyDescent="0.2">
      <c r="A21" s="158">
        <v>1997</v>
      </c>
      <c r="B21" s="164">
        <v>226.33006707889336</v>
      </c>
      <c r="C21" s="164">
        <v>140.44262081922011</v>
      </c>
      <c r="D21" s="164">
        <v>85.887446259673268</v>
      </c>
      <c r="G21" s="165"/>
      <c r="H21" s="165"/>
    </row>
    <row r="22" spans="1:8" ht="15" x14ac:dyDescent="0.2">
      <c r="A22" s="158">
        <v>1998</v>
      </c>
      <c r="B22" s="164">
        <v>235.44837476966501</v>
      </c>
      <c r="C22" s="164">
        <v>145.26273418497024</v>
      </c>
      <c r="D22" s="164">
        <v>90.185640584694767</v>
      </c>
      <c r="G22" s="165"/>
      <c r="H22" s="165"/>
    </row>
    <row r="23" spans="1:8" ht="15" x14ac:dyDescent="0.2">
      <c r="A23" s="158">
        <v>1999</v>
      </c>
      <c r="B23" s="164">
        <v>249.26920062011393</v>
      </c>
      <c r="C23" s="164">
        <v>150.16043019878978</v>
      </c>
      <c r="D23" s="164">
        <v>99.108770421324152</v>
      </c>
      <c r="G23" s="165"/>
      <c r="H23" s="165"/>
    </row>
    <row r="24" spans="1:8" ht="15" x14ac:dyDescent="0.2">
      <c r="A24" s="158">
        <v>2000</v>
      </c>
      <c r="B24" s="164">
        <v>246.67898615584105</v>
      </c>
      <c r="C24" s="164">
        <v>138.28208159866134</v>
      </c>
      <c r="D24" s="164">
        <v>108.39690455717971</v>
      </c>
      <c r="G24" s="165"/>
      <c r="H24" s="165"/>
    </row>
    <row r="25" spans="1:8" ht="15" x14ac:dyDescent="0.2">
      <c r="A25" s="158">
        <v>2001</v>
      </c>
      <c r="B25" s="164">
        <v>233.69785485236349</v>
      </c>
      <c r="C25" s="164">
        <v>127.8282933734297</v>
      </c>
      <c r="D25" s="164">
        <v>105.86956147893379</v>
      </c>
      <c r="G25" s="165"/>
      <c r="H25" s="165"/>
    </row>
    <row r="26" spans="1:8" ht="15" x14ac:dyDescent="0.2">
      <c r="A26" s="158">
        <v>2002</v>
      </c>
      <c r="B26" s="164">
        <v>230.68306592227856</v>
      </c>
      <c r="C26" s="164">
        <v>127.03689223354255</v>
      </c>
      <c r="D26" s="164">
        <v>103.64617368873601</v>
      </c>
      <c r="G26" s="165"/>
      <c r="H26" s="165"/>
    </row>
    <row r="27" spans="1:8" ht="15" x14ac:dyDescent="0.2">
      <c r="A27" s="158">
        <v>2003</v>
      </c>
      <c r="B27" s="164">
        <v>219.23829480172236</v>
      </c>
      <c r="C27" s="164">
        <v>116.24207812072495</v>
      </c>
      <c r="D27" s="164">
        <v>102.99621668099742</v>
      </c>
      <c r="G27" s="165"/>
      <c r="H27" s="165"/>
    </row>
    <row r="28" spans="1:8" ht="15" x14ac:dyDescent="0.2">
      <c r="A28" s="158">
        <v>2004</v>
      </c>
      <c r="B28" s="164">
        <v>200.95804896061975</v>
      </c>
      <c r="C28" s="164">
        <v>104.54729031474632</v>
      </c>
      <c r="D28" s="164">
        <v>96.410758645873415</v>
      </c>
      <c r="G28" s="165"/>
      <c r="H28" s="165"/>
    </row>
    <row r="29" spans="1:8" ht="15" x14ac:dyDescent="0.2">
      <c r="A29" s="158">
        <v>2005</v>
      </c>
      <c r="B29" s="164">
        <v>181.10196514067141</v>
      </c>
      <c r="C29" s="164">
        <v>92.882777236418647</v>
      </c>
      <c r="D29" s="164">
        <v>88.219187904252763</v>
      </c>
      <c r="G29" s="165"/>
      <c r="H29" s="165"/>
    </row>
    <row r="30" spans="1:8" ht="15" x14ac:dyDescent="0.2">
      <c r="A30" s="158">
        <v>2006</v>
      </c>
      <c r="B30" s="164">
        <v>163.96981406698006</v>
      </c>
      <c r="C30" s="164">
        <v>83.957948202835624</v>
      </c>
      <c r="D30" s="164">
        <v>80.011865864144454</v>
      </c>
      <c r="G30" s="165"/>
      <c r="H30" s="165"/>
    </row>
    <row r="31" spans="1:8" ht="15" x14ac:dyDescent="0.2">
      <c r="A31" s="158">
        <v>2007</v>
      </c>
      <c r="B31" s="164">
        <v>156.0361566263104</v>
      </c>
      <c r="C31" s="164">
        <v>83.911539840911274</v>
      </c>
      <c r="D31" s="164">
        <v>72.124616785399127</v>
      </c>
      <c r="G31" s="165"/>
      <c r="H31" s="165"/>
    </row>
    <row r="32" spans="1:8" ht="15" x14ac:dyDescent="0.2">
      <c r="A32" s="158">
        <v>2008</v>
      </c>
      <c r="B32" s="164">
        <v>148.23864234802647</v>
      </c>
      <c r="C32" s="164">
        <v>78.714838929942871</v>
      </c>
      <c r="D32" s="164">
        <v>69.523803418083602</v>
      </c>
      <c r="G32" s="165"/>
      <c r="H32" s="165"/>
    </row>
    <row r="33" spans="1:8" ht="15" x14ac:dyDescent="0.2">
      <c r="A33" s="158">
        <v>2009</v>
      </c>
      <c r="B33" s="164">
        <v>133.21351728110935</v>
      </c>
      <c r="C33" s="164">
        <v>74.738549971374539</v>
      </c>
      <c r="D33" s="164">
        <v>58.474967309734815</v>
      </c>
      <c r="G33" s="165"/>
      <c r="H33" s="165"/>
    </row>
    <row r="34" spans="1:8" ht="15" x14ac:dyDescent="0.2">
      <c r="A34" s="158">
        <v>2010</v>
      </c>
      <c r="B34" s="164">
        <v>124.30041973008125</v>
      </c>
      <c r="C34" s="164">
        <v>68.982819073783119</v>
      </c>
      <c r="D34" s="164">
        <v>55.317600656298119</v>
      </c>
      <c r="G34" s="165"/>
      <c r="H34" s="165"/>
    </row>
    <row r="35" spans="1:8" ht="15" x14ac:dyDescent="0.2">
      <c r="A35" s="158">
        <v>2011</v>
      </c>
      <c r="B35" s="164">
        <v>100.92862682845325</v>
      </c>
      <c r="C35" s="164">
        <v>56.902135365934718</v>
      </c>
      <c r="D35" s="164">
        <v>44.026491462518528</v>
      </c>
      <c r="G35" s="165"/>
      <c r="H35" s="165"/>
    </row>
    <row r="36" spans="1:8" ht="15" x14ac:dyDescent="0.2">
      <c r="A36" s="158">
        <v>2012</v>
      </c>
      <c r="B36" s="164">
        <v>86.199578121847793</v>
      </c>
      <c r="C36" s="164">
        <v>48.755816970059399</v>
      </c>
      <c r="D36" s="164">
        <v>37.443761151788401</v>
      </c>
      <c r="G36" s="165"/>
      <c r="H36" s="165"/>
    </row>
    <row r="37" spans="1:8" ht="15" x14ac:dyDescent="0.2">
      <c r="A37" s="158">
        <v>2013</v>
      </c>
      <c r="B37" s="164">
        <v>79.79892445828591</v>
      </c>
      <c r="C37" s="164">
        <v>44.468476620439453</v>
      </c>
      <c r="D37" s="164">
        <v>35.330447837846457</v>
      </c>
      <c r="G37" s="166"/>
      <c r="H37" s="165"/>
    </row>
    <row r="38" spans="1:8" ht="15" x14ac:dyDescent="0.2">
      <c r="A38" s="158">
        <v>2014</v>
      </c>
      <c r="B38" s="164">
        <v>79.466909948599749</v>
      </c>
      <c r="C38" s="164">
        <v>43.705456355846422</v>
      </c>
      <c r="D38" s="164">
        <v>35.76145359275332</v>
      </c>
    </row>
    <row r="39" spans="1:8" ht="15" x14ac:dyDescent="0.2">
      <c r="A39" s="158">
        <v>2015</v>
      </c>
      <c r="B39" s="164">
        <v>88.39065628903731</v>
      </c>
      <c r="C39" s="164">
        <v>49.543629547747294</v>
      </c>
      <c r="D39" s="164">
        <v>38.847026741290009</v>
      </c>
    </row>
    <row r="40" spans="1:8" ht="15" x14ac:dyDescent="0.2">
      <c r="A40" s="158">
        <v>2016</v>
      </c>
      <c r="B40" s="164">
        <v>91.827674694111266</v>
      </c>
      <c r="C40" s="164">
        <v>51.951687015025257</v>
      </c>
      <c r="D40" s="164">
        <v>39.875987679086002</v>
      </c>
    </row>
    <row r="41" spans="1:8" ht="15" x14ac:dyDescent="0.2">
      <c r="A41" s="158">
        <v>2017</v>
      </c>
      <c r="B41" s="164">
        <v>91.105641011122344</v>
      </c>
      <c r="C41" s="164">
        <v>51.089734657719518</v>
      </c>
      <c r="D41" s="164">
        <v>40.015906353402833</v>
      </c>
    </row>
    <row r="42" spans="1:8" ht="15" x14ac:dyDescent="0.2">
      <c r="A42" s="158">
        <v>2018</v>
      </c>
      <c r="B42" s="164">
        <v>94.793020418787549</v>
      </c>
      <c r="C42" s="164">
        <v>56.049637664053648</v>
      </c>
      <c r="D42" s="164">
        <v>38.743382754733901</v>
      </c>
    </row>
    <row r="43" spans="1:8" ht="15" x14ac:dyDescent="0.2">
      <c r="A43" s="158">
        <v>2019</v>
      </c>
      <c r="B43" s="164">
        <v>95.03844566255222</v>
      </c>
      <c r="C43" s="164">
        <v>57.500520105504066</v>
      </c>
      <c r="D43" s="164">
        <v>37.537925557048148</v>
      </c>
    </row>
    <row r="44" spans="1:8" ht="15" x14ac:dyDescent="0.2">
      <c r="A44" s="158">
        <v>2020</v>
      </c>
      <c r="B44" s="164">
        <v>91.453499639755066</v>
      </c>
      <c r="C44" s="164">
        <v>53.647607782394786</v>
      </c>
      <c r="D44" s="164">
        <v>37.80589185736028</v>
      </c>
    </row>
    <row r="45" spans="1:8" ht="15" x14ac:dyDescent="0.2">
      <c r="A45" s="158">
        <v>2021</v>
      </c>
      <c r="B45" s="164">
        <v>76.060884302199227</v>
      </c>
      <c r="C45" s="164">
        <v>44.737283533942993</v>
      </c>
      <c r="D45" s="164">
        <v>31.323600768256238</v>
      </c>
    </row>
    <row r="46" spans="1:8" ht="15" x14ac:dyDescent="0.2">
      <c r="A46" s="158">
        <v>2022</v>
      </c>
      <c r="B46" s="164">
        <v>77.760373460028688</v>
      </c>
      <c r="C46" s="164">
        <v>41.343471581345604</v>
      </c>
      <c r="D46" s="164">
        <v>36.416901878683085</v>
      </c>
    </row>
    <row r="47" spans="1:8" ht="15" x14ac:dyDescent="0.2">
      <c r="A47" s="158"/>
      <c r="B47" s="157"/>
      <c r="C47" s="157"/>
      <c r="D47" s="157"/>
    </row>
    <row r="48" spans="1:8" ht="15" x14ac:dyDescent="0.2">
      <c r="A48" s="158"/>
      <c r="B48" s="157"/>
      <c r="C48" s="157"/>
      <c r="D48" s="157"/>
    </row>
    <row r="49" spans="1:4" ht="15" x14ac:dyDescent="0.2">
      <c r="A49" s="158"/>
      <c r="B49" s="157"/>
      <c r="C49" s="157"/>
      <c r="D49" s="157"/>
    </row>
    <row r="50" spans="1:4" ht="15" x14ac:dyDescent="0.2">
      <c r="A50" s="158"/>
      <c r="B50" s="157"/>
      <c r="C50" s="157"/>
      <c r="D50" s="157"/>
    </row>
    <row r="51" spans="1:4" ht="15" x14ac:dyDescent="0.2">
      <c r="A51" s="158"/>
      <c r="B51" s="157"/>
      <c r="C51" s="157"/>
      <c r="D51" s="157"/>
    </row>
    <row r="52" spans="1:4" ht="15" x14ac:dyDescent="0.2">
      <c r="A52" s="158"/>
      <c r="B52" s="157"/>
      <c r="C52" s="157"/>
      <c r="D52" s="157"/>
    </row>
    <row r="53" spans="1:4" ht="15" x14ac:dyDescent="0.2">
      <c r="A53" s="158"/>
      <c r="B53" s="157"/>
      <c r="C53" s="157"/>
      <c r="D53" s="157"/>
    </row>
    <row r="54" spans="1:4" ht="15" x14ac:dyDescent="0.2">
      <c r="A54" s="158"/>
      <c r="B54" s="157"/>
      <c r="C54" s="157"/>
      <c r="D54" s="157"/>
    </row>
    <row r="55" spans="1:4" ht="15" x14ac:dyDescent="0.2">
      <c r="A55" s="158"/>
      <c r="B55" s="157"/>
      <c r="C55" s="157"/>
      <c r="D55" s="157"/>
    </row>
    <row r="56" spans="1:4" ht="15" x14ac:dyDescent="0.2">
      <c r="A56" s="158"/>
      <c r="B56" s="157"/>
      <c r="C56" s="157"/>
      <c r="D56" s="157"/>
    </row>
    <row r="57" spans="1:4" ht="15" x14ac:dyDescent="0.2">
      <c r="A57" s="158"/>
      <c r="B57" s="157"/>
      <c r="C57" s="157"/>
      <c r="D57" s="157"/>
    </row>
    <row r="58" spans="1:4" ht="15" x14ac:dyDescent="0.2">
      <c r="A58" s="158"/>
      <c r="B58" s="157"/>
      <c r="C58" s="157"/>
      <c r="D58" s="157"/>
    </row>
    <row r="59" spans="1:4" ht="15" x14ac:dyDescent="0.2">
      <c r="A59" s="158"/>
      <c r="B59" s="157"/>
      <c r="C59" s="157"/>
      <c r="D59" s="157"/>
    </row>
    <row r="60" spans="1:4" ht="15" x14ac:dyDescent="0.2">
      <c r="A60" s="158"/>
      <c r="B60" s="157"/>
      <c r="C60" s="157"/>
      <c r="D60" s="157"/>
    </row>
    <row r="61" spans="1:4" ht="15" x14ac:dyDescent="0.2">
      <c r="A61" s="158"/>
      <c r="B61" s="157"/>
      <c r="C61" s="157"/>
      <c r="D61" s="157"/>
    </row>
    <row r="62" spans="1:4" ht="15" x14ac:dyDescent="0.2">
      <c r="A62" s="158"/>
      <c r="B62" s="157"/>
      <c r="C62" s="157"/>
      <c r="D62" s="157"/>
    </row>
    <row r="63" spans="1:4" ht="15" x14ac:dyDescent="0.2">
      <c r="A63" s="158"/>
      <c r="B63" s="157"/>
      <c r="C63" s="157"/>
      <c r="D63" s="157"/>
    </row>
    <row r="64" spans="1:4" ht="15" x14ac:dyDescent="0.2">
      <c r="A64" s="158"/>
      <c r="B64" s="157"/>
      <c r="C64" s="157"/>
      <c r="D64" s="157"/>
    </row>
    <row r="65" spans="1:4" ht="15" x14ac:dyDescent="0.2">
      <c r="A65" s="158"/>
      <c r="B65" s="157"/>
      <c r="C65" s="157"/>
      <c r="D65" s="157"/>
    </row>
    <row r="66" spans="1:4" ht="15" x14ac:dyDescent="0.2">
      <c r="A66" s="158"/>
      <c r="B66" s="157"/>
      <c r="C66" s="157"/>
      <c r="D66" s="157"/>
    </row>
    <row r="67" spans="1:4" ht="15" x14ac:dyDescent="0.2">
      <c r="A67" s="158"/>
      <c r="B67" s="157"/>
      <c r="C67" s="157"/>
      <c r="D67" s="157"/>
    </row>
    <row r="68" spans="1:4" ht="15" x14ac:dyDescent="0.2">
      <c r="A68" s="158"/>
      <c r="B68" s="157"/>
      <c r="C68" s="157"/>
      <c r="D68" s="157"/>
    </row>
    <row r="69" spans="1:4" ht="15" x14ac:dyDescent="0.2">
      <c r="A69" s="158"/>
      <c r="B69" s="157"/>
      <c r="C69" s="157"/>
      <c r="D69" s="157"/>
    </row>
    <row r="70" spans="1:4" ht="15" x14ac:dyDescent="0.2">
      <c r="A70" s="158"/>
      <c r="B70" s="157"/>
      <c r="C70" s="157"/>
      <c r="D70" s="157"/>
    </row>
    <row r="71" spans="1:4" ht="15" x14ac:dyDescent="0.2">
      <c r="A71" s="158"/>
      <c r="B71" s="157"/>
      <c r="C71" s="157"/>
      <c r="D71" s="157"/>
    </row>
    <row r="72" spans="1:4" ht="15" x14ac:dyDescent="0.2">
      <c r="A72" s="158"/>
      <c r="B72" s="157"/>
      <c r="C72" s="157"/>
      <c r="D72" s="157"/>
    </row>
    <row r="73" spans="1:4" ht="15" x14ac:dyDescent="0.2">
      <c r="A73" s="158"/>
      <c r="B73" s="157"/>
      <c r="C73" s="157"/>
      <c r="D73" s="157"/>
    </row>
    <row r="74" spans="1:4" ht="15" x14ac:dyDescent="0.2">
      <c r="A74" s="158"/>
      <c r="B74" s="157"/>
      <c r="C74" s="157"/>
      <c r="D74" s="157"/>
    </row>
    <row r="75" spans="1:4" ht="15" x14ac:dyDescent="0.2">
      <c r="A75" s="158"/>
      <c r="B75" s="157"/>
      <c r="C75" s="157"/>
      <c r="D75" s="157"/>
    </row>
    <row r="76" spans="1:4" ht="15" x14ac:dyDescent="0.2">
      <c r="A76" s="158"/>
      <c r="B76" s="157"/>
      <c r="C76" s="157"/>
      <c r="D76" s="157"/>
    </row>
    <row r="77" spans="1:4" ht="15" x14ac:dyDescent="0.2">
      <c r="A77" s="158"/>
      <c r="B77" s="157"/>
      <c r="C77" s="157"/>
      <c r="D77" s="157"/>
    </row>
    <row r="78" spans="1:4" ht="15" x14ac:dyDescent="0.2">
      <c r="A78" s="158"/>
      <c r="B78" s="157"/>
      <c r="C78" s="157"/>
      <c r="D78" s="157"/>
    </row>
    <row r="79" spans="1:4" ht="15" x14ac:dyDescent="0.2">
      <c r="A79" s="158"/>
      <c r="B79" s="157"/>
      <c r="C79" s="157"/>
      <c r="D79" s="157"/>
    </row>
    <row r="80" spans="1:4" ht="15" x14ac:dyDescent="0.2">
      <c r="A80" s="158"/>
      <c r="B80" s="157"/>
      <c r="C80" s="157"/>
      <c r="D80" s="157"/>
    </row>
    <row r="81" spans="1:4" ht="15" x14ac:dyDescent="0.2">
      <c r="A81" s="158"/>
      <c r="B81" s="157"/>
      <c r="C81" s="157"/>
      <c r="D81" s="157"/>
    </row>
    <row r="82" spans="1:4" ht="15" x14ac:dyDescent="0.2">
      <c r="A82" s="158"/>
      <c r="B82" s="157"/>
      <c r="C82" s="157"/>
      <c r="D82" s="157"/>
    </row>
    <row r="83" spans="1:4" ht="15" x14ac:dyDescent="0.2">
      <c r="A83" s="158"/>
      <c r="B83" s="157"/>
      <c r="C83" s="157"/>
      <c r="D83" s="157"/>
    </row>
    <row r="84" spans="1:4" ht="15" x14ac:dyDescent="0.2">
      <c r="A84" s="158"/>
      <c r="B84" s="157"/>
      <c r="C84" s="157"/>
      <c r="D84" s="157"/>
    </row>
    <row r="85" spans="1:4" ht="15" x14ac:dyDescent="0.2">
      <c r="A85" s="158"/>
      <c r="B85" s="157"/>
      <c r="C85" s="157"/>
      <c r="D85" s="157"/>
    </row>
    <row r="86" spans="1:4" ht="15" x14ac:dyDescent="0.2">
      <c r="A86" s="158"/>
      <c r="B86" s="157"/>
      <c r="C86" s="157"/>
      <c r="D86" s="157"/>
    </row>
    <row r="87" spans="1:4" ht="15" x14ac:dyDescent="0.2">
      <c r="A87" s="158"/>
      <c r="B87" s="157"/>
      <c r="C87" s="157"/>
      <c r="D87" s="157"/>
    </row>
    <row r="88" spans="1:4" ht="15" x14ac:dyDescent="0.2">
      <c r="A88" s="158"/>
      <c r="B88" s="157"/>
      <c r="C88" s="157"/>
      <c r="D88" s="157"/>
    </row>
    <row r="89" spans="1:4" ht="15" x14ac:dyDescent="0.2">
      <c r="A89" s="158"/>
      <c r="B89" s="157"/>
      <c r="C89" s="157"/>
      <c r="D89" s="157"/>
    </row>
    <row r="90" spans="1:4" ht="15" x14ac:dyDescent="0.2">
      <c r="A90" s="158"/>
      <c r="B90" s="157"/>
      <c r="C90" s="157"/>
      <c r="D90" s="157"/>
    </row>
    <row r="91" spans="1:4" ht="15" x14ac:dyDescent="0.2">
      <c r="A91" s="158"/>
      <c r="B91" s="157"/>
      <c r="C91" s="157"/>
      <c r="D91" s="157"/>
    </row>
    <row r="92" spans="1:4" ht="15" x14ac:dyDescent="0.2">
      <c r="A92" s="158"/>
      <c r="B92" s="157"/>
      <c r="C92" s="157"/>
      <c r="D92" s="157"/>
    </row>
    <row r="93" spans="1:4" ht="15" x14ac:dyDescent="0.2">
      <c r="A93" s="158"/>
      <c r="B93" s="157"/>
      <c r="C93" s="157"/>
      <c r="D93" s="157"/>
    </row>
    <row r="94" spans="1:4" ht="15" x14ac:dyDescent="0.2">
      <c r="A94" s="158"/>
      <c r="B94" s="157"/>
      <c r="C94" s="157"/>
      <c r="D94" s="157"/>
    </row>
    <row r="95" spans="1:4" ht="15" x14ac:dyDescent="0.2">
      <c r="A95" s="158"/>
      <c r="B95" s="157"/>
      <c r="C95" s="157"/>
      <c r="D95" s="157"/>
    </row>
    <row r="96" spans="1:4" ht="15" x14ac:dyDescent="0.2">
      <c r="A96" s="158"/>
      <c r="B96" s="157"/>
      <c r="C96" s="157"/>
      <c r="D96" s="157"/>
    </row>
    <row r="97" spans="1:4" ht="15" x14ac:dyDescent="0.2">
      <c r="A97" s="158"/>
      <c r="B97" s="157"/>
      <c r="C97" s="157"/>
      <c r="D97" s="157"/>
    </row>
    <row r="98" spans="1:4" ht="15" x14ac:dyDescent="0.2">
      <c r="A98" s="158"/>
      <c r="B98" s="157"/>
      <c r="C98" s="157"/>
      <c r="D98" s="157"/>
    </row>
    <row r="99" spans="1:4" ht="15" x14ac:dyDescent="0.2">
      <c r="A99" s="158"/>
      <c r="B99" s="157"/>
      <c r="C99" s="157"/>
      <c r="D99" s="157"/>
    </row>
    <row r="100" spans="1:4" ht="15" x14ac:dyDescent="0.2">
      <c r="A100" s="158"/>
      <c r="B100" s="157"/>
      <c r="C100" s="157"/>
      <c r="D100" s="157"/>
    </row>
    <row r="101" spans="1:4" ht="15" x14ac:dyDescent="0.2">
      <c r="A101" s="158"/>
      <c r="B101" s="157"/>
      <c r="C101" s="157"/>
      <c r="D101" s="157"/>
    </row>
    <row r="102" spans="1:4" ht="15" x14ac:dyDescent="0.2">
      <c r="A102" s="158"/>
      <c r="B102" s="157"/>
      <c r="C102" s="157"/>
      <c r="D102" s="157"/>
    </row>
    <row r="103" spans="1:4" ht="15" x14ac:dyDescent="0.2">
      <c r="A103" s="158"/>
      <c r="B103" s="157"/>
      <c r="C103" s="157"/>
      <c r="D103" s="157"/>
    </row>
    <row r="104" spans="1:4" ht="15" x14ac:dyDescent="0.2">
      <c r="A104" s="158"/>
      <c r="B104" s="157"/>
      <c r="C104" s="157"/>
      <c r="D104" s="157"/>
    </row>
    <row r="105" spans="1:4" ht="15" x14ac:dyDescent="0.2">
      <c r="A105" s="158"/>
      <c r="B105" s="157"/>
      <c r="C105" s="157"/>
      <c r="D105" s="157"/>
    </row>
    <row r="106" spans="1:4" ht="15" x14ac:dyDescent="0.2">
      <c r="A106" s="158"/>
      <c r="B106" s="157"/>
      <c r="C106" s="157"/>
      <c r="D106" s="157"/>
    </row>
    <row r="107" spans="1:4" ht="15" x14ac:dyDescent="0.2">
      <c r="A107" s="158"/>
      <c r="B107" s="157"/>
      <c r="C107" s="157"/>
      <c r="D107" s="157"/>
    </row>
    <row r="108" spans="1:4" ht="15" x14ac:dyDescent="0.2">
      <c r="A108" s="158"/>
      <c r="B108" s="157"/>
      <c r="C108" s="157"/>
      <c r="D108" s="157"/>
    </row>
    <row r="109" spans="1:4" ht="15" x14ac:dyDescent="0.2">
      <c r="A109" s="158"/>
      <c r="B109" s="157"/>
      <c r="C109" s="157"/>
      <c r="D109" s="157"/>
    </row>
    <row r="110" spans="1:4" ht="15" x14ac:dyDescent="0.2">
      <c r="A110" s="158"/>
      <c r="B110" s="157"/>
      <c r="C110" s="157"/>
      <c r="D110" s="157"/>
    </row>
    <row r="111" spans="1:4" ht="15" x14ac:dyDescent="0.2">
      <c r="A111" s="158"/>
      <c r="B111" s="157"/>
      <c r="C111" s="157"/>
      <c r="D111" s="157"/>
    </row>
    <row r="112" spans="1:4" ht="15" x14ac:dyDescent="0.2">
      <c r="A112" s="158"/>
      <c r="B112" s="157"/>
      <c r="C112" s="157"/>
      <c r="D112" s="157"/>
    </row>
    <row r="113" spans="1:4" ht="15" x14ac:dyDescent="0.2">
      <c r="A113" s="158"/>
      <c r="B113" s="157"/>
      <c r="C113" s="157"/>
      <c r="D113" s="157"/>
    </row>
    <row r="114" spans="1:4" ht="15" x14ac:dyDescent="0.2">
      <c r="A114" s="158"/>
      <c r="B114" s="157"/>
      <c r="C114" s="157"/>
      <c r="D114" s="157"/>
    </row>
    <row r="115" spans="1:4" ht="15" x14ac:dyDescent="0.2">
      <c r="A115" s="158"/>
      <c r="B115" s="157"/>
      <c r="C115" s="157"/>
      <c r="D115" s="157"/>
    </row>
    <row r="116" spans="1:4" ht="15" x14ac:dyDescent="0.2">
      <c r="A116" s="158"/>
      <c r="B116" s="157"/>
      <c r="C116" s="157"/>
      <c r="D116" s="157"/>
    </row>
    <row r="117" spans="1:4" ht="15" x14ac:dyDescent="0.2">
      <c r="A117" s="158"/>
      <c r="B117" s="157"/>
      <c r="C117" s="157"/>
      <c r="D117" s="157"/>
    </row>
    <row r="118" spans="1:4" ht="15" x14ac:dyDescent="0.2">
      <c r="A118" s="158"/>
      <c r="B118" s="157"/>
      <c r="C118" s="157"/>
      <c r="D118" s="157"/>
    </row>
    <row r="119" spans="1:4" ht="15" x14ac:dyDescent="0.2">
      <c r="A119" s="158"/>
      <c r="B119" s="157"/>
      <c r="C119" s="157"/>
      <c r="D119" s="157"/>
    </row>
    <row r="120" spans="1:4" ht="15" x14ac:dyDescent="0.2">
      <c r="A120" s="158"/>
      <c r="B120" s="157"/>
      <c r="C120" s="157"/>
      <c r="D120" s="157"/>
    </row>
    <row r="121" spans="1:4" ht="15" x14ac:dyDescent="0.2">
      <c r="A121" s="158"/>
      <c r="B121" s="157"/>
      <c r="C121" s="157"/>
      <c r="D121" s="157"/>
    </row>
    <row r="122" spans="1:4" ht="15" x14ac:dyDescent="0.2">
      <c r="A122" s="158"/>
      <c r="B122" s="157"/>
      <c r="C122" s="157"/>
      <c r="D122" s="157"/>
    </row>
    <row r="123" spans="1:4" ht="15" x14ac:dyDescent="0.2">
      <c r="A123" s="158"/>
      <c r="B123" s="157"/>
      <c r="C123" s="157"/>
      <c r="D123" s="157"/>
    </row>
    <row r="124" spans="1:4" ht="15" x14ac:dyDescent="0.2">
      <c r="A124" s="158"/>
      <c r="B124" s="157"/>
      <c r="C124" s="157"/>
      <c r="D124" s="157"/>
    </row>
    <row r="125" spans="1:4" ht="15" x14ac:dyDescent="0.2">
      <c r="A125" s="158"/>
      <c r="B125" s="157"/>
      <c r="C125" s="157"/>
      <c r="D125" s="157"/>
    </row>
    <row r="126" spans="1:4" ht="15" x14ac:dyDescent="0.2">
      <c r="A126" s="158"/>
      <c r="B126" s="157"/>
      <c r="C126" s="157"/>
      <c r="D126" s="157"/>
    </row>
    <row r="127" spans="1:4" ht="15" x14ac:dyDescent="0.2">
      <c r="A127" s="158"/>
      <c r="B127" s="157"/>
      <c r="C127" s="157"/>
      <c r="D127" s="157"/>
    </row>
    <row r="128" spans="1:4" ht="15" x14ac:dyDescent="0.2">
      <c r="A128" s="158"/>
      <c r="B128" s="157"/>
      <c r="C128" s="157"/>
      <c r="D128" s="157"/>
    </row>
    <row r="129" spans="1:4" ht="15" x14ac:dyDescent="0.2">
      <c r="A129" s="158"/>
      <c r="B129" s="157"/>
      <c r="C129" s="157"/>
      <c r="D129" s="157"/>
    </row>
    <row r="130" spans="1:4" ht="15" x14ac:dyDescent="0.2">
      <c r="A130" s="158"/>
      <c r="B130" s="157"/>
      <c r="C130" s="157"/>
      <c r="D130" s="157"/>
    </row>
    <row r="131" spans="1:4" ht="15" x14ac:dyDescent="0.2">
      <c r="A131" s="158"/>
      <c r="B131" s="157"/>
      <c r="C131" s="157"/>
      <c r="D131" s="157"/>
    </row>
    <row r="132" spans="1:4" ht="15" x14ac:dyDescent="0.2">
      <c r="A132" s="158"/>
      <c r="B132" s="157"/>
      <c r="C132" s="157"/>
      <c r="D132" s="157"/>
    </row>
    <row r="133" spans="1:4" ht="15" x14ac:dyDescent="0.2">
      <c r="A133" s="158"/>
      <c r="B133" s="157"/>
      <c r="C133" s="157"/>
      <c r="D133" s="157"/>
    </row>
    <row r="134" spans="1:4" ht="15" x14ac:dyDescent="0.2">
      <c r="A134" s="158"/>
      <c r="B134" s="157"/>
      <c r="C134" s="157"/>
      <c r="D134" s="157"/>
    </row>
    <row r="135" spans="1:4" ht="15" x14ac:dyDescent="0.2">
      <c r="A135" s="158"/>
      <c r="B135" s="157"/>
      <c r="C135" s="157"/>
      <c r="D135" s="157"/>
    </row>
    <row r="136" spans="1:4" ht="15" x14ac:dyDescent="0.2">
      <c r="A136" s="158"/>
      <c r="B136" s="157"/>
      <c r="C136" s="157"/>
      <c r="D136" s="157"/>
    </row>
    <row r="137" spans="1:4" ht="15" x14ac:dyDescent="0.2">
      <c r="A137" s="158"/>
      <c r="B137" s="157"/>
      <c r="C137" s="157"/>
      <c r="D137" s="157"/>
    </row>
    <row r="138" spans="1:4" ht="15" x14ac:dyDescent="0.2">
      <c r="A138" s="158"/>
      <c r="B138" s="157"/>
      <c r="C138" s="157"/>
      <c r="D138" s="157"/>
    </row>
    <row r="139" spans="1:4" ht="15" x14ac:dyDescent="0.2">
      <c r="A139" s="158"/>
      <c r="B139" s="157"/>
      <c r="C139" s="157"/>
      <c r="D139" s="157"/>
    </row>
    <row r="140" spans="1:4" ht="15" x14ac:dyDescent="0.2">
      <c r="A140" s="158"/>
      <c r="B140" s="157"/>
      <c r="C140" s="157"/>
      <c r="D140" s="157"/>
    </row>
    <row r="141" spans="1:4" ht="15" x14ac:dyDescent="0.2">
      <c r="A141" s="158"/>
      <c r="B141" s="157"/>
      <c r="C141" s="157"/>
      <c r="D141" s="157"/>
    </row>
    <row r="142" spans="1:4" ht="15" x14ac:dyDescent="0.2">
      <c r="A142" s="158"/>
      <c r="B142" s="157"/>
      <c r="C142" s="157"/>
      <c r="D142" s="157"/>
    </row>
    <row r="143" spans="1:4" ht="15" x14ac:dyDescent="0.2">
      <c r="A143" s="158"/>
      <c r="B143" s="157"/>
      <c r="C143" s="157"/>
      <c r="D143" s="157"/>
    </row>
    <row r="144" spans="1:4" ht="15" x14ac:dyDescent="0.2">
      <c r="A144" s="158"/>
      <c r="B144" s="157"/>
      <c r="C144" s="157"/>
      <c r="D144" s="157"/>
    </row>
    <row r="145" spans="1:4" ht="15" x14ac:dyDescent="0.2">
      <c r="A145" s="158"/>
      <c r="B145" s="157"/>
      <c r="C145" s="157"/>
      <c r="D145" s="157"/>
    </row>
    <row r="146" spans="1:4" ht="15" x14ac:dyDescent="0.2">
      <c r="A146" s="158"/>
      <c r="B146" s="157"/>
      <c r="C146" s="157"/>
      <c r="D146" s="157"/>
    </row>
    <row r="147" spans="1:4" ht="15" x14ac:dyDescent="0.2">
      <c r="A147" s="158"/>
      <c r="B147" s="157"/>
      <c r="C147" s="157"/>
      <c r="D147" s="157"/>
    </row>
    <row r="148" spans="1:4" ht="15" x14ac:dyDescent="0.2">
      <c r="A148" s="158"/>
      <c r="B148" s="157"/>
      <c r="C148" s="157"/>
      <c r="D148" s="157"/>
    </row>
    <row r="149" spans="1:4" ht="15" x14ac:dyDescent="0.2">
      <c r="A149" s="158"/>
      <c r="B149" s="157"/>
      <c r="C149" s="157"/>
      <c r="D149" s="157"/>
    </row>
    <row r="150" spans="1:4" ht="15" x14ac:dyDescent="0.2">
      <c r="A150" s="158"/>
      <c r="B150" s="157"/>
      <c r="C150" s="157"/>
      <c r="D150" s="157"/>
    </row>
    <row r="151" spans="1:4" ht="15" x14ac:dyDescent="0.2">
      <c r="A151" s="158"/>
      <c r="B151" s="157"/>
      <c r="C151" s="157"/>
      <c r="D151" s="157"/>
    </row>
    <row r="152" spans="1:4" ht="15" x14ac:dyDescent="0.2">
      <c r="A152" s="158"/>
      <c r="B152" s="157"/>
      <c r="C152" s="157"/>
      <c r="D152" s="157"/>
    </row>
    <row r="153" spans="1:4" ht="15" x14ac:dyDescent="0.2">
      <c r="A153" s="158"/>
      <c r="B153" s="157"/>
      <c r="C153" s="157"/>
      <c r="D153" s="157"/>
    </row>
    <row r="154" spans="1:4" ht="15" x14ac:dyDescent="0.2">
      <c r="A154" s="158"/>
      <c r="B154" s="157"/>
      <c r="C154" s="157"/>
      <c r="D154" s="157"/>
    </row>
    <row r="155" spans="1:4" ht="15" x14ac:dyDescent="0.2">
      <c r="A155" s="158"/>
      <c r="B155" s="157"/>
      <c r="C155" s="157"/>
      <c r="D155" s="157"/>
    </row>
    <row r="156" spans="1:4" ht="15" x14ac:dyDescent="0.2">
      <c r="A156" s="158"/>
      <c r="B156" s="157"/>
      <c r="C156" s="157"/>
      <c r="D156" s="157"/>
    </row>
    <row r="157" spans="1:4" ht="15" x14ac:dyDescent="0.2">
      <c r="A157" s="158"/>
      <c r="B157" s="157"/>
      <c r="C157" s="157"/>
      <c r="D157" s="157"/>
    </row>
    <row r="158" spans="1:4" ht="15" x14ac:dyDescent="0.2">
      <c r="A158" s="158"/>
      <c r="B158" s="157"/>
      <c r="C158" s="157"/>
      <c r="D158" s="157"/>
    </row>
    <row r="159" spans="1:4" ht="15" x14ac:dyDescent="0.2">
      <c r="A159" s="158"/>
      <c r="B159" s="157"/>
      <c r="C159" s="157"/>
      <c r="D159" s="157"/>
    </row>
    <row r="160" spans="1:4" ht="15" x14ac:dyDescent="0.2">
      <c r="A160" s="158"/>
      <c r="B160" s="157"/>
      <c r="C160" s="157"/>
      <c r="D160" s="157"/>
    </row>
    <row r="161" spans="1:4" ht="15" x14ac:dyDescent="0.2">
      <c r="A161" s="158"/>
      <c r="B161" s="157"/>
      <c r="C161" s="157"/>
      <c r="D161" s="157"/>
    </row>
    <row r="162" spans="1:4" ht="15" x14ac:dyDescent="0.2">
      <c r="A162" s="158"/>
      <c r="B162" s="157"/>
      <c r="C162" s="157"/>
      <c r="D162" s="157"/>
    </row>
    <row r="163" spans="1:4" ht="15" x14ac:dyDescent="0.2">
      <c r="A163" s="158"/>
      <c r="B163" s="157"/>
      <c r="C163" s="157"/>
      <c r="D163" s="157"/>
    </row>
    <row r="164" spans="1:4" ht="15" x14ac:dyDescent="0.2">
      <c r="A164" s="158"/>
      <c r="B164" s="157"/>
      <c r="C164" s="157"/>
      <c r="D164" s="157"/>
    </row>
    <row r="165" spans="1:4" ht="15" x14ac:dyDescent="0.2">
      <c r="A165" s="158"/>
      <c r="B165" s="157"/>
      <c r="C165" s="157"/>
      <c r="D165" s="157"/>
    </row>
    <row r="166" spans="1:4" ht="15" x14ac:dyDescent="0.2">
      <c r="A166" s="158"/>
      <c r="B166" s="157"/>
      <c r="C166" s="157"/>
      <c r="D166" s="157"/>
    </row>
    <row r="167" spans="1:4" ht="15" x14ac:dyDescent="0.2">
      <c r="A167" s="158"/>
      <c r="B167" s="157"/>
      <c r="C167" s="157"/>
      <c r="D167" s="157"/>
    </row>
    <row r="168" spans="1:4" ht="15" x14ac:dyDescent="0.2">
      <c r="A168" s="158"/>
      <c r="B168" s="157"/>
      <c r="C168" s="157"/>
      <c r="D168" s="157"/>
    </row>
    <row r="169" spans="1:4" ht="15" x14ac:dyDescent="0.2">
      <c r="A169" s="158"/>
      <c r="B169" s="157"/>
      <c r="C169" s="157"/>
      <c r="D169" s="157"/>
    </row>
    <row r="170" spans="1:4" ht="15" x14ac:dyDescent="0.2">
      <c r="A170" s="158"/>
      <c r="B170" s="157"/>
      <c r="C170" s="157"/>
      <c r="D170" s="157"/>
    </row>
    <row r="171" spans="1:4" ht="15" x14ac:dyDescent="0.2">
      <c r="A171" s="158"/>
      <c r="B171" s="157"/>
      <c r="C171" s="157"/>
      <c r="D171" s="157"/>
    </row>
    <row r="172" spans="1:4" ht="15" x14ac:dyDescent="0.2">
      <c r="A172" s="158"/>
      <c r="B172" s="157"/>
      <c r="C172" s="157"/>
      <c r="D172" s="157"/>
    </row>
    <row r="173" spans="1:4" ht="15" x14ac:dyDescent="0.2">
      <c r="A173" s="158"/>
      <c r="B173" s="157"/>
      <c r="C173" s="157"/>
      <c r="D173" s="157"/>
    </row>
    <row r="174" spans="1:4" ht="15" x14ac:dyDescent="0.2">
      <c r="A174" s="158"/>
      <c r="B174" s="157"/>
      <c r="C174" s="157"/>
      <c r="D174" s="157"/>
    </row>
    <row r="175" spans="1:4" ht="15" x14ac:dyDescent="0.2">
      <c r="A175" s="158"/>
      <c r="B175" s="157"/>
      <c r="C175" s="157"/>
      <c r="D175" s="157"/>
    </row>
    <row r="176" spans="1:4" ht="15" x14ac:dyDescent="0.2">
      <c r="A176" s="158"/>
      <c r="B176" s="157"/>
      <c r="C176" s="157"/>
      <c r="D176" s="157"/>
    </row>
    <row r="177" spans="1:4" ht="15" x14ac:dyDescent="0.2">
      <c r="A177" s="158"/>
      <c r="B177" s="157"/>
      <c r="C177" s="157"/>
      <c r="D177" s="157"/>
    </row>
    <row r="178" spans="1:4" ht="15" x14ac:dyDescent="0.2">
      <c r="A178" s="158"/>
      <c r="B178" s="157"/>
      <c r="C178" s="157"/>
      <c r="D178" s="157"/>
    </row>
    <row r="179" spans="1:4" ht="15" x14ac:dyDescent="0.2">
      <c r="A179" s="158"/>
      <c r="B179" s="157"/>
      <c r="C179" s="157"/>
      <c r="D179" s="157"/>
    </row>
    <row r="180" spans="1:4" ht="15" x14ac:dyDescent="0.2">
      <c r="A180" s="158"/>
      <c r="B180" s="157"/>
      <c r="C180" s="157"/>
      <c r="D180" s="157"/>
    </row>
    <row r="181" spans="1:4" ht="15" x14ac:dyDescent="0.2">
      <c r="A181" s="158"/>
      <c r="B181" s="157"/>
      <c r="C181" s="157"/>
      <c r="D181" s="157"/>
    </row>
    <row r="182" spans="1:4" ht="15" x14ac:dyDescent="0.2">
      <c r="A182" s="158"/>
      <c r="B182" s="157"/>
      <c r="C182" s="157"/>
      <c r="D182" s="157"/>
    </row>
    <row r="183" spans="1:4" ht="15" x14ac:dyDescent="0.2">
      <c r="A183" s="158"/>
      <c r="B183" s="157"/>
      <c r="C183" s="157"/>
      <c r="D183" s="157"/>
    </row>
    <row r="184" spans="1:4" ht="15" x14ac:dyDescent="0.2">
      <c r="A184" s="158"/>
      <c r="B184" s="157"/>
      <c r="C184" s="157"/>
      <c r="D184" s="157"/>
    </row>
    <row r="185" spans="1:4" ht="15" x14ac:dyDescent="0.2">
      <c r="A185" s="158"/>
      <c r="B185" s="157"/>
      <c r="C185" s="157"/>
      <c r="D185" s="157"/>
    </row>
    <row r="186" spans="1:4" ht="15" x14ac:dyDescent="0.2">
      <c r="A186" s="158"/>
      <c r="B186" s="157"/>
      <c r="C186" s="157"/>
      <c r="D186" s="157"/>
    </row>
    <row r="187" spans="1:4" ht="15" x14ac:dyDescent="0.2">
      <c r="A187" s="158"/>
      <c r="B187" s="157"/>
      <c r="C187" s="157"/>
      <c r="D187" s="157"/>
    </row>
    <row r="188" spans="1:4" ht="15" x14ac:dyDescent="0.2">
      <c r="A188" s="158"/>
      <c r="B188" s="157"/>
      <c r="C188" s="157"/>
      <c r="D188" s="157"/>
    </row>
    <row r="189" spans="1:4" ht="15" x14ac:dyDescent="0.2">
      <c r="A189" s="158"/>
      <c r="B189" s="157"/>
      <c r="C189" s="157"/>
      <c r="D189" s="157"/>
    </row>
    <row r="190" spans="1:4" ht="15" x14ac:dyDescent="0.2">
      <c r="A190" s="158"/>
      <c r="B190" s="157"/>
      <c r="C190" s="157"/>
      <c r="D190" s="157"/>
    </row>
    <row r="191" spans="1:4" ht="15" x14ac:dyDescent="0.2">
      <c r="A191" s="158"/>
      <c r="B191" s="157"/>
      <c r="C191" s="157"/>
      <c r="D191" s="157"/>
    </row>
    <row r="192" spans="1:4" ht="15" x14ac:dyDescent="0.2">
      <c r="A192" s="158"/>
      <c r="B192" s="157"/>
      <c r="C192" s="157"/>
      <c r="D192" s="157"/>
    </row>
    <row r="193" spans="1:4" ht="15" x14ac:dyDescent="0.2">
      <c r="A193" s="158"/>
      <c r="B193" s="157"/>
      <c r="C193" s="157"/>
      <c r="D193" s="157"/>
    </row>
    <row r="194" spans="1:4" ht="15" x14ac:dyDescent="0.2">
      <c r="A194" s="158"/>
      <c r="B194" s="157"/>
      <c r="C194" s="157"/>
      <c r="D194" s="157"/>
    </row>
    <row r="195" spans="1:4" ht="15" x14ac:dyDescent="0.2">
      <c r="A195" s="158"/>
      <c r="B195" s="157"/>
      <c r="C195" s="157"/>
      <c r="D195" s="157"/>
    </row>
    <row r="196" spans="1:4" ht="15" x14ac:dyDescent="0.2">
      <c r="A196" s="158"/>
      <c r="B196" s="157"/>
      <c r="C196" s="157"/>
      <c r="D196" s="157"/>
    </row>
    <row r="197" spans="1:4" ht="15" x14ac:dyDescent="0.2">
      <c r="A197" s="158"/>
      <c r="B197" s="157"/>
      <c r="C197" s="157"/>
      <c r="D197" s="157"/>
    </row>
    <row r="198" spans="1:4" ht="15" x14ac:dyDescent="0.2">
      <c r="A198" s="158"/>
      <c r="B198" s="157"/>
      <c r="C198" s="157"/>
      <c r="D198" s="157"/>
    </row>
    <row r="199" spans="1:4" ht="15" x14ac:dyDescent="0.2">
      <c r="A199" s="158"/>
      <c r="B199" s="157"/>
      <c r="C199" s="157"/>
      <c r="D199" s="157"/>
    </row>
    <row r="200" spans="1:4" ht="15" x14ac:dyDescent="0.2">
      <c r="A200" s="158"/>
      <c r="B200" s="157"/>
      <c r="C200" s="157"/>
      <c r="D200" s="157"/>
    </row>
    <row r="201" spans="1:4" ht="15" x14ac:dyDescent="0.2">
      <c r="A201" s="158"/>
      <c r="B201" s="157"/>
      <c r="C201" s="157"/>
      <c r="D201" s="157"/>
    </row>
    <row r="202" spans="1:4" ht="15" x14ac:dyDescent="0.2">
      <c r="A202" s="158"/>
      <c r="B202" s="157"/>
      <c r="C202" s="157"/>
      <c r="D202" s="157"/>
    </row>
    <row r="203" spans="1:4" ht="15" x14ac:dyDescent="0.2">
      <c r="A203" s="158"/>
      <c r="B203" s="157"/>
      <c r="C203" s="157"/>
      <c r="D203" s="157"/>
    </row>
    <row r="204" spans="1:4" ht="15" x14ac:dyDescent="0.2">
      <c r="A204" s="158"/>
      <c r="B204" s="157"/>
      <c r="C204" s="157"/>
      <c r="D204" s="157"/>
    </row>
    <row r="205" spans="1:4" ht="15" x14ac:dyDescent="0.2">
      <c r="A205" s="158"/>
      <c r="B205" s="157"/>
      <c r="C205" s="157"/>
      <c r="D205" s="157"/>
    </row>
    <row r="206" spans="1:4" ht="15" x14ac:dyDescent="0.2">
      <c r="A206" s="158"/>
      <c r="B206" s="157"/>
      <c r="C206" s="157"/>
      <c r="D206" s="157"/>
    </row>
    <row r="207" spans="1:4" ht="15" x14ac:dyDescent="0.2">
      <c r="A207" s="158"/>
      <c r="B207" s="157"/>
      <c r="C207" s="157"/>
      <c r="D207" s="157"/>
    </row>
    <row r="208" spans="1:4" ht="15" x14ac:dyDescent="0.2">
      <c r="A208" s="158"/>
      <c r="B208" s="157"/>
      <c r="C208" s="157"/>
      <c r="D208" s="157"/>
    </row>
    <row r="209" spans="1:4" ht="15" x14ac:dyDescent="0.2">
      <c r="A209" s="158"/>
      <c r="B209" s="157"/>
      <c r="C209" s="157"/>
      <c r="D209" s="157"/>
    </row>
    <row r="210" spans="1:4" ht="15" x14ac:dyDescent="0.2">
      <c r="A210" s="158"/>
      <c r="B210" s="157"/>
      <c r="C210" s="157"/>
      <c r="D210" s="157"/>
    </row>
    <row r="211" spans="1:4" ht="15" x14ac:dyDescent="0.2">
      <c r="A211" s="158"/>
      <c r="B211" s="157"/>
      <c r="C211" s="157"/>
      <c r="D211" s="157"/>
    </row>
    <row r="212" spans="1:4" ht="15" x14ac:dyDescent="0.2">
      <c r="A212" s="158"/>
      <c r="B212" s="157"/>
      <c r="C212" s="157"/>
      <c r="D212" s="157"/>
    </row>
    <row r="213" spans="1:4" ht="15" x14ac:dyDescent="0.2">
      <c r="A213" s="158"/>
      <c r="B213" s="157"/>
      <c r="C213" s="157"/>
      <c r="D213" s="157"/>
    </row>
    <row r="214" spans="1:4" ht="15" x14ac:dyDescent="0.2">
      <c r="A214" s="158"/>
      <c r="B214" s="157"/>
      <c r="C214" s="157"/>
      <c r="D214" s="157"/>
    </row>
    <row r="215" spans="1:4" ht="15" x14ac:dyDescent="0.2">
      <c r="A215" s="158"/>
      <c r="B215" s="157"/>
      <c r="C215" s="157"/>
      <c r="D215" s="157"/>
    </row>
    <row r="216" spans="1:4" ht="15" x14ac:dyDescent="0.2">
      <c r="A216" s="158"/>
      <c r="B216" s="157"/>
      <c r="C216" s="157"/>
      <c r="D216" s="157"/>
    </row>
    <row r="217" spans="1:4" ht="15" x14ac:dyDescent="0.2">
      <c r="A217" s="158"/>
      <c r="B217" s="157"/>
      <c r="C217" s="157"/>
      <c r="D217" s="157"/>
    </row>
    <row r="218" spans="1:4" ht="15" x14ac:dyDescent="0.2">
      <c r="A218" s="158"/>
      <c r="B218" s="157"/>
      <c r="C218" s="157"/>
      <c r="D218" s="157"/>
    </row>
    <row r="219" spans="1:4" ht="15" x14ac:dyDescent="0.2">
      <c r="A219" s="158"/>
      <c r="B219" s="157"/>
      <c r="C219" s="157"/>
      <c r="D219" s="157"/>
    </row>
    <row r="220" spans="1:4" ht="15" x14ac:dyDescent="0.2">
      <c r="A220" s="158"/>
      <c r="B220" s="157"/>
      <c r="C220" s="157"/>
      <c r="D220" s="157"/>
    </row>
    <row r="221" spans="1:4" ht="15" x14ac:dyDescent="0.2">
      <c r="A221" s="158"/>
      <c r="B221" s="157"/>
      <c r="C221" s="157"/>
      <c r="D221" s="157"/>
    </row>
    <row r="222" spans="1:4" ht="15" x14ac:dyDescent="0.2">
      <c r="A222" s="158"/>
      <c r="B222" s="157"/>
      <c r="C222" s="157"/>
      <c r="D222" s="157"/>
    </row>
    <row r="223" spans="1:4" ht="15" x14ac:dyDescent="0.2">
      <c r="A223" s="158"/>
      <c r="B223" s="157"/>
      <c r="C223" s="157"/>
      <c r="D223" s="157"/>
    </row>
    <row r="224" spans="1:4" ht="15" x14ac:dyDescent="0.2">
      <c r="A224" s="158"/>
      <c r="B224" s="157"/>
      <c r="C224" s="157"/>
      <c r="D224" s="157"/>
    </row>
    <row r="225" spans="1:4" ht="15" x14ac:dyDescent="0.2">
      <c r="A225" s="158"/>
      <c r="B225" s="157"/>
      <c r="C225" s="157"/>
      <c r="D225" s="157"/>
    </row>
    <row r="226" spans="1:4" ht="15" x14ac:dyDescent="0.2">
      <c r="A226" s="158"/>
      <c r="B226" s="157"/>
      <c r="C226" s="157"/>
      <c r="D226" s="157"/>
    </row>
    <row r="227" spans="1:4" ht="15" x14ac:dyDescent="0.2">
      <c r="A227" s="158"/>
      <c r="B227" s="157"/>
      <c r="C227" s="157"/>
      <c r="D227" s="157"/>
    </row>
    <row r="228" spans="1:4" ht="15" x14ac:dyDescent="0.2">
      <c r="A228" s="158"/>
      <c r="B228" s="157"/>
      <c r="C228" s="157"/>
      <c r="D228" s="157"/>
    </row>
    <row r="229" spans="1:4" ht="15" x14ac:dyDescent="0.2">
      <c r="A229" s="158"/>
      <c r="B229" s="157"/>
      <c r="C229" s="157"/>
      <c r="D229" s="157"/>
    </row>
    <row r="230" spans="1:4" ht="15" x14ac:dyDescent="0.2">
      <c r="A230" s="158"/>
      <c r="B230" s="157"/>
      <c r="C230" s="157"/>
      <c r="D230" s="157"/>
    </row>
    <row r="231" spans="1:4" ht="15" x14ac:dyDescent="0.2">
      <c r="A231" s="158"/>
      <c r="B231" s="157"/>
      <c r="C231" s="157"/>
      <c r="D231" s="157"/>
    </row>
    <row r="232" spans="1:4" ht="15" x14ac:dyDescent="0.2">
      <c r="A232" s="158"/>
      <c r="B232" s="157"/>
      <c r="C232" s="157"/>
      <c r="D232" s="157"/>
    </row>
    <row r="233" spans="1:4" ht="15" x14ac:dyDescent="0.2">
      <c r="A233" s="158"/>
      <c r="B233" s="157"/>
      <c r="C233" s="157"/>
      <c r="D233" s="157"/>
    </row>
    <row r="234" spans="1:4" ht="15" x14ac:dyDescent="0.2">
      <c r="A234" s="158"/>
      <c r="B234" s="157"/>
      <c r="C234" s="157"/>
      <c r="D234" s="157"/>
    </row>
    <row r="235" spans="1:4" ht="15" x14ac:dyDescent="0.2">
      <c r="A235" s="158"/>
      <c r="B235" s="157"/>
      <c r="C235" s="157"/>
      <c r="D235" s="157"/>
    </row>
    <row r="236" spans="1:4" ht="15" x14ac:dyDescent="0.2">
      <c r="A236" s="158"/>
      <c r="B236" s="157"/>
      <c r="C236" s="157"/>
      <c r="D236" s="157"/>
    </row>
    <row r="237" spans="1:4" ht="15" x14ac:dyDescent="0.2">
      <c r="A237" s="158"/>
      <c r="B237" s="157"/>
      <c r="C237" s="157"/>
      <c r="D237" s="157"/>
    </row>
    <row r="238" spans="1:4" ht="15" x14ac:dyDescent="0.2">
      <c r="A238" s="158"/>
      <c r="B238" s="157"/>
      <c r="C238" s="157"/>
      <c r="D238" s="157"/>
    </row>
    <row r="239" spans="1:4" ht="15" x14ac:dyDescent="0.2">
      <c r="A239" s="158"/>
      <c r="B239" s="157"/>
      <c r="C239" s="157"/>
      <c r="D239" s="157"/>
    </row>
    <row r="240" spans="1:4" ht="15" x14ac:dyDescent="0.2">
      <c r="A240" s="158"/>
      <c r="B240" s="157"/>
      <c r="C240" s="157"/>
      <c r="D240" s="157"/>
    </row>
    <row r="241" spans="1:4" ht="15" x14ac:dyDescent="0.2">
      <c r="A241" s="158"/>
      <c r="B241" s="157"/>
      <c r="C241" s="157"/>
      <c r="D241" s="157"/>
    </row>
    <row r="242" spans="1:4" ht="15" x14ac:dyDescent="0.2">
      <c r="A242" s="158"/>
      <c r="B242" s="157"/>
      <c r="C242" s="157"/>
      <c r="D242" s="157"/>
    </row>
    <row r="243" spans="1:4" ht="15" x14ac:dyDescent="0.2">
      <c r="A243" s="158"/>
      <c r="B243" s="157"/>
      <c r="C243" s="157"/>
      <c r="D243" s="157"/>
    </row>
    <row r="244" spans="1:4" ht="15" x14ac:dyDescent="0.2">
      <c r="A244" s="158"/>
      <c r="B244" s="157"/>
      <c r="C244" s="157"/>
      <c r="D244" s="157"/>
    </row>
    <row r="245" spans="1:4" ht="15" x14ac:dyDescent="0.2">
      <c r="A245" s="158"/>
      <c r="B245" s="157"/>
      <c r="C245" s="157"/>
      <c r="D245" s="157"/>
    </row>
    <row r="246" spans="1:4" ht="15" x14ac:dyDescent="0.2">
      <c r="A246" s="158"/>
      <c r="B246" s="157"/>
      <c r="C246" s="157"/>
      <c r="D246" s="157"/>
    </row>
    <row r="247" spans="1:4" ht="15" x14ac:dyDescent="0.2">
      <c r="A247" s="158"/>
      <c r="B247" s="157"/>
      <c r="C247" s="157"/>
      <c r="D247" s="157"/>
    </row>
    <row r="248" spans="1:4" ht="15" x14ac:dyDescent="0.2">
      <c r="A248" s="158"/>
      <c r="B248" s="157"/>
      <c r="C248" s="157"/>
      <c r="D248" s="157"/>
    </row>
    <row r="249" spans="1:4" ht="15" x14ac:dyDescent="0.2">
      <c r="A249" s="158"/>
      <c r="B249" s="157"/>
      <c r="C249" s="157"/>
      <c r="D249" s="157"/>
    </row>
    <row r="250" spans="1:4" ht="15" x14ac:dyDescent="0.2">
      <c r="A250" s="158"/>
      <c r="B250" s="157"/>
      <c r="C250" s="157"/>
      <c r="D250" s="157"/>
    </row>
    <row r="251" spans="1:4" ht="15" x14ac:dyDescent="0.2">
      <c r="A251" s="158"/>
      <c r="B251" s="157"/>
      <c r="C251" s="157"/>
      <c r="D251" s="157"/>
    </row>
    <row r="252" spans="1:4" ht="15" x14ac:dyDescent="0.2">
      <c r="A252" s="158"/>
      <c r="B252" s="157"/>
      <c r="C252" s="157"/>
      <c r="D252" s="157"/>
    </row>
    <row r="253" spans="1:4" ht="15" x14ac:dyDescent="0.2">
      <c r="A253" s="158"/>
      <c r="B253" s="157"/>
      <c r="C253" s="157"/>
      <c r="D253" s="157"/>
    </row>
    <row r="254" spans="1:4" ht="15" x14ac:dyDescent="0.2">
      <c r="A254" s="158"/>
      <c r="B254" s="157"/>
      <c r="C254" s="157"/>
      <c r="D254" s="157"/>
    </row>
    <row r="255" spans="1:4" ht="15" x14ac:dyDescent="0.2">
      <c r="A255" s="158"/>
      <c r="B255" s="157"/>
      <c r="C255" s="157"/>
      <c r="D255" s="157"/>
    </row>
    <row r="256" spans="1:4" ht="15" x14ac:dyDescent="0.2">
      <c r="A256" s="158"/>
      <c r="B256" s="157"/>
      <c r="C256" s="157"/>
      <c r="D256" s="157"/>
    </row>
    <row r="257" spans="1:4" ht="15" x14ac:dyDescent="0.2">
      <c r="A257" s="158"/>
      <c r="B257" s="157"/>
      <c r="C257" s="157"/>
      <c r="D257" s="157"/>
    </row>
    <row r="258" spans="1:4" ht="15" x14ac:dyDescent="0.2">
      <c r="A258" s="158"/>
      <c r="B258" s="157"/>
      <c r="C258" s="157"/>
      <c r="D258" s="157"/>
    </row>
    <row r="259" spans="1:4" ht="15" x14ac:dyDescent="0.2">
      <c r="A259" s="158"/>
      <c r="B259" s="157"/>
      <c r="C259" s="157"/>
      <c r="D259" s="157"/>
    </row>
    <row r="260" spans="1:4" ht="15" x14ac:dyDescent="0.2">
      <c r="A260" s="158"/>
      <c r="B260" s="157"/>
      <c r="C260" s="157"/>
      <c r="D260" s="157"/>
    </row>
    <row r="261" spans="1:4" ht="15" x14ac:dyDescent="0.2">
      <c r="A261" s="158"/>
      <c r="B261" s="157"/>
      <c r="C261" s="157"/>
      <c r="D261" s="157"/>
    </row>
    <row r="262" spans="1:4" ht="15" x14ac:dyDescent="0.2">
      <c r="A262" s="158"/>
      <c r="B262" s="157"/>
      <c r="C262" s="157"/>
      <c r="D262" s="157"/>
    </row>
    <row r="263" spans="1:4" ht="15" x14ac:dyDescent="0.2">
      <c r="A263" s="158"/>
      <c r="B263" s="157"/>
      <c r="C263" s="157"/>
      <c r="D263" s="157"/>
    </row>
    <row r="264" spans="1:4" ht="15" x14ac:dyDescent="0.2">
      <c r="A264" s="158"/>
      <c r="B264" s="157"/>
      <c r="C264" s="157"/>
      <c r="D264" s="157"/>
    </row>
    <row r="265" spans="1:4" ht="15" x14ac:dyDescent="0.2">
      <c r="A265" s="158"/>
      <c r="B265" s="157"/>
      <c r="C265" s="157"/>
      <c r="D265" s="157"/>
    </row>
    <row r="266" spans="1:4" ht="15" x14ac:dyDescent="0.2">
      <c r="A266" s="158"/>
      <c r="B266" s="157"/>
      <c r="C266" s="157"/>
      <c r="D266" s="157"/>
    </row>
    <row r="267" spans="1:4" ht="15" x14ac:dyDescent="0.2">
      <c r="A267" s="158"/>
      <c r="B267" s="157"/>
      <c r="C267" s="157"/>
      <c r="D267" s="157"/>
    </row>
    <row r="268" spans="1:4" ht="15" x14ac:dyDescent="0.2">
      <c r="A268" s="158"/>
      <c r="B268" s="157"/>
      <c r="C268" s="157"/>
      <c r="D268" s="157"/>
    </row>
    <row r="269" spans="1:4" ht="15" x14ac:dyDescent="0.2">
      <c r="A269" s="158"/>
      <c r="B269" s="157"/>
      <c r="C269" s="157"/>
      <c r="D269" s="157"/>
    </row>
    <row r="270" spans="1:4" ht="15" x14ac:dyDescent="0.2">
      <c r="A270" s="158"/>
      <c r="B270" s="157"/>
      <c r="C270" s="157"/>
      <c r="D270" s="157"/>
    </row>
    <row r="271" spans="1:4" ht="15" x14ac:dyDescent="0.2">
      <c r="A271" s="158"/>
      <c r="B271" s="157"/>
      <c r="C271" s="157"/>
      <c r="D271" s="157"/>
    </row>
    <row r="272" spans="1:4" ht="15" x14ac:dyDescent="0.2">
      <c r="A272" s="158"/>
      <c r="B272" s="157"/>
      <c r="C272" s="157"/>
      <c r="D272" s="157"/>
    </row>
    <row r="273" spans="1:4" ht="15" x14ac:dyDescent="0.2">
      <c r="A273" s="158"/>
      <c r="B273" s="157"/>
      <c r="C273" s="157"/>
      <c r="D273" s="157"/>
    </row>
    <row r="274" spans="1:4" ht="15" x14ac:dyDescent="0.2">
      <c r="A274" s="158"/>
      <c r="B274" s="157"/>
      <c r="C274" s="157"/>
      <c r="D274" s="157"/>
    </row>
    <row r="275" spans="1:4" ht="15" x14ac:dyDescent="0.2">
      <c r="A275" s="158"/>
      <c r="B275" s="157"/>
      <c r="C275" s="157"/>
      <c r="D275" s="157"/>
    </row>
    <row r="276" spans="1:4" ht="15" x14ac:dyDescent="0.2">
      <c r="A276" s="158"/>
      <c r="B276" s="157"/>
      <c r="C276" s="157"/>
      <c r="D276" s="157"/>
    </row>
    <row r="277" spans="1:4" ht="15" x14ac:dyDescent="0.2">
      <c r="A277" s="158"/>
      <c r="B277" s="157"/>
      <c r="C277" s="157"/>
      <c r="D277" s="157"/>
    </row>
    <row r="278" spans="1:4" ht="15" x14ac:dyDescent="0.2">
      <c r="A278" s="158"/>
      <c r="B278" s="157"/>
      <c r="C278" s="157"/>
      <c r="D278" s="157"/>
    </row>
    <row r="279" spans="1:4" ht="15" x14ac:dyDescent="0.2">
      <c r="A279" s="158"/>
      <c r="B279" s="157"/>
      <c r="C279" s="157"/>
      <c r="D279" s="157"/>
    </row>
    <row r="280" spans="1:4" ht="15" x14ac:dyDescent="0.2">
      <c r="A280" s="158"/>
      <c r="B280" s="157"/>
      <c r="C280" s="157"/>
      <c r="D280" s="157"/>
    </row>
    <row r="281" spans="1:4" ht="15" x14ac:dyDescent="0.2">
      <c r="A281" s="158"/>
      <c r="B281" s="157"/>
      <c r="C281" s="157"/>
      <c r="D281" s="157"/>
    </row>
    <row r="282" spans="1:4" ht="15" x14ac:dyDescent="0.2">
      <c r="A282" s="158"/>
      <c r="B282" s="157"/>
      <c r="C282" s="157"/>
      <c r="D282" s="157"/>
    </row>
    <row r="283" spans="1:4" ht="15" x14ac:dyDescent="0.2">
      <c r="A283" s="158"/>
      <c r="B283" s="157"/>
      <c r="C283" s="157"/>
      <c r="D283" s="157"/>
    </row>
    <row r="284" spans="1:4" ht="15" x14ac:dyDescent="0.2">
      <c r="A284" s="158"/>
      <c r="B284" s="157"/>
      <c r="C284" s="157"/>
      <c r="D284" s="157"/>
    </row>
    <row r="285" spans="1:4" ht="15" x14ac:dyDescent="0.2">
      <c r="A285" s="158"/>
      <c r="B285" s="157"/>
      <c r="C285" s="157"/>
      <c r="D285" s="157"/>
    </row>
    <row r="286" spans="1:4" ht="15" x14ac:dyDescent="0.2">
      <c r="A286" s="158"/>
      <c r="B286" s="157"/>
      <c r="C286" s="157"/>
      <c r="D286" s="157"/>
    </row>
    <row r="287" spans="1:4" ht="15" x14ac:dyDescent="0.2">
      <c r="A287" s="158"/>
      <c r="B287" s="157"/>
      <c r="C287" s="157"/>
      <c r="D287" s="157"/>
    </row>
    <row r="288" spans="1:4" ht="15" x14ac:dyDescent="0.2">
      <c r="A288" s="158"/>
      <c r="B288" s="157"/>
      <c r="C288" s="157"/>
      <c r="D288" s="157"/>
    </row>
    <row r="289" spans="1:4" ht="15" x14ac:dyDescent="0.2">
      <c r="A289" s="158"/>
      <c r="B289" s="157"/>
      <c r="C289" s="157"/>
      <c r="D289" s="157"/>
    </row>
    <row r="290" spans="1:4" ht="15" x14ac:dyDescent="0.2">
      <c r="A290" s="158"/>
      <c r="B290" s="157"/>
      <c r="C290" s="157"/>
      <c r="D290" s="157"/>
    </row>
    <row r="291" spans="1:4" ht="15" x14ac:dyDescent="0.2">
      <c r="A291" s="158"/>
      <c r="B291" s="157"/>
      <c r="C291" s="157"/>
      <c r="D291" s="157"/>
    </row>
    <row r="292" spans="1:4" ht="15" x14ac:dyDescent="0.2">
      <c r="A292" s="158"/>
      <c r="B292" s="157"/>
      <c r="C292" s="157"/>
      <c r="D292" s="157"/>
    </row>
    <row r="293" spans="1:4" ht="15" x14ac:dyDescent="0.2">
      <c r="A293" s="158"/>
      <c r="B293" s="157"/>
      <c r="C293" s="157"/>
      <c r="D293" s="157"/>
    </row>
    <row r="294" spans="1:4" ht="15" x14ac:dyDescent="0.2">
      <c r="A294" s="158"/>
      <c r="B294" s="157"/>
      <c r="C294" s="157"/>
      <c r="D294" s="157"/>
    </row>
    <row r="295" spans="1:4" ht="15" x14ac:dyDescent="0.2">
      <c r="A295" s="158"/>
      <c r="B295" s="157"/>
      <c r="C295" s="157"/>
      <c r="D295" s="157"/>
    </row>
    <row r="296" spans="1:4" ht="15" x14ac:dyDescent="0.2">
      <c r="A296" s="158"/>
      <c r="B296" s="157"/>
      <c r="C296" s="157"/>
      <c r="D296" s="157"/>
    </row>
    <row r="297" spans="1:4" ht="15" x14ac:dyDescent="0.2">
      <c r="A297" s="158"/>
      <c r="B297" s="157"/>
      <c r="C297" s="157"/>
      <c r="D297" s="157"/>
    </row>
    <row r="298" spans="1:4" ht="15" x14ac:dyDescent="0.2">
      <c r="A298" s="158"/>
      <c r="B298" s="157"/>
      <c r="C298" s="157"/>
      <c r="D298" s="157"/>
    </row>
    <row r="299" spans="1:4" ht="15" x14ac:dyDescent="0.2">
      <c r="A299" s="158"/>
      <c r="B299" s="157"/>
      <c r="C299" s="157"/>
      <c r="D299" s="157"/>
    </row>
    <row r="300" spans="1:4" ht="15" x14ac:dyDescent="0.2">
      <c r="A300" s="158"/>
      <c r="B300" s="157"/>
      <c r="C300" s="157"/>
      <c r="D300" s="157"/>
    </row>
    <row r="301" spans="1:4" ht="15" x14ac:dyDescent="0.2">
      <c r="A301" s="158"/>
      <c r="B301" s="157"/>
      <c r="C301" s="157"/>
      <c r="D301" s="157"/>
    </row>
    <row r="302" spans="1:4" ht="15" x14ac:dyDescent="0.2">
      <c r="A302" s="158"/>
      <c r="B302" s="157"/>
      <c r="C302" s="157"/>
      <c r="D302" s="157"/>
    </row>
    <row r="303" spans="1:4" ht="15" x14ac:dyDescent="0.2">
      <c r="A303" s="158"/>
      <c r="B303" s="157"/>
      <c r="C303" s="157"/>
      <c r="D303" s="157"/>
    </row>
    <row r="304" spans="1:4" ht="15" x14ac:dyDescent="0.2">
      <c r="A304" s="158"/>
      <c r="B304" s="157"/>
      <c r="C304" s="157"/>
      <c r="D304" s="157"/>
    </row>
    <row r="305" spans="1:4" ht="15" x14ac:dyDescent="0.2">
      <c r="A305" s="158"/>
      <c r="B305" s="157"/>
      <c r="C305" s="157"/>
      <c r="D305" s="157"/>
    </row>
    <row r="306" spans="1:4" ht="15" x14ac:dyDescent="0.2">
      <c r="A306" s="158"/>
      <c r="B306" s="157"/>
      <c r="C306" s="157"/>
      <c r="D306" s="157"/>
    </row>
    <row r="307" spans="1:4" ht="15" x14ac:dyDescent="0.2">
      <c r="A307" s="158"/>
      <c r="B307" s="157"/>
      <c r="C307" s="157"/>
      <c r="D307" s="157"/>
    </row>
    <row r="308" spans="1:4" ht="15" x14ac:dyDescent="0.2">
      <c r="A308" s="158"/>
      <c r="B308" s="157"/>
      <c r="C308" s="157"/>
      <c r="D308" s="157"/>
    </row>
    <row r="309" spans="1:4" ht="15" x14ac:dyDescent="0.2">
      <c r="A309" s="158"/>
      <c r="B309" s="157"/>
      <c r="C309" s="157"/>
      <c r="D309" s="157"/>
    </row>
    <row r="310" spans="1:4" ht="15" x14ac:dyDescent="0.2">
      <c r="A310" s="158"/>
      <c r="B310" s="157"/>
      <c r="C310" s="157"/>
      <c r="D310" s="157"/>
    </row>
    <row r="311" spans="1:4" ht="15" x14ac:dyDescent="0.2">
      <c r="A311" s="158"/>
      <c r="B311" s="157"/>
      <c r="C311" s="157"/>
      <c r="D311" s="157"/>
    </row>
    <row r="312" spans="1:4" ht="15" x14ac:dyDescent="0.2">
      <c r="A312" s="158"/>
      <c r="B312" s="157"/>
      <c r="C312" s="157"/>
      <c r="D312" s="157"/>
    </row>
    <row r="313" spans="1:4" ht="15" x14ac:dyDescent="0.2">
      <c r="A313" s="158"/>
      <c r="B313" s="157"/>
      <c r="C313" s="157"/>
      <c r="D313" s="157"/>
    </row>
    <row r="314" spans="1:4" ht="15" x14ac:dyDescent="0.2">
      <c r="A314" s="158"/>
      <c r="B314" s="157"/>
      <c r="C314" s="157"/>
      <c r="D314" s="157"/>
    </row>
    <row r="315" spans="1:4" ht="15" x14ac:dyDescent="0.2">
      <c r="A315" s="158"/>
      <c r="B315" s="157"/>
      <c r="C315" s="157"/>
      <c r="D315" s="157"/>
    </row>
    <row r="316" spans="1:4" ht="15" x14ac:dyDescent="0.2">
      <c r="A316" s="158"/>
      <c r="B316" s="157"/>
      <c r="C316" s="157"/>
      <c r="D316" s="157"/>
    </row>
    <row r="317" spans="1:4" ht="15" x14ac:dyDescent="0.2">
      <c r="A317" s="158"/>
      <c r="B317" s="157"/>
      <c r="C317" s="157"/>
      <c r="D317" s="157"/>
    </row>
    <row r="318" spans="1:4" ht="15" x14ac:dyDescent="0.2">
      <c r="A318" s="158"/>
      <c r="B318" s="157"/>
      <c r="C318" s="157"/>
      <c r="D318" s="157"/>
    </row>
    <row r="319" spans="1:4" ht="15" x14ac:dyDescent="0.2">
      <c r="A319" s="158"/>
      <c r="B319" s="157"/>
      <c r="C319" s="157"/>
      <c r="D319" s="157"/>
    </row>
    <row r="320" spans="1:4" ht="15" x14ac:dyDescent="0.2">
      <c r="A320" s="158"/>
      <c r="B320" s="157"/>
      <c r="C320" s="157"/>
      <c r="D320" s="157"/>
    </row>
    <row r="321" spans="1:4" ht="15" x14ac:dyDescent="0.2">
      <c r="A321" s="158"/>
      <c r="B321" s="157"/>
      <c r="C321" s="157"/>
      <c r="D321" s="157"/>
    </row>
    <row r="322" spans="1:4" ht="15" x14ac:dyDescent="0.2">
      <c r="A322" s="158"/>
      <c r="B322" s="157"/>
      <c r="C322" s="157"/>
      <c r="D322" s="157"/>
    </row>
    <row r="323" spans="1:4" ht="15" x14ac:dyDescent="0.2">
      <c r="A323" s="158"/>
      <c r="B323" s="157"/>
      <c r="C323" s="157"/>
      <c r="D323" s="157"/>
    </row>
    <row r="324" spans="1:4" ht="15" x14ac:dyDescent="0.2">
      <c r="A324" s="158"/>
      <c r="B324" s="157"/>
      <c r="C324" s="157"/>
      <c r="D324" s="157"/>
    </row>
    <row r="325" spans="1:4" ht="15" x14ac:dyDescent="0.2">
      <c r="A325" s="158"/>
      <c r="B325" s="157"/>
      <c r="C325" s="157"/>
      <c r="D325" s="157"/>
    </row>
    <row r="326" spans="1:4" ht="15" x14ac:dyDescent="0.2">
      <c r="A326" s="158"/>
      <c r="B326" s="157"/>
      <c r="C326" s="157"/>
      <c r="D326" s="157"/>
    </row>
    <row r="327" spans="1:4" ht="15" x14ac:dyDescent="0.2">
      <c r="A327" s="158"/>
      <c r="B327" s="157"/>
      <c r="C327" s="157"/>
      <c r="D327" s="157"/>
    </row>
    <row r="328" spans="1:4" ht="15" x14ac:dyDescent="0.2">
      <c r="A328" s="158"/>
      <c r="B328" s="157"/>
      <c r="C328" s="157"/>
      <c r="D328" s="157"/>
    </row>
    <row r="329" spans="1:4" ht="15" x14ac:dyDescent="0.2">
      <c r="A329" s="158"/>
      <c r="B329" s="157"/>
      <c r="C329" s="157"/>
      <c r="D329" s="157"/>
    </row>
    <row r="330" spans="1:4" ht="15" x14ac:dyDescent="0.2">
      <c r="A330" s="158"/>
      <c r="B330" s="157"/>
      <c r="C330" s="157"/>
      <c r="D330" s="157"/>
    </row>
    <row r="331" spans="1:4" ht="15" x14ac:dyDescent="0.2">
      <c r="A331" s="158"/>
      <c r="B331" s="157"/>
      <c r="C331" s="157"/>
      <c r="D331" s="157"/>
    </row>
    <row r="332" spans="1:4" ht="15" x14ac:dyDescent="0.2">
      <c r="A332" s="158"/>
      <c r="B332" s="157"/>
      <c r="C332" s="157"/>
      <c r="D332" s="157"/>
    </row>
    <row r="333" spans="1:4" ht="15" x14ac:dyDescent="0.2">
      <c r="A333" s="158"/>
      <c r="B333" s="157"/>
      <c r="C333" s="157"/>
      <c r="D333" s="157"/>
    </row>
    <row r="334" spans="1:4" ht="15" x14ac:dyDescent="0.2">
      <c r="A334" s="158"/>
      <c r="B334" s="157"/>
      <c r="C334" s="157"/>
      <c r="D334" s="157"/>
    </row>
    <row r="335" spans="1:4" ht="15" x14ac:dyDescent="0.2">
      <c r="A335" s="158"/>
      <c r="B335" s="157"/>
      <c r="C335" s="157"/>
      <c r="D335" s="157"/>
    </row>
    <row r="336" spans="1:4" ht="15" x14ac:dyDescent="0.2">
      <c r="A336" s="158"/>
      <c r="B336" s="157"/>
      <c r="C336" s="157"/>
      <c r="D336" s="157"/>
    </row>
    <row r="337" spans="1:4" ht="15" x14ac:dyDescent="0.2">
      <c r="A337" s="158"/>
      <c r="B337" s="157"/>
      <c r="C337" s="157"/>
      <c r="D337" s="157"/>
    </row>
    <row r="338" spans="1:4" ht="15" x14ac:dyDescent="0.2">
      <c r="A338" s="158"/>
      <c r="B338" s="157"/>
      <c r="C338" s="157"/>
      <c r="D338" s="157"/>
    </row>
    <row r="339" spans="1:4" ht="15" x14ac:dyDescent="0.2">
      <c r="A339" s="158"/>
      <c r="B339" s="157"/>
      <c r="C339" s="157"/>
      <c r="D339" s="157"/>
    </row>
    <row r="340" spans="1:4" ht="15" x14ac:dyDescent="0.2">
      <c r="A340" s="158"/>
      <c r="B340" s="157"/>
      <c r="C340" s="157"/>
      <c r="D340" s="157"/>
    </row>
    <row r="341" spans="1:4" ht="15" x14ac:dyDescent="0.2">
      <c r="A341" s="158"/>
      <c r="B341" s="157"/>
      <c r="C341" s="157"/>
      <c r="D341" s="157"/>
    </row>
    <row r="342" spans="1:4" ht="15" x14ac:dyDescent="0.2">
      <c r="A342" s="158"/>
      <c r="B342" s="157"/>
      <c r="C342" s="157"/>
      <c r="D342" s="157"/>
    </row>
    <row r="343" spans="1:4" ht="15" x14ac:dyDescent="0.2">
      <c r="A343" s="158"/>
      <c r="B343" s="157"/>
      <c r="C343" s="157"/>
      <c r="D343" s="157"/>
    </row>
    <row r="344" spans="1:4" ht="15" x14ac:dyDescent="0.2">
      <c r="A344" s="158"/>
      <c r="B344" s="157"/>
      <c r="C344" s="157"/>
      <c r="D344" s="157"/>
    </row>
    <row r="345" spans="1:4" ht="15" x14ac:dyDescent="0.2">
      <c r="A345" s="158"/>
      <c r="B345" s="157"/>
      <c r="C345" s="157"/>
      <c r="D345" s="157"/>
    </row>
    <row r="346" spans="1:4" ht="15" x14ac:dyDescent="0.2">
      <c r="A346" s="158"/>
      <c r="B346" s="157"/>
      <c r="C346" s="157"/>
      <c r="D346" s="157"/>
    </row>
    <row r="347" spans="1:4" ht="15" x14ac:dyDescent="0.2">
      <c r="A347" s="158"/>
      <c r="B347" s="157"/>
      <c r="C347" s="157"/>
      <c r="D347" s="157"/>
    </row>
    <row r="348" spans="1:4" ht="15" x14ac:dyDescent="0.2">
      <c r="A348" s="158"/>
      <c r="B348" s="157"/>
      <c r="C348" s="157"/>
      <c r="D348" s="157"/>
    </row>
    <row r="349" spans="1:4" ht="15" x14ac:dyDescent="0.2">
      <c r="A349" s="158"/>
      <c r="B349" s="157"/>
      <c r="C349" s="157"/>
      <c r="D349" s="157"/>
    </row>
    <row r="350" spans="1:4" ht="15" x14ac:dyDescent="0.2">
      <c r="A350" s="158"/>
      <c r="B350" s="157"/>
      <c r="C350" s="157"/>
      <c r="D350" s="157"/>
    </row>
    <row r="351" spans="1:4" ht="15" x14ac:dyDescent="0.2">
      <c r="A351" s="158"/>
      <c r="B351" s="157"/>
      <c r="C351" s="157"/>
      <c r="D351" s="157"/>
    </row>
    <row r="352" spans="1:4" ht="15" x14ac:dyDescent="0.2">
      <c r="A352" s="158"/>
      <c r="B352" s="157"/>
      <c r="C352" s="157"/>
      <c r="D352" s="157"/>
    </row>
    <row r="353" spans="1:4" ht="15" x14ac:dyDescent="0.2">
      <c r="A353" s="158"/>
      <c r="B353" s="157"/>
      <c r="C353" s="157"/>
      <c r="D353" s="157"/>
    </row>
    <row r="354" spans="1:4" ht="15" x14ac:dyDescent="0.2">
      <c r="A354" s="158"/>
      <c r="B354" s="157"/>
      <c r="C354" s="157"/>
      <c r="D354" s="157"/>
    </row>
    <row r="355" spans="1:4" ht="15" x14ac:dyDescent="0.2">
      <c r="A355" s="158"/>
      <c r="B355" s="157"/>
      <c r="C355" s="157"/>
      <c r="D355" s="157"/>
    </row>
    <row r="356" spans="1:4" ht="15" x14ac:dyDescent="0.2">
      <c r="A356" s="158"/>
      <c r="B356" s="157"/>
      <c r="C356" s="157"/>
      <c r="D356" s="157"/>
    </row>
    <row r="357" spans="1:4" ht="15" x14ac:dyDescent="0.2">
      <c r="A357" s="158"/>
      <c r="B357" s="157"/>
      <c r="C357" s="157"/>
      <c r="D357" s="157"/>
    </row>
    <row r="358" spans="1:4" ht="15" x14ac:dyDescent="0.2">
      <c r="A358" s="158"/>
      <c r="B358" s="157"/>
      <c r="C358" s="157"/>
      <c r="D358" s="157"/>
    </row>
    <row r="359" spans="1:4" ht="15" x14ac:dyDescent="0.2">
      <c r="A359" s="158"/>
      <c r="B359" s="157"/>
      <c r="C359" s="157"/>
      <c r="D359" s="157"/>
    </row>
    <row r="360" spans="1:4" ht="15" x14ac:dyDescent="0.2">
      <c r="A360" s="158"/>
      <c r="B360" s="157"/>
      <c r="C360" s="157"/>
      <c r="D360" s="157"/>
    </row>
    <row r="361" spans="1:4" ht="15" x14ac:dyDescent="0.2">
      <c r="A361" s="158"/>
      <c r="B361" s="157"/>
      <c r="C361" s="157"/>
      <c r="D361" s="157"/>
    </row>
    <row r="362" spans="1:4" ht="15" x14ac:dyDescent="0.2">
      <c r="A362" s="158"/>
      <c r="B362" s="157"/>
      <c r="C362" s="157"/>
      <c r="D362" s="157"/>
    </row>
    <row r="363" spans="1:4" ht="15" x14ac:dyDescent="0.2">
      <c r="A363" s="158"/>
      <c r="B363" s="157"/>
      <c r="C363" s="157"/>
      <c r="D363" s="157"/>
    </row>
    <row r="364" spans="1:4" ht="15" x14ac:dyDescent="0.2">
      <c r="A364" s="158"/>
      <c r="B364" s="157"/>
      <c r="C364" s="157"/>
      <c r="D364" s="157"/>
    </row>
    <row r="365" spans="1:4" ht="15" x14ac:dyDescent="0.2">
      <c r="A365" s="158"/>
      <c r="B365" s="157"/>
      <c r="C365" s="157"/>
      <c r="D365" s="157"/>
    </row>
    <row r="366" spans="1:4" ht="15" x14ac:dyDescent="0.2">
      <c r="A366" s="158"/>
      <c r="B366" s="157"/>
      <c r="C366" s="157"/>
      <c r="D366" s="157"/>
    </row>
    <row r="367" spans="1:4" ht="15" x14ac:dyDescent="0.2">
      <c r="A367" s="158"/>
      <c r="B367" s="157"/>
      <c r="C367" s="157"/>
      <c r="D367" s="157"/>
    </row>
    <row r="368" spans="1:4" ht="15" x14ac:dyDescent="0.2">
      <c r="A368" s="158"/>
      <c r="B368" s="157"/>
      <c r="C368" s="157"/>
      <c r="D368" s="157"/>
    </row>
    <row r="369" spans="1:4" ht="15" x14ac:dyDescent="0.2">
      <c r="A369" s="158"/>
      <c r="B369" s="157"/>
      <c r="C369" s="157"/>
      <c r="D369" s="157"/>
    </row>
    <row r="370" spans="1:4" ht="15" x14ac:dyDescent="0.2">
      <c r="A370" s="158"/>
      <c r="B370" s="157"/>
      <c r="C370" s="157"/>
      <c r="D370" s="157"/>
    </row>
    <row r="371" spans="1:4" ht="15" x14ac:dyDescent="0.2">
      <c r="A371" s="158"/>
      <c r="B371" s="157"/>
      <c r="C371" s="157"/>
      <c r="D371" s="157"/>
    </row>
    <row r="372" spans="1:4" ht="15" x14ac:dyDescent="0.2">
      <c r="A372" s="158"/>
      <c r="B372" s="157"/>
      <c r="C372" s="157"/>
      <c r="D372" s="157"/>
    </row>
    <row r="373" spans="1:4" ht="15" x14ac:dyDescent="0.2">
      <c r="A373" s="158"/>
      <c r="B373" s="157"/>
      <c r="C373" s="157"/>
      <c r="D373" s="157"/>
    </row>
    <row r="374" spans="1:4" ht="15" x14ac:dyDescent="0.2">
      <c r="A374" s="158"/>
      <c r="B374" s="157"/>
      <c r="C374" s="157"/>
      <c r="D374" s="157"/>
    </row>
    <row r="375" spans="1:4" ht="15" x14ac:dyDescent="0.2">
      <c r="A375" s="158"/>
      <c r="B375" s="157"/>
      <c r="C375" s="157"/>
      <c r="D375" s="157"/>
    </row>
    <row r="376" spans="1:4" ht="15" x14ac:dyDescent="0.2">
      <c r="A376" s="158"/>
      <c r="B376" s="157"/>
      <c r="C376" s="157"/>
      <c r="D376" s="157"/>
    </row>
    <row r="377" spans="1:4" ht="15" x14ac:dyDescent="0.2">
      <c r="A377" s="158"/>
      <c r="B377" s="157"/>
      <c r="C377" s="157"/>
      <c r="D377" s="157"/>
    </row>
    <row r="378" spans="1:4" ht="15" x14ac:dyDescent="0.2">
      <c r="A378" s="158"/>
      <c r="B378" s="157"/>
      <c r="C378" s="157"/>
      <c r="D378" s="157"/>
    </row>
    <row r="379" spans="1:4" ht="15" x14ac:dyDescent="0.2">
      <c r="A379" s="158"/>
      <c r="B379" s="157"/>
      <c r="C379" s="157"/>
      <c r="D379" s="157"/>
    </row>
    <row r="380" spans="1:4" ht="15" x14ac:dyDescent="0.2">
      <c r="A380" s="158"/>
      <c r="B380" s="157"/>
      <c r="C380" s="157"/>
      <c r="D380" s="157"/>
    </row>
    <row r="381" spans="1:4" ht="15" x14ac:dyDescent="0.2">
      <c r="A381" s="158"/>
      <c r="B381" s="157"/>
      <c r="C381" s="157"/>
      <c r="D381" s="157"/>
    </row>
    <row r="382" spans="1:4" ht="15" x14ac:dyDescent="0.2">
      <c r="A382" s="158"/>
      <c r="B382" s="157"/>
      <c r="C382" s="157"/>
      <c r="D382" s="157"/>
    </row>
    <row r="383" spans="1:4" ht="15" x14ac:dyDescent="0.2">
      <c r="A383" s="158"/>
      <c r="B383" s="157"/>
      <c r="C383" s="157"/>
      <c r="D383" s="157"/>
    </row>
    <row r="384" spans="1:4" ht="15" x14ac:dyDescent="0.2">
      <c r="A384" s="158"/>
      <c r="B384" s="157"/>
      <c r="C384" s="157"/>
      <c r="D384" s="157"/>
    </row>
    <row r="385" spans="1:4" ht="15" x14ac:dyDescent="0.2">
      <c r="A385" s="158"/>
      <c r="B385" s="157"/>
      <c r="C385" s="157"/>
      <c r="D385" s="157"/>
    </row>
    <row r="386" spans="1:4" ht="15" x14ac:dyDescent="0.2">
      <c r="A386" s="158"/>
      <c r="B386" s="157"/>
      <c r="C386" s="157"/>
      <c r="D386" s="157"/>
    </row>
    <row r="387" spans="1:4" ht="15" x14ac:dyDescent="0.2">
      <c r="A387" s="158"/>
      <c r="B387" s="157"/>
      <c r="C387" s="157"/>
      <c r="D387" s="157"/>
    </row>
    <row r="388" spans="1:4" ht="15" x14ac:dyDescent="0.2">
      <c r="A388" s="158"/>
      <c r="B388" s="157"/>
      <c r="C388" s="157"/>
      <c r="D388" s="157"/>
    </row>
    <row r="389" spans="1:4" ht="15" x14ac:dyDescent="0.2">
      <c r="A389" s="158"/>
      <c r="B389" s="157"/>
      <c r="C389" s="157"/>
      <c r="D389" s="157"/>
    </row>
    <row r="390" spans="1:4" ht="15" x14ac:dyDescent="0.2">
      <c r="A390" s="158"/>
      <c r="B390" s="157"/>
      <c r="C390" s="157"/>
      <c r="D390" s="157"/>
    </row>
    <row r="391" spans="1:4" ht="15" x14ac:dyDescent="0.2">
      <c r="A391" s="158"/>
      <c r="B391" s="157"/>
      <c r="C391" s="157"/>
      <c r="D391" s="157"/>
    </row>
    <row r="392" spans="1:4" ht="15" x14ac:dyDescent="0.2">
      <c r="A392" s="158"/>
      <c r="B392" s="157"/>
      <c r="C392" s="157"/>
      <c r="D392" s="157"/>
    </row>
    <row r="393" spans="1:4" ht="15" x14ac:dyDescent="0.2">
      <c r="A393" s="158"/>
      <c r="B393" s="157"/>
      <c r="C393" s="157"/>
      <c r="D393" s="157"/>
    </row>
    <row r="394" spans="1:4" ht="15" x14ac:dyDescent="0.2">
      <c r="A394" s="158"/>
      <c r="B394" s="157"/>
      <c r="C394" s="157"/>
      <c r="D394" s="157"/>
    </row>
    <row r="395" spans="1:4" ht="15" x14ac:dyDescent="0.2">
      <c r="A395" s="158"/>
      <c r="B395" s="157"/>
      <c r="C395" s="157"/>
      <c r="D395" s="157"/>
    </row>
    <row r="396" spans="1:4" ht="15" x14ac:dyDescent="0.2">
      <c r="A396" s="158"/>
      <c r="B396" s="157"/>
      <c r="C396" s="157"/>
      <c r="D396" s="157"/>
    </row>
    <row r="397" spans="1:4" ht="15" x14ac:dyDescent="0.2">
      <c r="A397" s="158"/>
      <c r="B397" s="157"/>
      <c r="C397" s="157"/>
      <c r="D397" s="157"/>
    </row>
    <row r="398" spans="1:4" ht="15" x14ac:dyDescent="0.2">
      <c r="A398" s="158"/>
      <c r="B398" s="157"/>
      <c r="C398" s="157"/>
      <c r="D398" s="157"/>
    </row>
    <row r="399" spans="1:4" ht="15" x14ac:dyDescent="0.2">
      <c r="A399" s="158"/>
      <c r="B399" s="157"/>
      <c r="C399" s="157"/>
      <c r="D399" s="157"/>
    </row>
    <row r="400" spans="1:4" ht="15" x14ac:dyDescent="0.2">
      <c r="A400" s="158"/>
      <c r="B400" s="157"/>
      <c r="C400" s="157"/>
      <c r="D400" s="157"/>
    </row>
    <row r="401" spans="1:4" ht="15" x14ac:dyDescent="0.2">
      <c r="A401" s="158"/>
      <c r="B401" s="157"/>
      <c r="C401" s="157"/>
      <c r="D401" s="157"/>
    </row>
    <row r="402" spans="1:4" ht="15" x14ac:dyDescent="0.2">
      <c r="A402" s="158"/>
      <c r="B402" s="157"/>
      <c r="C402" s="157"/>
      <c r="D402" s="157"/>
    </row>
    <row r="403" spans="1:4" ht="15" x14ac:dyDescent="0.2">
      <c r="A403" s="158"/>
      <c r="B403" s="157"/>
      <c r="C403" s="157"/>
      <c r="D403" s="157"/>
    </row>
    <row r="404" spans="1:4" ht="15" x14ac:dyDescent="0.2">
      <c r="A404" s="158"/>
      <c r="B404" s="157"/>
      <c r="C404" s="157"/>
      <c r="D404" s="157"/>
    </row>
    <row r="405" spans="1:4" ht="15" x14ac:dyDescent="0.2">
      <c r="A405" s="158"/>
      <c r="B405" s="157"/>
      <c r="C405" s="157"/>
      <c r="D405" s="157"/>
    </row>
    <row r="406" spans="1:4" ht="15" x14ac:dyDescent="0.2">
      <c r="A406" s="158"/>
      <c r="B406" s="157"/>
      <c r="C406" s="157"/>
      <c r="D406" s="157"/>
    </row>
    <row r="407" spans="1:4" ht="15" x14ac:dyDescent="0.2">
      <c r="A407" s="158"/>
      <c r="B407" s="157"/>
      <c r="C407" s="157"/>
      <c r="D407" s="157"/>
    </row>
    <row r="408" spans="1:4" ht="15" x14ac:dyDescent="0.2">
      <c r="A408" s="158"/>
      <c r="B408" s="157"/>
      <c r="C408" s="157"/>
      <c r="D408" s="157"/>
    </row>
    <row r="409" spans="1:4" ht="15" x14ac:dyDescent="0.2">
      <c r="A409" s="158"/>
      <c r="B409" s="157"/>
      <c r="C409" s="157"/>
      <c r="D409" s="157"/>
    </row>
    <row r="410" spans="1:4" ht="15" x14ac:dyDescent="0.2">
      <c r="A410" s="158"/>
      <c r="B410" s="157"/>
      <c r="C410" s="157"/>
      <c r="D410" s="157"/>
    </row>
    <row r="411" spans="1:4" ht="15" x14ac:dyDescent="0.2">
      <c r="A411" s="158"/>
      <c r="B411" s="157"/>
      <c r="C411" s="157"/>
      <c r="D411" s="157"/>
    </row>
    <row r="412" spans="1:4" ht="15" x14ac:dyDescent="0.2">
      <c r="A412" s="158"/>
      <c r="B412" s="157"/>
      <c r="C412" s="157"/>
      <c r="D412" s="157"/>
    </row>
    <row r="413" spans="1:4" ht="15" x14ac:dyDescent="0.2">
      <c r="A413" s="158"/>
      <c r="B413" s="157"/>
      <c r="C413" s="157"/>
      <c r="D413" s="157"/>
    </row>
    <row r="414" spans="1:4" ht="15" x14ac:dyDescent="0.2">
      <c r="A414" s="158"/>
      <c r="B414" s="157"/>
      <c r="C414" s="157"/>
      <c r="D414" s="157"/>
    </row>
    <row r="415" spans="1:4" ht="15" x14ac:dyDescent="0.2">
      <c r="A415" s="158"/>
      <c r="B415" s="157"/>
      <c r="C415" s="157"/>
      <c r="D415" s="157"/>
    </row>
    <row r="416" spans="1:4" ht="15" x14ac:dyDescent="0.2">
      <c r="A416" s="158"/>
      <c r="B416" s="157"/>
      <c r="C416" s="157"/>
      <c r="D416" s="157"/>
    </row>
    <row r="417" spans="1:4" ht="15" x14ac:dyDescent="0.2">
      <c r="A417" s="158"/>
      <c r="B417" s="157"/>
      <c r="C417" s="157"/>
      <c r="D417" s="157"/>
    </row>
    <row r="418" spans="1:4" ht="15" x14ac:dyDescent="0.2">
      <c r="A418" s="158"/>
      <c r="B418" s="157"/>
      <c r="C418" s="157"/>
      <c r="D418" s="157"/>
    </row>
    <row r="419" spans="1:4" ht="15" x14ac:dyDescent="0.2">
      <c r="A419" s="158"/>
      <c r="B419" s="157"/>
      <c r="C419" s="157"/>
      <c r="D419" s="157"/>
    </row>
    <row r="420" spans="1:4" ht="15" x14ac:dyDescent="0.2">
      <c r="A420" s="158"/>
      <c r="B420" s="157"/>
      <c r="C420" s="157"/>
      <c r="D420" s="157"/>
    </row>
    <row r="421" spans="1:4" ht="15" x14ac:dyDescent="0.2">
      <c r="A421" s="158"/>
      <c r="B421" s="157"/>
      <c r="C421" s="157"/>
      <c r="D421" s="157"/>
    </row>
    <row r="422" spans="1:4" ht="15" x14ac:dyDescent="0.2">
      <c r="A422" s="158"/>
      <c r="B422" s="157"/>
      <c r="C422" s="157"/>
      <c r="D422" s="157"/>
    </row>
    <row r="423" spans="1:4" ht="15" x14ac:dyDescent="0.2">
      <c r="A423" s="158"/>
      <c r="B423" s="157"/>
      <c r="C423" s="157"/>
      <c r="D423" s="157"/>
    </row>
    <row r="424" spans="1:4" ht="15" x14ac:dyDescent="0.2">
      <c r="A424" s="158"/>
      <c r="B424" s="157"/>
      <c r="C424" s="157"/>
      <c r="D424" s="157"/>
    </row>
    <row r="425" spans="1:4" ht="15" x14ac:dyDescent="0.2">
      <c r="A425" s="158"/>
      <c r="B425" s="157"/>
      <c r="C425" s="157"/>
      <c r="D425" s="157"/>
    </row>
    <row r="426" spans="1:4" ht="15" x14ac:dyDescent="0.2">
      <c r="A426" s="158"/>
      <c r="B426" s="157"/>
      <c r="C426" s="157"/>
      <c r="D426" s="157"/>
    </row>
    <row r="427" spans="1:4" ht="15" x14ac:dyDescent="0.2">
      <c r="A427" s="158"/>
      <c r="B427" s="157"/>
      <c r="C427" s="157"/>
      <c r="D427" s="157"/>
    </row>
    <row r="428" spans="1:4" ht="15" x14ac:dyDescent="0.2">
      <c r="A428" s="158"/>
      <c r="B428" s="157"/>
      <c r="C428" s="157"/>
      <c r="D428" s="157"/>
    </row>
    <row r="429" spans="1:4" ht="15" x14ac:dyDescent="0.2">
      <c r="A429" s="158"/>
      <c r="B429" s="157"/>
      <c r="C429" s="157"/>
      <c r="D429" s="157"/>
    </row>
    <row r="430" spans="1:4" ht="15" x14ac:dyDescent="0.2">
      <c r="A430" s="158"/>
      <c r="B430" s="157"/>
      <c r="C430" s="157"/>
      <c r="D430" s="157"/>
    </row>
    <row r="431" spans="1:4" ht="15" x14ac:dyDescent="0.2">
      <c r="A431" s="158"/>
      <c r="B431" s="157"/>
      <c r="C431" s="157"/>
      <c r="D431" s="157"/>
    </row>
    <row r="432" spans="1:4" ht="15" x14ac:dyDescent="0.2">
      <c r="A432" s="158"/>
      <c r="B432" s="157"/>
      <c r="C432" s="157"/>
      <c r="D432" s="157"/>
    </row>
    <row r="433" spans="1:4" ht="15" x14ac:dyDescent="0.2">
      <c r="A433" s="158"/>
      <c r="B433" s="157"/>
      <c r="C433" s="157"/>
      <c r="D433" s="157"/>
    </row>
    <row r="434" spans="1:4" ht="15" x14ac:dyDescent="0.2">
      <c r="A434" s="158"/>
      <c r="B434" s="157"/>
      <c r="C434" s="157"/>
      <c r="D434" s="157"/>
    </row>
    <row r="435" spans="1:4" ht="15" x14ac:dyDescent="0.2">
      <c r="A435" s="158"/>
      <c r="B435" s="157"/>
      <c r="C435" s="157"/>
      <c r="D435" s="157"/>
    </row>
    <row r="436" spans="1:4" ht="15" x14ac:dyDescent="0.2">
      <c r="A436" s="158"/>
      <c r="B436" s="157"/>
      <c r="C436" s="157"/>
      <c r="D436" s="157"/>
    </row>
    <row r="437" spans="1:4" ht="15" x14ac:dyDescent="0.2">
      <c r="A437" s="158"/>
      <c r="B437" s="157"/>
      <c r="C437" s="157"/>
      <c r="D437" s="157"/>
    </row>
    <row r="438" spans="1:4" ht="15" x14ac:dyDescent="0.2">
      <c r="A438" s="158"/>
      <c r="B438" s="157"/>
      <c r="C438" s="157"/>
      <c r="D438" s="157"/>
    </row>
    <row r="439" spans="1:4" ht="15" x14ac:dyDescent="0.2">
      <c r="A439" s="158"/>
      <c r="B439" s="157"/>
      <c r="C439" s="157"/>
      <c r="D439" s="157"/>
    </row>
    <row r="440" spans="1:4" ht="15" x14ac:dyDescent="0.2">
      <c r="A440" s="158"/>
      <c r="B440" s="157"/>
      <c r="C440" s="157"/>
      <c r="D440" s="157"/>
    </row>
    <row r="441" spans="1:4" ht="15" x14ac:dyDescent="0.2">
      <c r="A441" s="158"/>
      <c r="B441" s="157"/>
      <c r="C441" s="157"/>
      <c r="D441" s="157"/>
    </row>
    <row r="442" spans="1:4" ht="15" x14ac:dyDescent="0.2">
      <c r="A442" s="158"/>
      <c r="B442" s="157"/>
      <c r="C442" s="157"/>
      <c r="D442" s="157"/>
    </row>
    <row r="443" spans="1:4" ht="15" x14ac:dyDescent="0.2">
      <c r="A443" s="158"/>
      <c r="B443" s="157"/>
      <c r="C443" s="157"/>
      <c r="D443" s="157"/>
    </row>
    <row r="444" spans="1:4" ht="15" x14ac:dyDescent="0.2">
      <c r="A444" s="158"/>
      <c r="B444" s="157"/>
      <c r="C444" s="157"/>
      <c r="D444" s="157"/>
    </row>
    <row r="445" spans="1:4" ht="15" x14ac:dyDescent="0.2">
      <c r="A445" s="158"/>
      <c r="B445" s="157"/>
      <c r="C445" s="157"/>
      <c r="D445" s="157"/>
    </row>
    <row r="446" spans="1:4" ht="15" x14ac:dyDescent="0.2">
      <c r="A446" s="158"/>
      <c r="B446" s="157"/>
      <c r="C446" s="157"/>
      <c r="D446" s="157"/>
    </row>
    <row r="447" spans="1:4" ht="15" x14ac:dyDescent="0.2">
      <c r="A447" s="158"/>
      <c r="B447" s="157"/>
      <c r="C447" s="157"/>
      <c r="D447" s="157"/>
    </row>
    <row r="448" spans="1:4" ht="15" x14ac:dyDescent="0.2">
      <c r="A448" s="158"/>
      <c r="B448" s="157"/>
      <c r="C448" s="157"/>
      <c r="D448" s="157"/>
    </row>
    <row r="449" spans="1:4" ht="15" x14ac:dyDescent="0.2">
      <c r="A449" s="158"/>
      <c r="B449" s="157"/>
      <c r="C449" s="157"/>
      <c r="D449" s="157"/>
    </row>
    <row r="450" spans="1:4" ht="15" x14ac:dyDescent="0.2">
      <c r="A450" s="158"/>
      <c r="B450" s="157"/>
      <c r="C450" s="157"/>
      <c r="D450" s="157"/>
    </row>
    <row r="451" spans="1:4" ht="15" x14ac:dyDescent="0.2">
      <c r="A451" s="158"/>
      <c r="B451" s="157"/>
      <c r="C451" s="157"/>
      <c r="D451" s="157"/>
    </row>
    <row r="452" spans="1:4" ht="15" x14ac:dyDescent="0.2">
      <c r="A452" s="158"/>
      <c r="B452" s="157"/>
      <c r="C452" s="157"/>
      <c r="D452" s="157"/>
    </row>
    <row r="453" spans="1:4" ht="15" x14ac:dyDescent="0.2">
      <c r="A453" s="158"/>
      <c r="B453" s="157"/>
      <c r="C453" s="157"/>
      <c r="D453" s="157"/>
    </row>
    <row r="454" spans="1:4" ht="15" x14ac:dyDescent="0.2">
      <c r="A454" s="158"/>
      <c r="B454" s="157"/>
      <c r="C454" s="157"/>
      <c r="D454" s="157"/>
    </row>
    <row r="455" spans="1:4" ht="15" x14ac:dyDescent="0.2">
      <c r="A455" s="158"/>
      <c r="B455" s="157"/>
      <c r="C455" s="157"/>
      <c r="D455" s="157"/>
    </row>
    <row r="456" spans="1:4" ht="15" x14ac:dyDescent="0.2">
      <c r="A456" s="158"/>
      <c r="B456" s="157"/>
      <c r="C456" s="157"/>
      <c r="D456" s="157"/>
    </row>
    <row r="457" spans="1:4" ht="15" x14ac:dyDescent="0.2">
      <c r="A457" s="158"/>
      <c r="B457" s="157"/>
      <c r="C457" s="157"/>
      <c r="D457" s="157"/>
    </row>
    <row r="458" spans="1:4" ht="15" x14ac:dyDescent="0.2">
      <c r="A458" s="158"/>
      <c r="B458" s="157"/>
      <c r="C458" s="157"/>
      <c r="D458" s="157"/>
    </row>
    <row r="459" spans="1:4" ht="15" x14ac:dyDescent="0.2">
      <c r="A459" s="158"/>
      <c r="B459" s="157"/>
      <c r="C459" s="157"/>
      <c r="D459" s="157"/>
    </row>
    <row r="460" spans="1:4" ht="15" x14ac:dyDescent="0.2">
      <c r="A460" s="158"/>
      <c r="B460" s="157"/>
      <c r="C460" s="157"/>
      <c r="D460" s="157"/>
    </row>
    <row r="461" spans="1:4" ht="15" x14ac:dyDescent="0.2">
      <c r="A461" s="158"/>
      <c r="B461" s="157"/>
      <c r="C461" s="157"/>
      <c r="D461" s="157"/>
    </row>
    <row r="462" spans="1:4" ht="15" x14ac:dyDescent="0.2">
      <c r="A462" s="158"/>
      <c r="B462" s="157"/>
      <c r="C462" s="157"/>
      <c r="D462" s="157"/>
    </row>
    <row r="463" spans="1:4" ht="15" x14ac:dyDescent="0.2">
      <c r="A463" s="158"/>
      <c r="B463" s="157"/>
      <c r="C463" s="157"/>
      <c r="D463" s="157"/>
    </row>
    <row r="464" spans="1:4" ht="15" x14ac:dyDescent="0.2">
      <c r="A464" s="158"/>
      <c r="B464" s="157"/>
      <c r="C464" s="157"/>
      <c r="D464" s="157"/>
    </row>
    <row r="465" spans="1:4" ht="15" x14ac:dyDescent="0.2">
      <c r="A465" s="158"/>
      <c r="B465" s="157"/>
      <c r="C465" s="157"/>
      <c r="D465" s="157"/>
    </row>
    <row r="466" spans="1:4" ht="15" x14ac:dyDescent="0.2">
      <c r="A466" s="158"/>
      <c r="B466" s="157"/>
      <c r="C466" s="157"/>
      <c r="D466" s="157"/>
    </row>
    <row r="467" spans="1:4" ht="15" x14ac:dyDescent="0.2">
      <c r="A467" s="158"/>
      <c r="B467" s="157"/>
      <c r="C467" s="157"/>
      <c r="D467" s="157"/>
    </row>
    <row r="468" spans="1:4" ht="15" x14ac:dyDescent="0.2">
      <c r="A468" s="158"/>
      <c r="B468" s="157"/>
      <c r="C468" s="157"/>
      <c r="D468" s="157"/>
    </row>
    <row r="469" spans="1:4" ht="15" x14ac:dyDescent="0.2">
      <c r="A469" s="158"/>
      <c r="B469" s="157"/>
      <c r="C469" s="157"/>
      <c r="D469" s="157"/>
    </row>
    <row r="470" spans="1:4" ht="15" x14ac:dyDescent="0.2">
      <c r="A470" s="158"/>
      <c r="B470" s="157"/>
      <c r="C470" s="157"/>
      <c r="D470" s="157"/>
    </row>
    <row r="471" spans="1:4" ht="15" x14ac:dyDescent="0.2">
      <c r="A471" s="158"/>
      <c r="B471" s="157"/>
      <c r="C471" s="157"/>
      <c r="D471" s="157"/>
    </row>
    <row r="472" spans="1:4" ht="15" x14ac:dyDescent="0.2">
      <c r="A472" s="158"/>
      <c r="B472" s="157"/>
      <c r="C472" s="157"/>
      <c r="D472" s="157"/>
    </row>
    <row r="473" spans="1:4" ht="15" x14ac:dyDescent="0.2">
      <c r="A473" s="158"/>
      <c r="B473" s="157"/>
      <c r="C473" s="157"/>
      <c r="D473" s="157"/>
    </row>
    <row r="474" spans="1:4" ht="15" x14ac:dyDescent="0.2">
      <c r="A474" s="158"/>
      <c r="B474" s="157"/>
      <c r="C474" s="157"/>
      <c r="D474" s="157"/>
    </row>
    <row r="475" spans="1:4" ht="15" x14ac:dyDescent="0.2">
      <c r="A475" s="158"/>
      <c r="B475" s="157"/>
      <c r="C475" s="157"/>
      <c r="D475" s="157"/>
    </row>
    <row r="476" spans="1:4" ht="15" x14ac:dyDescent="0.2">
      <c r="A476" s="158"/>
      <c r="B476" s="157"/>
      <c r="C476" s="157"/>
      <c r="D476" s="157"/>
    </row>
    <row r="477" spans="1:4" ht="15" x14ac:dyDescent="0.2">
      <c r="A477" s="158"/>
      <c r="B477" s="157"/>
      <c r="C477" s="157"/>
      <c r="D477" s="157"/>
    </row>
    <row r="478" spans="1:4" ht="15" x14ac:dyDescent="0.2">
      <c r="A478" s="158"/>
      <c r="B478" s="157"/>
      <c r="C478" s="157"/>
      <c r="D478" s="157"/>
    </row>
    <row r="479" spans="1:4" ht="15" x14ac:dyDescent="0.2">
      <c r="A479" s="158"/>
      <c r="B479" s="157"/>
      <c r="C479" s="157"/>
      <c r="D479" s="157"/>
    </row>
    <row r="480" spans="1:4" ht="15" x14ac:dyDescent="0.2">
      <c r="A480" s="158"/>
      <c r="B480" s="157"/>
      <c r="C480" s="157"/>
      <c r="D480" s="157"/>
    </row>
    <row r="481" spans="1:4" ht="15" x14ac:dyDescent="0.2">
      <c r="A481" s="158"/>
      <c r="B481" s="157"/>
      <c r="C481" s="157"/>
      <c r="D481" s="157"/>
    </row>
    <row r="482" spans="1:4" ht="15" x14ac:dyDescent="0.2">
      <c r="A482" s="158"/>
      <c r="B482" s="157"/>
      <c r="C482" s="157"/>
      <c r="D482" s="157"/>
    </row>
    <row r="483" spans="1:4" ht="15" x14ac:dyDescent="0.2">
      <c r="A483" s="158"/>
      <c r="B483" s="157"/>
      <c r="C483" s="157"/>
      <c r="D483" s="157"/>
    </row>
    <row r="484" spans="1:4" ht="15" x14ac:dyDescent="0.2">
      <c r="A484" s="158"/>
      <c r="B484" s="157"/>
      <c r="C484" s="157"/>
      <c r="D484" s="157"/>
    </row>
    <row r="485" spans="1:4" ht="15" x14ac:dyDescent="0.2">
      <c r="A485" s="158"/>
      <c r="B485" s="157"/>
      <c r="C485" s="157"/>
      <c r="D485" s="157"/>
    </row>
    <row r="486" spans="1:4" ht="15" x14ac:dyDescent="0.2">
      <c r="A486" s="158"/>
      <c r="B486" s="157"/>
      <c r="C486" s="157"/>
      <c r="D486" s="157"/>
    </row>
    <row r="487" spans="1:4" ht="15" x14ac:dyDescent="0.2">
      <c r="A487" s="158"/>
      <c r="B487" s="157"/>
      <c r="C487" s="157"/>
      <c r="D487" s="157"/>
    </row>
    <row r="488" spans="1:4" ht="15" x14ac:dyDescent="0.2">
      <c r="A488" s="158"/>
      <c r="B488" s="157"/>
      <c r="C488" s="157"/>
      <c r="D488" s="157"/>
    </row>
    <row r="489" spans="1:4" ht="15" x14ac:dyDescent="0.2">
      <c r="A489" s="158"/>
      <c r="B489" s="157"/>
      <c r="C489" s="157"/>
      <c r="D489" s="157"/>
    </row>
    <row r="490" spans="1:4" ht="15" x14ac:dyDescent="0.2">
      <c r="A490" s="158"/>
      <c r="B490" s="157"/>
      <c r="C490" s="157"/>
      <c r="D490" s="157"/>
    </row>
    <row r="491" spans="1:4" ht="15" x14ac:dyDescent="0.2">
      <c r="A491" s="158"/>
      <c r="B491" s="157"/>
      <c r="C491" s="157"/>
      <c r="D491" s="157"/>
    </row>
    <row r="492" spans="1:4" ht="15" x14ac:dyDescent="0.2">
      <c r="A492" s="158"/>
      <c r="B492" s="157"/>
      <c r="C492" s="157"/>
      <c r="D492" s="157"/>
    </row>
    <row r="493" spans="1:4" ht="15" x14ac:dyDescent="0.2">
      <c r="A493" s="158"/>
      <c r="B493" s="157"/>
      <c r="C493" s="157"/>
      <c r="D493" s="157"/>
    </row>
    <row r="494" spans="1:4" ht="15" x14ac:dyDescent="0.2">
      <c r="A494" s="158"/>
      <c r="B494" s="157"/>
      <c r="C494" s="157"/>
      <c r="D494" s="157"/>
    </row>
    <row r="495" spans="1:4" ht="15" x14ac:dyDescent="0.2">
      <c r="A495" s="158"/>
      <c r="B495" s="157"/>
      <c r="C495" s="157"/>
      <c r="D495" s="157"/>
    </row>
    <row r="496" spans="1:4" ht="15" x14ac:dyDescent="0.2">
      <c r="A496" s="158"/>
      <c r="B496" s="157"/>
      <c r="C496" s="157"/>
      <c r="D496" s="157"/>
    </row>
    <row r="497" spans="1:4" ht="15" x14ac:dyDescent="0.2">
      <c r="A497" s="158"/>
      <c r="B497" s="157"/>
      <c r="C497" s="157"/>
      <c r="D497" s="157"/>
    </row>
    <row r="498" spans="1:4" ht="15" x14ac:dyDescent="0.2">
      <c r="A498" s="158"/>
      <c r="B498" s="157"/>
      <c r="C498" s="157"/>
      <c r="D498" s="157"/>
    </row>
    <row r="499" spans="1:4" ht="15" x14ac:dyDescent="0.2">
      <c r="A499" s="158"/>
      <c r="B499" s="157"/>
      <c r="C499" s="157"/>
      <c r="D499" s="157"/>
    </row>
    <row r="500" spans="1:4" ht="15" x14ac:dyDescent="0.2">
      <c r="A500" s="158"/>
      <c r="B500" s="157"/>
      <c r="C500" s="157"/>
      <c r="D500" s="157"/>
    </row>
    <row r="501" spans="1:4" ht="15" x14ac:dyDescent="0.2">
      <c r="A501" s="158"/>
      <c r="B501" s="157"/>
      <c r="C501" s="157"/>
      <c r="D501" s="157"/>
    </row>
    <row r="502" spans="1:4" ht="15" x14ac:dyDescent="0.2">
      <c r="A502" s="158"/>
      <c r="B502" s="157"/>
      <c r="C502" s="157"/>
      <c r="D502" s="157"/>
    </row>
    <row r="503" spans="1:4" ht="15" x14ac:dyDescent="0.2">
      <c r="A503" s="158"/>
      <c r="B503" s="157"/>
      <c r="C503" s="157"/>
      <c r="D503" s="157"/>
    </row>
    <row r="504" spans="1:4" ht="15" x14ac:dyDescent="0.2">
      <c r="A504" s="158"/>
      <c r="B504" s="157"/>
      <c r="C504" s="157"/>
      <c r="D504" s="157"/>
    </row>
    <row r="505" spans="1:4" ht="15" x14ac:dyDescent="0.2">
      <c r="A505" s="158"/>
      <c r="B505" s="157"/>
      <c r="C505" s="157"/>
      <c r="D505" s="157"/>
    </row>
    <row r="506" spans="1:4" ht="15" x14ac:dyDescent="0.2">
      <c r="A506" s="158"/>
      <c r="B506" s="157"/>
      <c r="C506" s="157"/>
      <c r="D506" s="157"/>
    </row>
    <row r="507" spans="1:4" ht="15" x14ac:dyDescent="0.2">
      <c r="A507" s="158"/>
      <c r="B507" s="157"/>
      <c r="C507" s="157"/>
      <c r="D507" s="157"/>
    </row>
    <row r="508" spans="1:4" ht="15" x14ac:dyDescent="0.2">
      <c r="A508" s="158"/>
      <c r="B508" s="157"/>
      <c r="C508" s="157"/>
      <c r="D508" s="157"/>
    </row>
    <row r="509" spans="1:4" ht="15" x14ac:dyDescent="0.2">
      <c r="A509" s="158"/>
      <c r="B509" s="157"/>
      <c r="C509" s="157"/>
      <c r="D509" s="157"/>
    </row>
    <row r="510" spans="1:4" ht="15" x14ac:dyDescent="0.2">
      <c r="A510" s="158"/>
      <c r="B510" s="157"/>
      <c r="C510" s="157"/>
      <c r="D510" s="157"/>
    </row>
    <row r="511" spans="1:4" ht="15" x14ac:dyDescent="0.2">
      <c r="A511" s="158"/>
      <c r="B511" s="157"/>
      <c r="C511" s="157"/>
      <c r="D511" s="157"/>
    </row>
    <row r="512" spans="1:4" ht="15" x14ac:dyDescent="0.2">
      <c r="A512" s="158"/>
      <c r="B512" s="157"/>
      <c r="C512" s="157"/>
      <c r="D512" s="157"/>
    </row>
    <row r="513" spans="1:4" ht="15" x14ac:dyDescent="0.2">
      <c r="A513" s="158"/>
      <c r="B513" s="157"/>
      <c r="C513" s="157"/>
      <c r="D513" s="157"/>
    </row>
    <row r="514" spans="1:4" ht="15" x14ac:dyDescent="0.2">
      <c r="A514" s="158"/>
      <c r="B514" s="157"/>
      <c r="C514" s="157"/>
      <c r="D514" s="157"/>
    </row>
    <row r="515" spans="1:4" ht="15" x14ac:dyDescent="0.2">
      <c r="A515" s="158"/>
      <c r="B515" s="157"/>
      <c r="C515" s="157"/>
      <c r="D515" s="157"/>
    </row>
    <row r="516" spans="1:4" ht="15" x14ac:dyDescent="0.2">
      <c r="A516" s="158"/>
      <c r="B516" s="157"/>
      <c r="C516" s="157"/>
      <c r="D516" s="157"/>
    </row>
    <row r="517" spans="1:4" ht="15" x14ac:dyDescent="0.2">
      <c r="A517" s="158"/>
      <c r="B517" s="157"/>
      <c r="C517" s="157"/>
      <c r="D517" s="157"/>
    </row>
    <row r="518" spans="1:4" ht="15" x14ac:dyDescent="0.2">
      <c r="A518" s="158"/>
      <c r="B518" s="157"/>
      <c r="C518" s="157"/>
      <c r="D518" s="157"/>
    </row>
    <row r="519" spans="1:4" ht="15" x14ac:dyDescent="0.2">
      <c r="A519" s="158"/>
      <c r="B519" s="157"/>
      <c r="C519" s="157"/>
      <c r="D519" s="157"/>
    </row>
    <row r="520" spans="1:4" ht="15" x14ac:dyDescent="0.2">
      <c r="A520" s="158"/>
      <c r="B520" s="157"/>
      <c r="C520" s="157"/>
      <c r="D520" s="157"/>
    </row>
    <row r="521" spans="1:4" ht="15" x14ac:dyDescent="0.2">
      <c r="A521" s="158"/>
      <c r="B521" s="157"/>
      <c r="C521" s="157"/>
      <c r="D521" s="157"/>
    </row>
    <row r="522" spans="1:4" ht="15" x14ac:dyDescent="0.2">
      <c r="A522" s="158"/>
      <c r="B522" s="157"/>
      <c r="C522" s="157"/>
      <c r="D522" s="157"/>
    </row>
    <row r="523" spans="1:4" ht="15" x14ac:dyDescent="0.2">
      <c r="A523" s="158"/>
      <c r="B523" s="157"/>
      <c r="C523" s="157"/>
      <c r="D523" s="157"/>
    </row>
    <row r="524" spans="1:4" ht="15" x14ac:dyDescent="0.2">
      <c r="A524" s="158"/>
      <c r="B524" s="157"/>
      <c r="C524" s="157"/>
      <c r="D524" s="157"/>
    </row>
    <row r="525" spans="1:4" ht="15" x14ac:dyDescent="0.2">
      <c r="A525" s="158"/>
      <c r="B525" s="157"/>
      <c r="C525" s="157"/>
      <c r="D525" s="157"/>
    </row>
    <row r="526" spans="1:4" ht="15" x14ac:dyDescent="0.2">
      <c r="A526" s="158"/>
      <c r="B526" s="157"/>
      <c r="C526" s="157"/>
      <c r="D526" s="157"/>
    </row>
    <row r="527" spans="1:4" ht="15" x14ac:dyDescent="0.2">
      <c r="A527" s="158"/>
      <c r="B527" s="157"/>
      <c r="C527" s="157"/>
      <c r="D527" s="157"/>
    </row>
    <row r="528" spans="1:4" ht="15" x14ac:dyDescent="0.2">
      <c r="A528" s="158"/>
      <c r="B528" s="157"/>
      <c r="C528" s="157"/>
      <c r="D528" s="157"/>
    </row>
    <row r="529" spans="1:4" ht="15" x14ac:dyDescent="0.2">
      <c r="A529" s="158"/>
      <c r="B529" s="157"/>
      <c r="C529" s="157"/>
      <c r="D529" s="157"/>
    </row>
    <row r="530" spans="1:4" ht="15" x14ac:dyDescent="0.2">
      <c r="A530" s="158"/>
      <c r="B530" s="157"/>
      <c r="C530" s="157"/>
      <c r="D530" s="157"/>
    </row>
    <row r="531" spans="1:4" ht="15" x14ac:dyDescent="0.2">
      <c r="A531" s="158"/>
      <c r="B531" s="157"/>
      <c r="C531" s="157"/>
      <c r="D531" s="157"/>
    </row>
    <row r="532" spans="1:4" ht="15" x14ac:dyDescent="0.2">
      <c r="A532" s="158"/>
      <c r="B532" s="157"/>
      <c r="C532" s="157"/>
      <c r="D532" s="157"/>
    </row>
    <row r="533" spans="1:4" ht="15" x14ac:dyDescent="0.2">
      <c r="A533" s="158"/>
      <c r="B533" s="157"/>
      <c r="C533" s="157"/>
      <c r="D533" s="157"/>
    </row>
    <row r="534" spans="1:4" ht="15" x14ac:dyDescent="0.2">
      <c r="A534" s="158"/>
      <c r="B534" s="157"/>
      <c r="C534" s="157"/>
      <c r="D534" s="157"/>
    </row>
    <row r="535" spans="1:4" ht="15" x14ac:dyDescent="0.2">
      <c r="A535" s="158"/>
      <c r="B535" s="157"/>
      <c r="C535" s="157"/>
      <c r="D535" s="157"/>
    </row>
    <row r="536" spans="1:4" ht="15" x14ac:dyDescent="0.2">
      <c r="A536" s="158"/>
      <c r="B536" s="157"/>
      <c r="C536" s="157"/>
      <c r="D536" s="157"/>
    </row>
    <row r="537" spans="1:4" ht="15" x14ac:dyDescent="0.2">
      <c r="A537" s="158"/>
      <c r="B537" s="157"/>
      <c r="C537" s="157"/>
      <c r="D537" s="157"/>
    </row>
    <row r="538" spans="1:4" ht="15" x14ac:dyDescent="0.2">
      <c r="A538" s="158"/>
      <c r="B538" s="157"/>
      <c r="C538" s="157"/>
      <c r="D538" s="157"/>
    </row>
    <row r="539" spans="1:4" ht="15" x14ac:dyDescent="0.2">
      <c r="A539" s="158"/>
      <c r="B539" s="157"/>
      <c r="C539" s="157"/>
      <c r="D539" s="157"/>
    </row>
    <row r="540" spans="1:4" ht="15" x14ac:dyDescent="0.2">
      <c r="A540" s="158"/>
      <c r="B540" s="157"/>
      <c r="C540" s="157"/>
      <c r="D540" s="157"/>
    </row>
    <row r="541" spans="1:4" ht="15" x14ac:dyDescent="0.2">
      <c r="A541" s="158"/>
      <c r="B541" s="157"/>
      <c r="C541" s="157"/>
      <c r="D541" s="157"/>
    </row>
    <row r="542" spans="1:4" ht="15" x14ac:dyDescent="0.2">
      <c r="A542" s="158"/>
      <c r="B542" s="157"/>
      <c r="C542" s="157"/>
      <c r="D542" s="157"/>
    </row>
    <row r="543" spans="1:4" ht="15" x14ac:dyDescent="0.2">
      <c r="A543" s="158"/>
      <c r="B543" s="157"/>
      <c r="C543" s="157"/>
      <c r="D543" s="157"/>
    </row>
    <row r="544" spans="1:4" ht="15" x14ac:dyDescent="0.2">
      <c r="A544" s="158"/>
      <c r="B544" s="157"/>
      <c r="C544" s="157"/>
      <c r="D544" s="157"/>
    </row>
    <row r="545" spans="1:4" ht="15" x14ac:dyDescent="0.2">
      <c r="A545" s="158"/>
      <c r="B545" s="157"/>
      <c r="C545" s="157"/>
      <c r="D545" s="157"/>
    </row>
    <row r="546" spans="1:4" ht="15" x14ac:dyDescent="0.2">
      <c r="A546" s="158"/>
      <c r="B546" s="157"/>
      <c r="C546" s="157"/>
      <c r="D546" s="157"/>
    </row>
    <row r="547" spans="1:4" ht="15" x14ac:dyDescent="0.2">
      <c r="A547" s="158"/>
      <c r="B547" s="157"/>
      <c r="C547" s="157"/>
      <c r="D547" s="157"/>
    </row>
    <row r="548" spans="1:4" ht="15" x14ac:dyDescent="0.2">
      <c r="A548" s="158"/>
      <c r="B548" s="157"/>
      <c r="C548" s="157"/>
      <c r="D548" s="157"/>
    </row>
    <row r="549" spans="1:4" ht="15" x14ac:dyDescent="0.2">
      <c r="A549" s="158"/>
      <c r="B549" s="157"/>
      <c r="C549" s="157"/>
      <c r="D549" s="157"/>
    </row>
    <row r="550" spans="1:4" ht="15" x14ac:dyDescent="0.2">
      <c r="A550" s="158"/>
      <c r="B550" s="157"/>
      <c r="C550" s="157"/>
      <c r="D550" s="157"/>
    </row>
    <row r="551" spans="1:4" ht="15" x14ac:dyDescent="0.2">
      <c r="A551" s="158"/>
      <c r="B551" s="157"/>
      <c r="C551" s="157"/>
      <c r="D551" s="157"/>
    </row>
    <row r="552" spans="1:4" ht="15" x14ac:dyDescent="0.2">
      <c r="A552" s="158"/>
      <c r="B552" s="157"/>
      <c r="C552" s="157"/>
      <c r="D552" s="157"/>
    </row>
    <row r="553" spans="1:4" ht="15" x14ac:dyDescent="0.2">
      <c r="A553" s="158"/>
      <c r="B553" s="157"/>
      <c r="C553" s="157"/>
      <c r="D553" s="157"/>
    </row>
    <row r="554" spans="1:4" ht="15" x14ac:dyDescent="0.2">
      <c r="A554" s="158"/>
      <c r="B554" s="157"/>
      <c r="C554" s="157"/>
      <c r="D554" s="157"/>
    </row>
    <row r="555" spans="1:4" ht="15" x14ac:dyDescent="0.2">
      <c r="A555" s="158"/>
      <c r="B555" s="157"/>
      <c r="C555" s="157"/>
      <c r="D555" s="157"/>
    </row>
    <row r="556" spans="1:4" ht="15" x14ac:dyDescent="0.2">
      <c r="A556" s="158"/>
      <c r="B556" s="157"/>
      <c r="C556" s="157"/>
      <c r="D556" s="157"/>
    </row>
    <row r="557" spans="1:4" ht="15" x14ac:dyDescent="0.2">
      <c r="A557" s="158"/>
      <c r="B557" s="157"/>
      <c r="C557" s="157"/>
      <c r="D557" s="157"/>
    </row>
    <row r="558" spans="1:4" ht="15" x14ac:dyDescent="0.2">
      <c r="A558" s="158"/>
      <c r="B558" s="157"/>
      <c r="C558" s="157"/>
      <c r="D558" s="157"/>
    </row>
    <row r="559" spans="1:4" ht="15" x14ac:dyDescent="0.2">
      <c r="A559" s="158"/>
      <c r="B559" s="157"/>
      <c r="C559" s="157"/>
      <c r="D559" s="157"/>
    </row>
    <row r="560" spans="1:4" ht="15" x14ac:dyDescent="0.2">
      <c r="A560" s="158"/>
      <c r="B560" s="157"/>
      <c r="C560" s="157"/>
      <c r="D560" s="157"/>
    </row>
    <row r="561" spans="1:4" ht="15" x14ac:dyDescent="0.2">
      <c r="A561" s="158"/>
      <c r="B561" s="157"/>
      <c r="C561" s="157"/>
      <c r="D561" s="157"/>
    </row>
    <row r="562" spans="1:4" ht="15" x14ac:dyDescent="0.2">
      <c r="A562" s="158"/>
      <c r="B562" s="157"/>
      <c r="C562" s="157"/>
      <c r="D562" s="157"/>
    </row>
    <row r="563" spans="1:4" ht="15" x14ac:dyDescent="0.2">
      <c r="A563" s="158"/>
      <c r="B563" s="157"/>
      <c r="C563" s="157"/>
      <c r="D563" s="157"/>
    </row>
    <row r="564" spans="1:4" ht="15" x14ac:dyDescent="0.2">
      <c r="A564" s="158"/>
      <c r="B564" s="157"/>
      <c r="C564" s="157"/>
      <c r="D564" s="157"/>
    </row>
    <row r="565" spans="1:4" ht="15" x14ac:dyDescent="0.2">
      <c r="A565" s="158"/>
      <c r="B565" s="157"/>
      <c r="C565" s="157"/>
      <c r="D565" s="157"/>
    </row>
    <row r="566" spans="1:4" ht="15" x14ac:dyDescent="0.2">
      <c r="A566" s="158"/>
      <c r="B566" s="157"/>
      <c r="C566" s="157"/>
      <c r="D566" s="157"/>
    </row>
    <row r="567" spans="1:4" ht="15" x14ac:dyDescent="0.2">
      <c r="A567" s="158"/>
      <c r="B567" s="157"/>
      <c r="C567" s="157"/>
      <c r="D567" s="157"/>
    </row>
    <row r="568" spans="1:4" ht="15" x14ac:dyDescent="0.2">
      <c r="A568" s="158"/>
      <c r="B568" s="157"/>
      <c r="C568" s="157"/>
      <c r="D568" s="157"/>
    </row>
    <row r="569" spans="1:4" ht="15" x14ac:dyDescent="0.2">
      <c r="A569" s="158"/>
      <c r="B569" s="157"/>
      <c r="C569" s="157"/>
      <c r="D569" s="157"/>
    </row>
    <row r="570" spans="1:4" ht="15" x14ac:dyDescent="0.2">
      <c r="A570" s="158"/>
      <c r="B570" s="157"/>
      <c r="C570" s="157"/>
      <c r="D570" s="157"/>
    </row>
    <row r="571" spans="1:4" ht="15" x14ac:dyDescent="0.2">
      <c r="A571" s="158"/>
      <c r="B571" s="157"/>
      <c r="C571" s="157"/>
      <c r="D571" s="157"/>
    </row>
    <row r="572" spans="1:4" ht="15" x14ac:dyDescent="0.2">
      <c r="A572" s="158"/>
      <c r="B572" s="157"/>
      <c r="C572" s="157"/>
      <c r="D572" s="157"/>
    </row>
    <row r="573" spans="1:4" ht="15" x14ac:dyDescent="0.2">
      <c r="A573" s="158"/>
      <c r="B573" s="157"/>
      <c r="C573" s="157"/>
      <c r="D573" s="157"/>
    </row>
    <row r="574" spans="1:4" ht="15" x14ac:dyDescent="0.2">
      <c r="A574" s="158"/>
      <c r="B574" s="157"/>
      <c r="C574" s="157"/>
      <c r="D574" s="157"/>
    </row>
    <row r="575" spans="1:4" ht="15" x14ac:dyDescent="0.2">
      <c r="A575" s="158"/>
      <c r="B575" s="157"/>
      <c r="C575" s="157"/>
      <c r="D575" s="157"/>
    </row>
    <row r="576" spans="1:4" ht="15" x14ac:dyDescent="0.2">
      <c r="A576" s="158"/>
      <c r="B576" s="157"/>
      <c r="C576" s="157"/>
      <c r="D576" s="157"/>
    </row>
    <row r="577" spans="1:4" ht="15" x14ac:dyDescent="0.2">
      <c r="A577" s="158"/>
      <c r="B577" s="157"/>
      <c r="C577" s="157"/>
      <c r="D577" s="157"/>
    </row>
    <row r="578" spans="1:4" ht="15" x14ac:dyDescent="0.2">
      <c r="A578" s="158"/>
      <c r="B578" s="157"/>
      <c r="C578" s="157"/>
      <c r="D578" s="157"/>
    </row>
    <row r="579" spans="1:4" ht="15" x14ac:dyDescent="0.2">
      <c r="A579" s="158"/>
      <c r="B579" s="157"/>
      <c r="C579" s="157"/>
      <c r="D579" s="157"/>
    </row>
    <row r="580" spans="1:4" ht="15" x14ac:dyDescent="0.2">
      <c r="A580" s="158"/>
      <c r="B580" s="157"/>
      <c r="C580" s="157"/>
      <c r="D580" s="157"/>
    </row>
    <row r="581" spans="1:4" ht="15" x14ac:dyDescent="0.2">
      <c r="A581" s="158"/>
      <c r="B581" s="157"/>
      <c r="C581" s="157"/>
      <c r="D581" s="157"/>
    </row>
    <row r="582" spans="1:4" ht="15" x14ac:dyDescent="0.2">
      <c r="A582" s="158"/>
      <c r="B582" s="157"/>
      <c r="C582" s="157"/>
      <c r="D582" s="157"/>
    </row>
    <row r="583" spans="1:4" ht="15" x14ac:dyDescent="0.2">
      <c r="A583" s="158"/>
      <c r="B583" s="157"/>
      <c r="C583" s="157"/>
      <c r="D583" s="157"/>
    </row>
    <row r="584" spans="1:4" ht="15" x14ac:dyDescent="0.2">
      <c r="A584" s="158"/>
      <c r="B584" s="157"/>
      <c r="C584" s="157"/>
      <c r="D584" s="157"/>
    </row>
    <row r="585" spans="1:4" ht="15" x14ac:dyDescent="0.2">
      <c r="A585" s="158"/>
      <c r="B585" s="157"/>
      <c r="C585" s="157"/>
      <c r="D585" s="157"/>
    </row>
    <row r="586" spans="1:4" ht="15" x14ac:dyDescent="0.2">
      <c r="A586" s="158"/>
      <c r="B586" s="157"/>
      <c r="C586" s="157"/>
      <c r="D586" s="157"/>
    </row>
    <row r="587" spans="1:4" ht="15" x14ac:dyDescent="0.2">
      <c r="A587" s="158"/>
      <c r="B587" s="157"/>
      <c r="C587" s="157"/>
      <c r="D587" s="157"/>
    </row>
    <row r="588" spans="1:4" ht="15" x14ac:dyDescent="0.2">
      <c r="A588" s="158"/>
      <c r="B588" s="157"/>
      <c r="C588" s="157"/>
      <c r="D588" s="157"/>
    </row>
    <row r="589" spans="1:4" ht="15" x14ac:dyDescent="0.2">
      <c r="A589" s="158"/>
      <c r="B589" s="157"/>
      <c r="C589" s="157"/>
      <c r="D589" s="157"/>
    </row>
    <row r="590" spans="1:4" ht="15" x14ac:dyDescent="0.2">
      <c r="A590" s="158"/>
      <c r="B590" s="157"/>
      <c r="C590" s="157"/>
      <c r="D590" s="157"/>
    </row>
    <row r="591" spans="1:4" ht="15" x14ac:dyDescent="0.2">
      <c r="A591" s="158"/>
      <c r="B591" s="157"/>
      <c r="C591" s="157"/>
      <c r="D591" s="157"/>
    </row>
    <row r="592" spans="1:4" ht="15" x14ac:dyDescent="0.2">
      <c r="A592" s="158"/>
      <c r="B592" s="157"/>
      <c r="C592" s="157"/>
      <c r="D592" s="157"/>
    </row>
    <row r="593" spans="1:4" ht="15" x14ac:dyDescent="0.2">
      <c r="A593" s="158"/>
      <c r="B593" s="157"/>
      <c r="C593" s="157"/>
      <c r="D593" s="157"/>
    </row>
    <row r="594" spans="1:4" ht="15" x14ac:dyDescent="0.2">
      <c r="A594" s="158"/>
      <c r="B594" s="157"/>
      <c r="C594" s="157"/>
      <c r="D594" s="157"/>
    </row>
    <row r="595" spans="1:4" ht="15" x14ac:dyDescent="0.2">
      <c r="A595" s="158"/>
      <c r="B595" s="157"/>
      <c r="C595" s="157"/>
      <c r="D595" s="157"/>
    </row>
    <row r="596" spans="1:4" ht="15" x14ac:dyDescent="0.2">
      <c r="A596" s="158"/>
      <c r="B596" s="157"/>
      <c r="C596" s="157"/>
      <c r="D596" s="157"/>
    </row>
    <row r="597" spans="1:4" ht="15" x14ac:dyDescent="0.2">
      <c r="A597" s="158"/>
      <c r="B597" s="157"/>
      <c r="C597" s="157"/>
      <c r="D597" s="157"/>
    </row>
    <row r="598" spans="1:4" ht="15" x14ac:dyDescent="0.2">
      <c r="A598" s="158"/>
      <c r="B598" s="157"/>
      <c r="C598" s="157"/>
      <c r="D598" s="157"/>
    </row>
    <row r="599" spans="1:4" ht="15" x14ac:dyDescent="0.2">
      <c r="A599" s="158"/>
      <c r="B599" s="157"/>
      <c r="C599" s="157"/>
      <c r="D599" s="157"/>
    </row>
    <row r="600" spans="1:4" ht="15" x14ac:dyDescent="0.2">
      <c r="A600" s="158"/>
      <c r="B600" s="157"/>
      <c r="C600" s="157"/>
      <c r="D600" s="157"/>
    </row>
    <row r="601" spans="1:4" ht="15" x14ac:dyDescent="0.2">
      <c r="A601" s="158"/>
      <c r="B601" s="157"/>
      <c r="C601" s="157"/>
      <c r="D601" s="157"/>
    </row>
    <row r="602" spans="1:4" ht="15" x14ac:dyDescent="0.2">
      <c r="A602" s="158"/>
      <c r="B602" s="157"/>
      <c r="C602" s="157"/>
      <c r="D602" s="157"/>
    </row>
    <row r="603" spans="1:4" ht="15" x14ac:dyDescent="0.2">
      <c r="A603" s="158"/>
      <c r="B603" s="157"/>
      <c r="C603" s="157"/>
      <c r="D603" s="157"/>
    </row>
    <row r="604" spans="1:4" ht="15" x14ac:dyDescent="0.2">
      <c r="A604" s="158"/>
      <c r="B604" s="157"/>
      <c r="C604" s="157"/>
      <c r="D604" s="157"/>
    </row>
    <row r="605" spans="1:4" ht="15" x14ac:dyDescent="0.2">
      <c r="A605" s="158"/>
      <c r="B605" s="157"/>
      <c r="C605" s="157"/>
      <c r="D605" s="157"/>
    </row>
    <row r="606" spans="1:4" ht="15" x14ac:dyDescent="0.2">
      <c r="A606" s="158"/>
      <c r="B606" s="157"/>
      <c r="C606" s="157"/>
      <c r="D606" s="157"/>
    </row>
    <row r="607" spans="1:4" ht="15" x14ac:dyDescent="0.2">
      <c r="A607" s="158"/>
      <c r="B607" s="157"/>
      <c r="C607" s="157"/>
      <c r="D607" s="157"/>
    </row>
    <row r="608" spans="1:4" ht="15" x14ac:dyDescent="0.2">
      <c r="A608" s="158"/>
      <c r="B608" s="157"/>
      <c r="C608" s="157"/>
      <c r="D608" s="157"/>
    </row>
    <row r="609" spans="1:4" ht="15" x14ac:dyDescent="0.2">
      <c r="A609" s="158"/>
      <c r="B609" s="157"/>
      <c r="C609" s="157"/>
      <c r="D609" s="157"/>
    </row>
    <row r="610" spans="1:4" ht="15" x14ac:dyDescent="0.2">
      <c r="A610" s="158"/>
      <c r="B610" s="157"/>
      <c r="C610" s="157"/>
      <c r="D610" s="157"/>
    </row>
    <row r="611" spans="1:4" ht="15" x14ac:dyDescent="0.2">
      <c r="A611" s="158"/>
      <c r="B611" s="157"/>
      <c r="C611" s="157"/>
      <c r="D611" s="157"/>
    </row>
    <row r="612" spans="1:4" ht="15" x14ac:dyDescent="0.2">
      <c r="A612" s="158"/>
      <c r="B612" s="157"/>
      <c r="C612" s="157"/>
      <c r="D612" s="157"/>
    </row>
    <row r="613" spans="1:4" ht="15" x14ac:dyDescent="0.2">
      <c r="A613" s="158"/>
      <c r="B613" s="157"/>
      <c r="C613" s="157"/>
      <c r="D613" s="157"/>
    </row>
    <row r="614" spans="1:4" ht="15" x14ac:dyDescent="0.2">
      <c r="A614" s="158"/>
      <c r="B614" s="157"/>
      <c r="C614" s="157"/>
      <c r="D614" s="157"/>
    </row>
    <row r="615" spans="1:4" ht="15" x14ac:dyDescent="0.2">
      <c r="A615" s="158"/>
      <c r="B615" s="157"/>
      <c r="C615" s="157"/>
      <c r="D615" s="157"/>
    </row>
    <row r="616" spans="1:4" ht="15" x14ac:dyDescent="0.2">
      <c r="A616" s="158"/>
      <c r="B616" s="157"/>
      <c r="C616" s="157"/>
      <c r="D616" s="157"/>
    </row>
    <row r="617" spans="1:4" ht="15" x14ac:dyDescent="0.2">
      <c r="A617" s="158"/>
      <c r="B617" s="157"/>
      <c r="C617" s="157"/>
      <c r="D617" s="157"/>
    </row>
    <row r="618" spans="1:4" ht="15" x14ac:dyDescent="0.2">
      <c r="A618" s="158"/>
      <c r="B618" s="157"/>
      <c r="C618" s="157"/>
      <c r="D618" s="157"/>
    </row>
    <row r="619" spans="1:4" ht="15" x14ac:dyDescent="0.2">
      <c r="A619" s="158"/>
      <c r="B619" s="157"/>
      <c r="C619" s="157"/>
      <c r="D619" s="157"/>
    </row>
    <row r="620" spans="1:4" ht="15" x14ac:dyDescent="0.2">
      <c r="A620" s="158"/>
      <c r="B620" s="157"/>
      <c r="C620" s="157"/>
      <c r="D620" s="157"/>
    </row>
    <row r="621" spans="1:4" ht="15" x14ac:dyDescent="0.2">
      <c r="A621" s="158"/>
      <c r="B621" s="157"/>
      <c r="C621" s="157"/>
      <c r="D621" s="157"/>
    </row>
    <row r="622" spans="1:4" ht="15" x14ac:dyDescent="0.2">
      <c r="A622" s="158"/>
      <c r="B622" s="157"/>
      <c r="C622" s="157"/>
      <c r="D622" s="157"/>
    </row>
    <row r="623" spans="1:4" ht="15" x14ac:dyDescent="0.2">
      <c r="A623" s="158"/>
      <c r="B623" s="157"/>
      <c r="C623" s="157"/>
      <c r="D623" s="157"/>
    </row>
    <row r="624" spans="1:4" ht="15" x14ac:dyDescent="0.2">
      <c r="A624" s="158"/>
      <c r="B624" s="157"/>
      <c r="C624" s="157"/>
      <c r="D624" s="157"/>
    </row>
    <row r="625" spans="1:4" ht="15" x14ac:dyDescent="0.2">
      <c r="A625" s="158"/>
      <c r="B625" s="157"/>
      <c r="C625" s="157"/>
      <c r="D625" s="157"/>
    </row>
    <row r="626" spans="1:4" ht="15" x14ac:dyDescent="0.2">
      <c r="A626" s="158"/>
      <c r="B626" s="157"/>
      <c r="C626" s="157"/>
      <c r="D626" s="157"/>
    </row>
    <row r="627" spans="1:4" ht="15" x14ac:dyDescent="0.2">
      <c r="A627" s="158"/>
      <c r="B627" s="157"/>
      <c r="C627" s="157"/>
      <c r="D627" s="157"/>
    </row>
    <row r="628" spans="1:4" ht="15" x14ac:dyDescent="0.2">
      <c r="A628" s="158"/>
      <c r="B628" s="157"/>
      <c r="C628" s="157"/>
      <c r="D628" s="157"/>
    </row>
    <row r="629" spans="1:4" ht="15" x14ac:dyDescent="0.2">
      <c r="A629" s="158"/>
      <c r="B629" s="157"/>
      <c r="C629" s="157"/>
      <c r="D629" s="157"/>
    </row>
    <row r="630" spans="1:4" ht="15" x14ac:dyDescent="0.2">
      <c r="A630" s="158"/>
      <c r="B630" s="157"/>
      <c r="C630" s="157"/>
      <c r="D630" s="157"/>
    </row>
    <row r="631" spans="1:4" ht="15" x14ac:dyDescent="0.2">
      <c r="A631" s="158"/>
      <c r="B631" s="157"/>
      <c r="C631" s="157"/>
      <c r="D631" s="157"/>
    </row>
    <row r="632" spans="1:4" ht="15" x14ac:dyDescent="0.2">
      <c r="A632" s="158"/>
      <c r="B632" s="157"/>
      <c r="C632" s="157"/>
      <c r="D632" s="157"/>
    </row>
    <row r="633" spans="1:4" ht="15" x14ac:dyDescent="0.2">
      <c r="A633" s="158"/>
      <c r="B633" s="157"/>
      <c r="C633" s="157"/>
      <c r="D633" s="157"/>
    </row>
    <row r="634" spans="1:4" ht="15" x14ac:dyDescent="0.2">
      <c r="A634" s="158"/>
      <c r="B634" s="157"/>
      <c r="C634" s="157"/>
      <c r="D634" s="157"/>
    </row>
    <row r="635" spans="1:4" ht="15" x14ac:dyDescent="0.2">
      <c r="A635" s="158"/>
      <c r="B635" s="157"/>
      <c r="C635" s="157"/>
      <c r="D635" s="157"/>
    </row>
    <row r="636" spans="1:4" ht="15" x14ac:dyDescent="0.2">
      <c r="A636" s="158"/>
      <c r="B636" s="157"/>
      <c r="C636" s="157"/>
      <c r="D636" s="157"/>
    </row>
    <row r="637" spans="1:4" ht="15" x14ac:dyDescent="0.2">
      <c r="A637" s="158"/>
      <c r="B637" s="157"/>
      <c r="C637" s="157"/>
      <c r="D637" s="157"/>
    </row>
    <row r="638" spans="1:4" ht="15" x14ac:dyDescent="0.2">
      <c r="A638" s="158"/>
      <c r="B638" s="157"/>
      <c r="C638" s="157"/>
      <c r="D638" s="157"/>
    </row>
    <row r="639" spans="1:4" ht="15" x14ac:dyDescent="0.2">
      <c r="A639" s="158"/>
      <c r="B639" s="157"/>
      <c r="C639" s="157"/>
      <c r="D639" s="157"/>
    </row>
    <row r="640" spans="1:4" ht="15" x14ac:dyDescent="0.2">
      <c r="A640" s="158"/>
      <c r="B640" s="157"/>
      <c r="C640" s="157"/>
      <c r="D640" s="157"/>
    </row>
    <row r="641" spans="1:4" ht="15" x14ac:dyDescent="0.2">
      <c r="A641" s="158"/>
      <c r="B641" s="157"/>
      <c r="C641" s="157"/>
      <c r="D641" s="157"/>
    </row>
    <row r="642" spans="1:4" ht="15" x14ac:dyDescent="0.2">
      <c r="A642" s="158"/>
      <c r="B642" s="157"/>
      <c r="C642" s="157"/>
      <c r="D642" s="157"/>
    </row>
    <row r="643" spans="1:4" ht="15" x14ac:dyDescent="0.2">
      <c r="A643" s="158"/>
      <c r="B643" s="157"/>
      <c r="C643" s="157"/>
      <c r="D643" s="157"/>
    </row>
    <row r="644" spans="1:4" ht="15" x14ac:dyDescent="0.2">
      <c r="A644" s="158"/>
      <c r="B644" s="157"/>
      <c r="C644" s="157"/>
      <c r="D644" s="157"/>
    </row>
    <row r="645" spans="1:4" ht="15" x14ac:dyDescent="0.2">
      <c r="A645" s="158"/>
      <c r="B645" s="157"/>
      <c r="C645" s="157"/>
      <c r="D645" s="157"/>
    </row>
    <row r="646" spans="1:4" ht="15" x14ac:dyDescent="0.2">
      <c r="A646" s="158"/>
      <c r="B646" s="157"/>
      <c r="C646" s="157"/>
      <c r="D646" s="157"/>
    </row>
    <row r="647" spans="1:4" ht="15" x14ac:dyDescent="0.2">
      <c r="A647" s="158"/>
      <c r="B647" s="157"/>
      <c r="C647" s="157"/>
      <c r="D647" s="157"/>
    </row>
    <row r="648" spans="1:4" ht="15" x14ac:dyDescent="0.2">
      <c r="A648" s="158"/>
      <c r="B648" s="157"/>
      <c r="C648" s="157"/>
      <c r="D648" s="157"/>
    </row>
    <row r="649" spans="1:4" ht="15" x14ac:dyDescent="0.2">
      <c r="A649" s="158"/>
      <c r="B649" s="157"/>
      <c r="C649" s="157"/>
      <c r="D649" s="157"/>
    </row>
    <row r="650" spans="1:4" ht="15" x14ac:dyDescent="0.2">
      <c r="A650" s="158"/>
      <c r="B650" s="157"/>
      <c r="C650" s="157"/>
      <c r="D650" s="157"/>
    </row>
    <row r="651" spans="1:4" ht="15" x14ac:dyDescent="0.2">
      <c r="A651" s="158"/>
      <c r="B651" s="157"/>
      <c r="C651" s="157"/>
      <c r="D651" s="157"/>
    </row>
    <row r="652" spans="1:4" ht="15" x14ac:dyDescent="0.2">
      <c r="A652" s="158"/>
      <c r="B652" s="157"/>
      <c r="C652" s="157"/>
      <c r="D652" s="157"/>
    </row>
    <row r="653" spans="1:4" ht="15" x14ac:dyDescent="0.2">
      <c r="A653" s="158"/>
      <c r="B653" s="157"/>
      <c r="C653" s="157"/>
      <c r="D653" s="157"/>
    </row>
    <row r="654" spans="1:4" ht="15" x14ac:dyDescent="0.2">
      <c r="A654" s="158"/>
      <c r="B654" s="157"/>
      <c r="C654" s="157"/>
      <c r="D654" s="157"/>
    </row>
    <row r="655" spans="1:4" ht="15" x14ac:dyDescent="0.2">
      <c r="A655" s="158"/>
      <c r="B655" s="157"/>
      <c r="C655" s="157"/>
      <c r="D655" s="157"/>
    </row>
    <row r="656" spans="1:4" ht="15" x14ac:dyDescent="0.2">
      <c r="A656" s="158"/>
      <c r="B656" s="157"/>
      <c r="C656" s="157"/>
      <c r="D656" s="157"/>
    </row>
    <row r="657" spans="1:4" ht="15" x14ac:dyDescent="0.2">
      <c r="A657" s="158"/>
      <c r="B657" s="157"/>
      <c r="C657" s="157"/>
      <c r="D657" s="157"/>
    </row>
    <row r="658" spans="1:4" ht="15" x14ac:dyDescent="0.2">
      <c r="A658" s="158"/>
      <c r="B658" s="157"/>
      <c r="C658" s="157"/>
      <c r="D658" s="157"/>
    </row>
    <row r="659" spans="1:4" ht="15" x14ac:dyDescent="0.2">
      <c r="A659" s="158"/>
      <c r="B659" s="157"/>
      <c r="C659" s="157"/>
      <c r="D659" s="157"/>
    </row>
    <row r="660" spans="1:4" ht="15" x14ac:dyDescent="0.2">
      <c r="A660" s="158"/>
      <c r="B660" s="157"/>
      <c r="C660" s="157"/>
      <c r="D660" s="157"/>
    </row>
    <row r="661" spans="1:4" ht="15" x14ac:dyDescent="0.2">
      <c r="A661" s="158"/>
      <c r="B661" s="157"/>
      <c r="C661" s="157"/>
      <c r="D661" s="157"/>
    </row>
    <row r="662" spans="1:4" ht="15" x14ac:dyDescent="0.2">
      <c r="A662" s="158"/>
      <c r="B662" s="157"/>
      <c r="C662" s="157"/>
      <c r="D662" s="157"/>
    </row>
    <row r="663" spans="1:4" ht="15" x14ac:dyDescent="0.2">
      <c r="A663" s="158"/>
      <c r="B663" s="157"/>
      <c r="C663" s="157"/>
      <c r="D663" s="157"/>
    </row>
    <row r="664" spans="1:4" ht="15" x14ac:dyDescent="0.2">
      <c r="A664" s="158"/>
      <c r="B664" s="157"/>
      <c r="C664" s="157"/>
      <c r="D664" s="157"/>
    </row>
    <row r="665" spans="1:4" ht="15" x14ac:dyDescent="0.2">
      <c r="A665" s="158"/>
      <c r="B665" s="157"/>
      <c r="C665" s="157"/>
      <c r="D665" s="157"/>
    </row>
    <row r="666" spans="1:4" ht="15" x14ac:dyDescent="0.2">
      <c r="A666" s="158"/>
      <c r="B666" s="157"/>
      <c r="C666" s="157"/>
      <c r="D666" s="157"/>
    </row>
    <row r="667" spans="1:4" ht="15" x14ac:dyDescent="0.2">
      <c r="A667" s="158"/>
      <c r="B667" s="157"/>
      <c r="C667" s="157"/>
      <c r="D667" s="157"/>
    </row>
    <row r="668" spans="1:4" ht="15" x14ac:dyDescent="0.2">
      <c r="A668" s="158"/>
      <c r="B668" s="157"/>
      <c r="C668" s="157"/>
      <c r="D668" s="157"/>
    </row>
    <row r="669" spans="1:4" ht="15" x14ac:dyDescent="0.2">
      <c r="A669" s="158"/>
      <c r="B669" s="157"/>
      <c r="C669" s="157"/>
      <c r="D669" s="157"/>
    </row>
    <row r="670" spans="1:4" ht="15" x14ac:dyDescent="0.2">
      <c r="A670" s="158"/>
      <c r="B670" s="157"/>
      <c r="C670" s="157"/>
      <c r="D670" s="157"/>
    </row>
    <row r="671" spans="1:4" ht="15" x14ac:dyDescent="0.2">
      <c r="A671" s="158"/>
      <c r="B671" s="157"/>
      <c r="C671" s="157"/>
      <c r="D671" s="157"/>
    </row>
    <row r="672" spans="1:4" ht="15" x14ac:dyDescent="0.2">
      <c r="A672" s="158"/>
      <c r="B672" s="157"/>
      <c r="C672" s="157"/>
      <c r="D672" s="157"/>
    </row>
    <row r="673" spans="1:4" ht="15" x14ac:dyDescent="0.2">
      <c r="A673" s="158"/>
      <c r="B673" s="157"/>
      <c r="C673" s="157"/>
      <c r="D673" s="157"/>
    </row>
    <row r="674" spans="1:4" ht="15" x14ac:dyDescent="0.2">
      <c r="A674" s="158"/>
      <c r="B674" s="157"/>
      <c r="C674" s="157"/>
      <c r="D674" s="157"/>
    </row>
    <row r="675" spans="1:4" ht="15" x14ac:dyDescent="0.2">
      <c r="A675" s="158"/>
      <c r="B675" s="157"/>
      <c r="C675" s="157"/>
      <c r="D675" s="157"/>
    </row>
    <row r="676" spans="1:4" ht="15" x14ac:dyDescent="0.2">
      <c r="A676" s="158"/>
      <c r="B676" s="157"/>
      <c r="C676" s="157"/>
      <c r="D676" s="157"/>
    </row>
    <row r="677" spans="1:4" ht="15" x14ac:dyDescent="0.2">
      <c r="A677" s="158"/>
      <c r="B677" s="157"/>
      <c r="C677" s="157"/>
      <c r="D677" s="157"/>
    </row>
    <row r="678" spans="1:4" ht="15" x14ac:dyDescent="0.2">
      <c r="A678" s="158"/>
      <c r="B678" s="157"/>
      <c r="C678" s="157"/>
      <c r="D678" s="157"/>
    </row>
    <row r="679" spans="1:4" ht="15" x14ac:dyDescent="0.2">
      <c r="A679" s="158"/>
      <c r="B679" s="157"/>
      <c r="C679" s="157"/>
      <c r="D679" s="157"/>
    </row>
    <row r="680" spans="1:4" ht="15" x14ac:dyDescent="0.2">
      <c r="A680" s="158"/>
      <c r="B680" s="157"/>
      <c r="C680" s="157"/>
      <c r="D680" s="157"/>
    </row>
    <row r="681" spans="1:4" ht="15" x14ac:dyDescent="0.2">
      <c r="A681" s="158"/>
      <c r="B681" s="157"/>
      <c r="C681" s="157"/>
      <c r="D681" s="157"/>
    </row>
    <row r="682" spans="1:4" ht="15" x14ac:dyDescent="0.2">
      <c r="A682" s="158"/>
      <c r="B682" s="157"/>
      <c r="C682" s="157"/>
      <c r="D682" s="157"/>
    </row>
    <row r="683" spans="1:4" ht="15" x14ac:dyDescent="0.2">
      <c r="A683" s="158"/>
      <c r="B683" s="157"/>
      <c r="C683" s="157"/>
      <c r="D683" s="157"/>
    </row>
    <row r="684" spans="1:4" ht="15" x14ac:dyDescent="0.2">
      <c r="A684" s="158"/>
      <c r="B684" s="157"/>
      <c r="C684" s="157"/>
      <c r="D684" s="157"/>
    </row>
    <row r="685" spans="1:4" ht="15" x14ac:dyDescent="0.2">
      <c r="A685" s="158"/>
      <c r="B685" s="157"/>
      <c r="C685" s="157"/>
      <c r="D685" s="157"/>
    </row>
    <row r="686" spans="1:4" ht="15" x14ac:dyDescent="0.2">
      <c r="A686" s="158"/>
      <c r="B686" s="157"/>
      <c r="C686" s="157"/>
      <c r="D686" s="157"/>
    </row>
    <row r="687" spans="1:4" ht="15" x14ac:dyDescent="0.2">
      <c r="A687" s="158"/>
      <c r="B687" s="157"/>
      <c r="C687" s="157"/>
      <c r="D687" s="157"/>
    </row>
    <row r="688" spans="1:4" ht="15" x14ac:dyDescent="0.2">
      <c r="A688" s="158"/>
      <c r="B688" s="157"/>
      <c r="C688" s="157"/>
      <c r="D688" s="157"/>
    </row>
    <row r="689" spans="1:4" ht="15" x14ac:dyDescent="0.2">
      <c r="A689" s="158"/>
      <c r="B689" s="157"/>
      <c r="C689" s="157"/>
      <c r="D689" s="157"/>
    </row>
    <row r="690" spans="1:4" ht="15" x14ac:dyDescent="0.2">
      <c r="A690" s="158"/>
      <c r="B690" s="157"/>
      <c r="C690" s="157"/>
      <c r="D690" s="157"/>
    </row>
    <row r="691" spans="1:4" ht="15" x14ac:dyDescent="0.2">
      <c r="A691" s="158"/>
      <c r="B691" s="157"/>
      <c r="C691" s="157"/>
      <c r="D691" s="157"/>
    </row>
    <row r="692" spans="1:4" ht="15" x14ac:dyDescent="0.2">
      <c r="A692" s="158"/>
      <c r="B692" s="157"/>
      <c r="C692" s="157"/>
      <c r="D692" s="157"/>
    </row>
    <row r="693" spans="1:4" ht="15" x14ac:dyDescent="0.2">
      <c r="A693" s="158"/>
      <c r="B693" s="157"/>
      <c r="C693" s="157"/>
      <c r="D693" s="157"/>
    </row>
    <row r="694" spans="1:4" ht="15" x14ac:dyDescent="0.2">
      <c r="A694" s="158"/>
      <c r="B694" s="157"/>
      <c r="C694" s="157"/>
      <c r="D694" s="157"/>
    </row>
    <row r="695" spans="1:4" ht="15" x14ac:dyDescent="0.2">
      <c r="A695" s="158"/>
      <c r="B695" s="157"/>
      <c r="C695" s="157"/>
      <c r="D695" s="157"/>
    </row>
    <row r="696" spans="1:4" ht="15" x14ac:dyDescent="0.2">
      <c r="A696" s="158"/>
      <c r="B696" s="157"/>
      <c r="C696" s="157"/>
      <c r="D696" s="157"/>
    </row>
    <row r="697" spans="1:4" ht="15" x14ac:dyDescent="0.2">
      <c r="A697" s="158"/>
      <c r="B697" s="157"/>
      <c r="C697" s="157"/>
      <c r="D697" s="157"/>
    </row>
    <row r="698" spans="1:4" ht="15" x14ac:dyDescent="0.2">
      <c r="A698" s="158"/>
      <c r="B698" s="157"/>
      <c r="C698" s="157"/>
      <c r="D698" s="157"/>
    </row>
    <row r="699" spans="1:4" ht="15" x14ac:dyDescent="0.2">
      <c r="A699" s="158"/>
      <c r="B699" s="157"/>
      <c r="C699" s="157"/>
      <c r="D699" s="157"/>
    </row>
    <row r="700" spans="1:4" ht="15" x14ac:dyDescent="0.2">
      <c r="A700" s="158"/>
      <c r="B700" s="157"/>
      <c r="C700" s="157"/>
      <c r="D700" s="157"/>
    </row>
    <row r="701" spans="1:4" ht="15" x14ac:dyDescent="0.2">
      <c r="A701" s="158"/>
      <c r="B701" s="157"/>
      <c r="C701" s="157"/>
      <c r="D701" s="157"/>
    </row>
    <row r="702" spans="1:4" ht="15" x14ac:dyDescent="0.2">
      <c r="A702" s="158"/>
      <c r="B702" s="157"/>
      <c r="C702" s="157"/>
      <c r="D702" s="157"/>
    </row>
    <row r="703" spans="1:4" ht="15" x14ac:dyDescent="0.2">
      <c r="A703" s="158"/>
      <c r="B703" s="157"/>
      <c r="C703" s="157"/>
      <c r="D703" s="157"/>
    </row>
    <row r="704" spans="1:4" ht="15" x14ac:dyDescent="0.2">
      <c r="A704" s="158"/>
      <c r="B704" s="157"/>
      <c r="C704" s="157"/>
      <c r="D704" s="157"/>
    </row>
    <row r="705" spans="1:4" ht="15" x14ac:dyDescent="0.2">
      <c r="A705" s="158"/>
      <c r="B705" s="157"/>
      <c r="C705" s="157"/>
      <c r="D705" s="157"/>
    </row>
    <row r="706" spans="1:4" ht="15" x14ac:dyDescent="0.2">
      <c r="A706" s="158"/>
      <c r="B706" s="157"/>
      <c r="C706" s="157"/>
      <c r="D706" s="157"/>
    </row>
    <row r="707" spans="1:4" ht="15" x14ac:dyDescent="0.2">
      <c r="A707" s="158"/>
      <c r="B707" s="157"/>
      <c r="C707" s="157"/>
      <c r="D707" s="157"/>
    </row>
    <row r="708" spans="1:4" ht="15" x14ac:dyDescent="0.2">
      <c r="A708" s="158"/>
      <c r="B708" s="157"/>
      <c r="C708" s="157"/>
      <c r="D708" s="157"/>
    </row>
    <row r="709" spans="1:4" ht="15" x14ac:dyDescent="0.2">
      <c r="A709" s="158"/>
      <c r="B709" s="157"/>
      <c r="C709" s="157"/>
      <c r="D709" s="157"/>
    </row>
    <row r="710" spans="1:4" ht="15" x14ac:dyDescent="0.2">
      <c r="A710" s="158"/>
      <c r="B710" s="157"/>
      <c r="C710" s="157"/>
      <c r="D710" s="157"/>
    </row>
    <row r="711" spans="1:4" ht="15" x14ac:dyDescent="0.2">
      <c r="A711" s="158"/>
      <c r="B711" s="157"/>
      <c r="C711" s="157"/>
      <c r="D711" s="157"/>
    </row>
    <row r="712" spans="1:4" ht="15" x14ac:dyDescent="0.2">
      <c r="A712" s="158"/>
      <c r="B712" s="157"/>
      <c r="C712" s="157"/>
      <c r="D712" s="157"/>
    </row>
    <row r="713" spans="1:4" ht="15" x14ac:dyDescent="0.2">
      <c r="A713" s="158"/>
      <c r="B713" s="157"/>
      <c r="C713" s="157"/>
      <c r="D713" s="157"/>
    </row>
    <row r="714" spans="1:4" ht="15" x14ac:dyDescent="0.2">
      <c r="A714" s="158"/>
      <c r="B714" s="157"/>
      <c r="C714" s="157"/>
      <c r="D714" s="157"/>
    </row>
    <row r="715" spans="1:4" ht="15" x14ac:dyDescent="0.2">
      <c r="A715" s="158"/>
      <c r="B715" s="157"/>
      <c r="C715" s="157"/>
      <c r="D715" s="157"/>
    </row>
    <row r="716" spans="1:4" ht="15" x14ac:dyDescent="0.2">
      <c r="A716" s="158"/>
      <c r="B716" s="157"/>
      <c r="C716" s="157"/>
      <c r="D716" s="157"/>
    </row>
    <row r="717" spans="1:4" ht="15" x14ac:dyDescent="0.2">
      <c r="A717" s="158"/>
      <c r="B717" s="157"/>
      <c r="C717" s="157"/>
      <c r="D717" s="157"/>
    </row>
    <row r="718" spans="1:4" ht="15" x14ac:dyDescent="0.2">
      <c r="A718" s="158"/>
      <c r="B718" s="157"/>
      <c r="C718" s="157"/>
      <c r="D718" s="157"/>
    </row>
    <row r="719" spans="1:4" ht="15" x14ac:dyDescent="0.2">
      <c r="A719" s="158"/>
      <c r="B719" s="157"/>
      <c r="C719" s="157"/>
      <c r="D719" s="157"/>
    </row>
    <row r="720" spans="1:4" ht="15" x14ac:dyDescent="0.2">
      <c r="A720" s="158"/>
      <c r="B720" s="157"/>
      <c r="C720" s="157"/>
      <c r="D720" s="157"/>
    </row>
    <row r="721" spans="1:4" ht="15" x14ac:dyDescent="0.2">
      <c r="A721" s="158"/>
      <c r="B721" s="157"/>
      <c r="C721" s="157"/>
      <c r="D721" s="157"/>
    </row>
    <row r="722" spans="1:4" ht="15" x14ac:dyDescent="0.2">
      <c r="A722" s="158"/>
      <c r="B722" s="157"/>
      <c r="C722" s="157"/>
      <c r="D722" s="157"/>
    </row>
    <row r="723" spans="1:4" ht="15" x14ac:dyDescent="0.2">
      <c r="A723" s="158"/>
      <c r="B723" s="157"/>
      <c r="C723" s="157"/>
      <c r="D723" s="157"/>
    </row>
    <row r="724" spans="1:4" ht="15" x14ac:dyDescent="0.2">
      <c r="A724" s="158"/>
      <c r="B724" s="157"/>
      <c r="C724" s="157"/>
      <c r="D724" s="157"/>
    </row>
    <row r="725" spans="1:4" ht="15" x14ac:dyDescent="0.2">
      <c r="A725" s="158"/>
      <c r="B725" s="157"/>
      <c r="C725" s="157"/>
      <c r="D725" s="157"/>
    </row>
    <row r="726" spans="1:4" ht="15" x14ac:dyDescent="0.2">
      <c r="A726" s="158"/>
      <c r="B726" s="157"/>
      <c r="C726" s="157"/>
      <c r="D726" s="157"/>
    </row>
    <row r="727" spans="1:4" ht="15" x14ac:dyDescent="0.2">
      <c r="A727" s="158"/>
      <c r="B727" s="157"/>
      <c r="C727" s="157"/>
      <c r="D727" s="157"/>
    </row>
    <row r="728" spans="1:4" ht="15" x14ac:dyDescent="0.2">
      <c r="A728" s="158"/>
      <c r="B728" s="157"/>
      <c r="C728" s="157"/>
      <c r="D728" s="157"/>
    </row>
    <row r="729" spans="1:4" ht="15" x14ac:dyDescent="0.2">
      <c r="A729" s="158"/>
      <c r="B729" s="157"/>
      <c r="C729" s="157"/>
      <c r="D729" s="157"/>
    </row>
    <row r="730" spans="1:4" ht="15" x14ac:dyDescent="0.2">
      <c r="A730" s="158"/>
      <c r="B730" s="157"/>
      <c r="C730" s="157"/>
      <c r="D730" s="157"/>
    </row>
    <row r="731" spans="1:4" ht="15" x14ac:dyDescent="0.2">
      <c r="A731" s="158"/>
      <c r="B731" s="157"/>
      <c r="C731" s="157"/>
      <c r="D731" s="157"/>
    </row>
    <row r="732" spans="1:4" ht="15" x14ac:dyDescent="0.2">
      <c r="A732" s="158"/>
      <c r="B732" s="157"/>
      <c r="C732" s="157"/>
      <c r="D732" s="157"/>
    </row>
    <row r="733" spans="1:4" ht="15" x14ac:dyDescent="0.2">
      <c r="A733" s="158"/>
      <c r="B733" s="157"/>
      <c r="C733" s="157"/>
      <c r="D733" s="157"/>
    </row>
    <row r="734" spans="1:4" ht="15" x14ac:dyDescent="0.2">
      <c r="A734" s="158"/>
      <c r="B734" s="157"/>
      <c r="C734" s="157"/>
      <c r="D734" s="157"/>
    </row>
    <row r="735" spans="1:4" ht="15" x14ac:dyDescent="0.2">
      <c r="A735" s="158"/>
      <c r="B735" s="157"/>
      <c r="C735" s="157"/>
      <c r="D735" s="157"/>
    </row>
    <row r="736" spans="1:4" ht="15" x14ac:dyDescent="0.2">
      <c r="A736" s="158"/>
      <c r="B736" s="157"/>
      <c r="C736" s="157"/>
      <c r="D736" s="157"/>
    </row>
    <row r="737" spans="1:4" ht="15" x14ac:dyDescent="0.2">
      <c r="A737" s="158"/>
      <c r="B737" s="157"/>
      <c r="C737" s="157"/>
      <c r="D737" s="157"/>
    </row>
    <row r="738" spans="1:4" ht="15" x14ac:dyDescent="0.2">
      <c r="A738" s="158"/>
      <c r="B738" s="157"/>
      <c r="C738" s="157"/>
      <c r="D738" s="157"/>
    </row>
    <row r="739" spans="1:4" ht="15" x14ac:dyDescent="0.2">
      <c r="A739" s="158"/>
      <c r="B739" s="157"/>
      <c r="C739" s="157"/>
      <c r="D739" s="157"/>
    </row>
    <row r="740" spans="1:4" ht="15" x14ac:dyDescent="0.2">
      <c r="A740" s="158"/>
      <c r="B740" s="157"/>
      <c r="C740" s="157"/>
      <c r="D740" s="157"/>
    </row>
    <row r="741" spans="1:4" ht="15" x14ac:dyDescent="0.2">
      <c r="A741" s="158"/>
      <c r="B741" s="157"/>
      <c r="C741" s="157"/>
      <c r="D741" s="157"/>
    </row>
    <row r="742" spans="1:4" ht="15" x14ac:dyDescent="0.2">
      <c r="A742" s="158"/>
      <c r="B742" s="157"/>
      <c r="C742" s="157"/>
      <c r="D742" s="157"/>
    </row>
    <row r="743" spans="1:4" ht="15" x14ac:dyDescent="0.2">
      <c r="A743" s="158"/>
      <c r="B743" s="157"/>
      <c r="C743" s="157"/>
      <c r="D743" s="157"/>
    </row>
    <row r="744" spans="1:4" ht="15" x14ac:dyDescent="0.2">
      <c r="A744" s="158"/>
      <c r="B744" s="157"/>
      <c r="C744" s="157"/>
      <c r="D744" s="157"/>
    </row>
    <row r="745" spans="1:4" ht="15" x14ac:dyDescent="0.2">
      <c r="A745" s="158"/>
      <c r="B745" s="157"/>
      <c r="C745" s="157"/>
      <c r="D745" s="157"/>
    </row>
    <row r="746" spans="1:4" ht="15" x14ac:dyDescent="0.2">
      <c r="A746" s="158"/>
      <c r="B746" s="157"/>
      <c r="C746" s="157"/>
      <c r="D746" s="157"/>
    </row>
    <row r="747" spans="1:4" ht="15" x14ac:dyDescent="0.2">
      <c r="A747" s="158"/>
      <c r="B747" s="157"/>
      <c r="C747" s="157"/>
      <c r="D747" s="157"/>
    </row>
    <row r="748" spans="1:4" ht="15" x14ac:dyDescent="0.2">
      <c r="A748" s="158"/>
      <c r="B748" s="157"/>
      <c r="C748" s="157"/>
      <c r="D748" s="157"/>
    </row>
    <row r="749" spans="1:4" ht="15" x14ac:dyDescent="0.2">
      <c r="A749" s="158"/>
      <c r="B749" s="157"/>
      <c r="C749" s="157"/>
      <c r="D749" s="157"/>
    </row>
    <row r="750" spans="1:4" ht="15" x14ac:dyDescent="0.2">
      <c r="A750" s="158"/>
      <c r="B750" s="157"/>
      <c r="C750" s="157"/>
      <c r="D750" s="157"/>
    </row>
    <row r="751" spans="1:4" ht="15" x14ac:dyDescent="0.2">
      <c r="A751" s="158"/>
      <c r="B751" s="157"/>
      <c r="C751" s="157"/>
      <c r="D751" s="157"/>
    </row>
    <row r="752" spans="1:4" ht="15" x14ac:dyDescent="0.2">
      <c r="A752" s="158"/>
      <c r="B752" s="157"/>
      <c r="C752" s="157"/>
      <c r="D752" s="157"/>
    </row>
    <row r="753" spans="1:4" ht="15" x14ac:dyDescent="0.2">
      <c r="A753" s="158"/>
      <c r="B753" s="157"/>
      <c r="C753" s="157"/>
      <c r="D753" s="157"/>
    </row>
    <row r="754" spans="1:4" ht="15" x14ac:dyDescent="0.2">
      <c r="A754" s="158"/>
      <c r="B754" s="157"/>
      <c r="C754" s="157"/>
      <c r="D754" s="157"/>
    </row>
    <row r="755" spans="1:4" ht="15" x14ac:dyDescent="0.2">
      <c r="A755" s="158"/>
      <c r="B755" s="157"/>
      <c r="C755" s="157"/>
      <c r="D755" s="157"/>
    </row>
    <row r="756" spans="1:4" ht="15" x14ac:dyDescent="0.2">
      <c r="A756" s="158"/>
      <c r="B756" s="157"/>
      <c r="C756" s="157"/>
      <c r="D756" s="157"/>
    </row>
    <row r="757" spans="1:4" ht="15" x14ac:dyDescent="0.2">
      <c r="A757" s="158"/>
      <c r="B757" s="157"/>
      <c r="C757" s="157"/>
      <c r="D757" s="157"/>
    </row>
    <row r="758" spans="1:4" ht="15" x14ac:dyDescent="0.2">
      <c r="A758" s="158"/>
      <c r="B758" s="157"/>
      <c r="C758" s="157"/>
      <c r="D758" s="157"/>
    </row>
    <row r="759" spans="1:4" ht="15" x14ac:dyDescent="0.2">
      <c r="A759" s="158"/>
      <c r="B759" s="157"/>
      <c r="C759" s="157"/>
      <c r="D759" s="157"/>
    </row>
    <row r="760" spans="1:4" ht="15" x14ac:dyDescent="0.2">
      <c r="A760" s="158"/>
      <c r="B760" s="157"/>
      <c r="C760" s="157"/>
      <c r="D760" s="157"/>
    </row>
    <row r="761" spans="1:4" ht="15" x14ac:dyDescent="0.2">
      <c r="A761" s="158"/>
      <c r="B761" s="157"/>
      <c r="C761" s="157"/>
      <c r="D761" s="157"/>
    </row>
    <row r="762" spans="1:4" ht="15" x14ac:dyDescent="0.2">
      <c r="A762" s="158"/>
      <c r="B762" s="157"/>
      <c r="C762" s="157"/>
      <c r="D762" s="157"/>
    </row>
  </sheetData>
  <pageMargins left="0.75" right="0.75" top="1" bottom="1" header="0.5" footer="0.5"/>
  <pageSetup paperSize="9" orientation="portrait" verticalDpi="9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6557-4E74-4069-828E-238CDE7BE120}">
  <dimension ref="A1:G48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88671875" defaultRowHeight="15.75" x14ac:dyDescent="0.25"/>
  <cols>
    <col min="1" max="1" width="7.33203125" style="167" customWidth="1"/>
    <col min="2" max="2" width="18.44140625" style="155" customWidth="1"/>
    <col min="3" max="3" width="9.33203125" style="155" bestFit="1" customWidth="1"/>
    <col min="4" max="4" width="8.88671875" style="155"/>
    <col min="5" max="5" width="9.109375" style="155" customWidth="1"/>
    <col min="6" max="6" width="18.77734375" style="155" customWidth="1"/>
    <col min="7" max="7" width="9.5546875" style="155" customWidth="1"/>
    <col min="8" max="16384" width="8.88671875" style="155"/>
  </cols>
  <sheetData>
    <row r="1" spans="1:7" x14ac:dyDescent="0.25">
      <c r="A1" s="167" t="s">
        <v>359</v>
      </c>
      <c r="E1" s="167"/>
    </row>
    <row r="2" spans="1:7" s="169" customFormat="1" x14ac:dyDescent="0.25">
      <c r="A2" s="167"/>
      <c r="B2" s="155"/>
      <c r="C2" s="155"/>
      <c r="D2" s="155"/>
      <c r="E2" s="167"/>
      <c r="F2" s="155"/>
      <c r="G2" s="155"/>
    </row>
    <row r="3" spans="1:7" ht="51.75" x14ac:dyDescent="0.25">
      <c r="A3" s="170" t="s">
        <v>208</v>
      </c>
      <c r="B3" s="170" t="s">
        <v>209</v>
      </c>
      <c r="C3" s="170" t="s">
        <v>210</v>
      </c>
      <c r="D3" s="169"/>
      <c r="E3" s="170" t="s">
        <v>211</v>
      </c>
      <c r="F3" s="170" t="s">
        <v>209</v>
      </c>
      <c r="G3" s="170" t="s">
        <v>210</v>
      </c>
    </row>
    <row r="4" spans="1:7" ht="15" x14ac:dyDescent="0.2">
      <c r="A4" s="158">
        <v>1980</v>
      </c>
      <c r="B4" s="171">
        <v>1700</v>
      </c>
      <c r="C4" s="171">
        <v>265.702</v>
      </c>
      <c r="E4" s="158">
        <v>1980</v>
      </c>
      <c r="F4" s="171">
        <v>1101</v>
      </c>
      <c r="G4" s="171">
        <v>328.90700000000004</v>
      </c>
    </row>
    <row r="5" spans="1:7" ht="15" x14ac:dyDescent="0.2">
      <c r="A5" s="172">
        <v>1981</v>
      </c>
      <c r="B5" s="171">
        <v>1625</v>
      </c>
      <c r="C5" s="171">
        <v>355.15600000000001</v>
      </c>
      <c r="E5" s="158">
        <v>1981</v>
      </c>
      <c r="F5" s="171">
        <v>1007</v>
      </c>
      <c r="G5" s="171">
        <v>363.61900000000003</v>
      </c>
    </row>
    <row r="6" spans="1:7" ht="15" x14ac:dyDescent="0.2">
      <c r="A6" s="158">
        <v>1982</v>
      </c>
      <c r="B6" s="171">
        <v>1468</v>
      </c>
      <c r="C6" s="171">
        <v>458.36700000000002</v>
      </c>
      <c r="E6" s="158">
        <v>1982</v>
      </c>
      <c r="F6" s="171">
        <v>941</v>
      </c>
      <c r="G6" s="171">
        <v>398.90000000000003</v>
      </c>
    </row>
    <row r="7" spans="1:7" ht="15" x14ac:dyDescent="0.2">
      <c r="A7" s="172">
        <v>1983</v>
      </c>
      <c r="B7" s="171">
        <v>1375</v>
      </c>
      <c r="C7" s="171">
        <v>573.327</v>
      </c>
      <c r="E7" s="158">
        <v>1983</v>
      </c>
      <c r="F7" s="171">
        <v>1149</v>
      </c>
      <c r="G7" s="171">
        <v>435.27900000000005</v>
      </c>
    </row>
    <row r="8" spans="1:7" ht="15" x14ac:dyDescent="0.2">
      <c r="A8" s="158">
        <v>1984</v>
      </c>
      <c r="B8" s="171">
        <v>1300</v>
      </c>
      <c r="C8" s="171">
        <v>699.39200000000005</v>
      </c>
      <c r="E8" s="158">
        <v>1984</v>
      </c>
      <c r="F8" s="171">
        <v>1325</v>
      </c>
      <c r="G8" s="171">
        <v>470.84200000000004</v>
      </c>
    </row>
    <row r="9" spans="1:7" ht="15" x14ac:dyDescent="0.2">
      <c r="A9" s="172">
        <v>1985</v>
      </c>
      <c r="B9" s="171">
        <v>1230</v>
      </c>
      <c r="C9" s="171">
        <v>827.00300000000004</v>
      </c>
      <c r="E9" s="158">
        <v>1985</v>
      </c>
      <c r="F9" s="171">
        <v>1242</v>
      </c>
      <c r="G9" s="171">
        <v>510.52100000000007</v>
      </c>
    </row>
    <row r="10" spans="1:7" ht="15" x14ac:dyDescent="0.2">
      <c r="A10" s="158">
        <v>1986</v>
      </c>
      <c r="B10" s="171">
        <v>1330</v>
      </c>
      <c r="C10" s="171">
        <v>954.07100000000003</v>
      </c>
      <c r="E10" s="158">
        <v>1986</v>
      </c>
      <c r="F10" s="171">
        <v>1325</v>
      </c>
      <c r="G10" s="171">
        <v>552.23800000000006</v>
      </c>
    </row>
    <row r="11" spans="1:7" ht="15" x14ac:dyDescent="0.2">
      <c r="A11" s="172">
        <v>1987</v>
      </c>
      <c r="B11" s="171">
        <v>1290</v>
      </c>
      <c r="C11" s="171">
        <v>1077.422</v>
      </c>
      <c r="E11" s="158">
        <v>1987</v>
      </c>
      <c r="F11" s="171">
        <v>1298</v>
      </c>
      <c r="G11" s="171">
        <v>595.91200000000003</v>
      </c>
    </row>
    <row r="12" spans="1:7" ht="15" x14ac:dyDescent="0.2">
      <c r="A12" s="158">
        <v>1988</v>
      </c>
      <c r="B12" s="171">
        <v>1190</v>
      </c>
      <c r="C12" s="171">
        <v>1191.8810000000001</v>
      </c>
      <c r="E12" s="158">
        <v>1988</v>
      </c>
      <c r="F12" s="171">
        <v>1195</v>
      </c>
      <c r="G12" s="171">
        <v>637.971</v>
      </c>
    </row>
    <row r="13" spans="1:7" ht="15" x14ac:dyDescent="0.2">
      <c r="A13" s="172">
        <v>1989</v>
      </c>
      <c r="B13" s="171">
        <v>1200</v>
      </c>
      <c r="C13" s="171">
        <v>1283.5909999999999</v>
      </c>
      <c r="E13" s="158">
        <v>1989</v>
      </c>
      <c r="F13" s="171">
        <v>1185</v>
      </c>
      <c r="G13" s="171">
        <v>679.15899999999999</v>
      </c>
    </row>
    <row r="14" spans="1:7" ht="15" x14ac:dyDescent="0.2">
      <c r="A14" s="158">
        <v>1990</v>
      </c>
      <c r="B14" s="171">
        <v>1195</v>
      </c>
      <c r="C14" s="171">
        <v>1375.1949999999999</v>
      </c>
      <c r="E14" s="158">
        <v>1990</v>
      </c>
      <c r="F14" s="171">
        <v>1200</v>
      </c>
      <c r="G14" s="171">
        <v>724.63900000000001</v>
      </c>
    </row>
    <row r="15" spans="1:7" ht="15" x14ac:dyDescent="0.2">
      <c r="A15" s="172">
        <v>1991</v>
      </c>
      <c r="B15" s="171">
        <v>1230</v>
      </c>
      <c r="C15" s="171">
        <v>1466.4559999999999</v>
      </c>
      <c r="E15" s="158">
        <v>1991</v>
      </c>
      <c r="F15" s="171">
        <v>1235</v>
      </c>
      <c r="G15" s="171">
        <v>775.27700000000004</v>
      </c>
    </row>
    <row r="16" spans="1:7" ht="15" x14ac:dyDescent="0.2">
      <c r="A16" s="158">
        <v>1992</v>
      </c>
      <c r="B16" s="171">
        <v>1365</v>
      </c>
      <c r="C16" s="171">
        <v>1560.7070000000001</v>
      </c>
      <c r="E16" s="158">
        <v>1992</v>
      </c>
      <c r="F16" s="171">
        <v>1350</v>
      </c>
      <c r="G16" s="171">
        <v>826.77100000000007</v>
      </c>
    </row>
    <row r="17" spans="1:7" ht="15" x14ac:dyDescent="0.2">
      <c r="A17" s="172">
        <v>1993</v>
      </c>
      <c r="B17" s="171">
        <v>1405</v>
      </c>
      <c r="C17" s="171">
        <v>1660.896</v>
      </c>
      <c r="E17" s="158">
        <v>1993</v>
      </c>
      <c r="F17" s="171">
        <v>1435</v>
      </c>
      <c r="G17" s="171">
        <v>887.3130000000001</v>
      </c>
    </row>
    <row r="18" spans="1:7" ht="15" x14ac:dyDescent="0.2">
      <c r="A18" s="158">
        <v>1994</v>
      </c>
      <c r="B18" s="171">
        <v>1495</v>
      </c>
      <c r="C18" s="171">
        <v>1787.4380000000001</v>
      </c>
      <c r="E18" s="158">
        <v>1994</v>
      </c>
      <c r="F18" s="171">
        <v>1515</v>
      </c>
      <c r="G18" s="171">
        <v>951.94900000000007</v>
      </c>
    </row>
    <row r="19" spans="1:7" ht="15" x14ac:dyDescent="0.2">
      <c r="A19" s="172">
        <v>1995</v>
      </c>
      <c r="B19" s="171">
        <v>1370</v>
      </c>
      <c r="C19" s="171">
        <v>1917.3320000000001</v>
      </c>
      <c r="E19" s="158">
        <v>1995</v>
      </c>
      <c r="F19" s="171">
        <v>1480</v>
      </c>
      <c r="G19" s="171">
        <v>1022.7560000000001</v>
      </c>
    </row>
    <row r="20" spans="1:7" ht="15" x14ac:dyDescent="0.2">
      <c r="A20" s="158">
        <v>1996</v>
      </c>
      <c r="B20" s="171">
        <v>1355</v>
      </c>
      <c r="C20" s="171">
        <v>2047.0740000000001</v>
      </c>
      <c r="E20" s="158">
        <v>1996</v>
      </c>
      <c r="F20" s="171">
        <v>1420</v>
      </c>
      <c r="G20" s="171">
        <v>1106.9364815133276</v>
      </c>
    </row>
    <row r="21" spans="1:7" ht="15" x14ac:dyDescent="0.2">
      <c r="A21" s="172">
        <v>1997</v>
      </c>
      <c r="B21" s="171">
        <v>1390</v>
      </c>
      <c r="C21" s="171">
        <v>2175.308</v>
      </c>
      <c r="E21" s="158">
        <v>1997</v>
      </c>
      <c r="F21" s="171">
        <v>1385</v>
      </c>
      <c r="G21" s="171">
        <v>1192.8239277730008</v>
      </c>
    </row>
    <row r="22" spans="1:7" ht="15" x14ac:dyDescent="0.2">
      <c r="A22" s="158">
        <v>1998</v>
      </c>
      <c r="B22" s="171">
        <v>1260</v>
      </c>
      <c r="C22" s="171">
        <v>2307.9409999999998</v>
      </c>
      <c r="E22" s="158">
        <v>1998</v>
      </c>
      <c r="F22" s="171">
        <v>1340</v>
      </c>
      <c r="G22" s="171">
        <v>1283.0095683576956</v>
      </c>
    </row>
    <row r="23" spans="1:7" ht="15" x14ac:dyDescent="0.2">
      <c r="A23" s="172">
        <v>1999</v>
      </c>
      <c r="B23" s="171">
        <v>1120</v>
      </c>
      <c r="C23" s="171">
        <v>2445.04</v>
      </c>
      <c r="E23" s="158">
        <v>1999</v>
      </c>
      <c r="F23" s="171">
        <v>1265</v>
      </c>
      <c r="G23" s="171">
        <v>1382.1183387790197</v>
      </c>
    </row>
    <row r="24" spans="1:7" ht="15" x14ac:dyDescent="0.2">
      <c r="A24" s="158">
        <v>2000</v>
      </c>
      <c r="B24" s="171">
        <v>1010</v>
      </c>
      <c r="C24" s="171">
        <v>2571.2849999999999</v>
      </c>
      <c r="E24" s="158">
        <v>2000</v>
      </c>
      <c r="F24" s="171">
        <v>1195</v>
      </c>
      <c r="G24" s="171">
        <v>1490.5152433361995</v>
      </c>
    </row>
    <row r="25" spans="1:7" ht="15" x14ac:dyDescent="0.2">
      <c r="A25" s="172">
        <v>2001</v>
      </c>
      <c r="B25" s="171">
        <v>955</v>
      </c>
      <c r="C25" s="171">
        <v>2687.9633900000003</v>
      </c>
      <c r="E25" s="158">
        <v>2001</v>
      </c>
      <c r="F25" s="171">
        <v>1100</v>
      </c>
      <c r="G25" s="171">
        <v>1596.3848048151333</v>
      </c>
    </row>
    <row r="26" spans="1:7" ht="15" x14ac:dyDescent="0.2">
      <c r="A26" s="158">
        <v>2002</v>
      </c>
      <c r="B26" s="171">
        <v>920</v>
      </c>
      <c r="C26" s="171">
        <v>2803.9076400000004</v>
      </c>
      <c r="E26" s="158">
        <v>2002</v>
      </c>
      <c r="F26" s="171">
        <v>1000</v>
      </c>
      <c r="G26" s="171">
        <v>1700.0309785038694</v>
      </c>
    </row>
    <row r="27" spans="1:7" ht="15" x14ac:dyDescent="0.2">
      <c r="A27" s="172">
        <v>2003</v>
      </c>
      <c r="B27" s="171">
        <v>857</v>
      </c>
      <c r="C27" s="171">
        <v>2909.9805700000002</v>
      </c>
      <c r="E27" s="158">
        <v>2003</v>
      </c>
      <c r="F27" s="171">
        <v>905</v>
      </c>
      <c r="G27" s="171">
        <v>1803.0271951848667</v>
      </c>
    </row>
    <row r="28" spans="1:7" ht="15" x14ac:dyDescent="0.2">
      <c r="A28" s="158">
        <v>2004</v>
      </c>
      <c r="B28" s="171">
        <v>816</v>
      </c>
      <c r="C28" s="171">
        <v>3005.3545900000004</v>
      </c>
      <c r="E28" s="158">
        <v>2004</v>
      </c>
      <c r="F28" s="171">
        <v>826</v>
      </c>
      <c r="G28" s="171">
        <v>1899.4379538307401</v>
      </c>
    </row>
    <row r="29" spans="1:7" ht="15" x14ac:dyDescent="0.2">
      <c r="A29" s="172">
        <v>2005</v>
      </c>
      <c r="B29" s="171">
        <v>816</v>
      </c>
      <c r="C29" s="171">
        <v>3090.0757200000003</v>
      </c>
      <c r="E29" s="158">
        <v>2005</v>
      </c>
      <c r="F29" s="171">
        <v>728</v>
      </c>
      <c r="G29" s="171">
        <v>1987.6571417349928</v>
      </c>
    </row>
    <row r="30" spans="1:7" ht="15" x14ac:dyDescent="0.2">
      <c r="A30" s="158">
        <v>2006</v>
      </c>
      <c r="B30" s="171">
        <v>776</v>
      </c>
      <c r="C30" s="171">
        <v>3166.6535600000002</v>
      </c>
      <c r="E30" s="158">
        <v>2006</v>
      </c>
      <c r="F30" s="171">
        <v>684</v>
      </c>
      <c r="G30" s="171">
        <v>2067.6690075991373</v>
      </c>
    </row>
    <row r="31" spans="1:7" ht="15" x14ac:dyDescent="0.2">
      <c r="A31" s="172">
        <v>2007</v>
      </c>
      <c r="B31" s="171">
        <v>780</v>
      </c>
      <c r="C31" s="171">
        <v>3243.2286600000002</v>
      </c>
      <c r="E31" s="158">
        <v>2007</v>
      </c>
      <c r="F31" s="171">
        <v>647</v>
      </c>
      <c r="G31" s="171">
        <v>2139.7936243845365</v>
      </c>
    </row>
    <row r="32" spans="1:7" ht="15" x14ac:dyDescent="0.2">
      <c r="A32" s="158">
        <v>2008</v>
      </c>
      <c r="B32" s="171">
        <v>770</v>
      </c>
      <c r="C32" s="171">
        <v>3315.0174999999999</v>
      </c>
      <c r="E32" s="158">
        <v>2008</v>
      </c>
      <c r="F32" s="171">
        <v>601</v>
      </c>
      <c r="G32" s="171">
        <v>2209.3174278026199</v>
      </c>
    </row>
    <row r="33" spans="1:7" ht="15" x14ac:dyDescent="0.2">
      <c r="A33" s="172">
        <v>2009</v>
      </c>
      <c r="B33" s="171">
        <v>769</v>
      </c>
      <c r="C33" s="171">
        <v>3383.21605</v>
      </c>
      <c r="E33" s="158">
        <v>2009</v>
      </c>
      <c r="F33" s="171">
        <v>564</v>
      </c>
      <c r="G33" s="171">
        <v>2267.7923951123548</v>
      </c>
    </row>
    <row r="34" spans="1:7" ht="15" x14ac:dyDescent="0.2">
      <c r="A34" s="158">
        <v>2010</v>
      </c>
      <c r="B34" s="171">
        <v>751</v>
      </c>
      <c r="C34" s="171">
        <v>3446.1776599999998</v>
      </c>
      <c r="E34" s="158">
        <v>2010</v>
      </c>
      <c r="F34" s="171">
        <v>520</v>
      </c>
      <c r="G34" s="171">
        <v>2323.1099957686529</v>
      </c>
    </row>
    <row r="35" spans="1:7" ht="15" x14ac:dyDescent="0.2">
      <c r="A35" s="172">
        <v>2011</v>
      </c>
      <c r="B35" s="171">
        <v>788</v>
      </c>
      <c r="C35" s="171">
        <v>3498.1500899999996</v>
      </c>
      <c r="E35" s="158">
        <v>2011</v>
      </c>
      <c r="F35" s="171">
        <v>493</v>
      </c>
      <c r="G35" s="171">
        <v>2367.1364872311715</v>
      </c>
    </row>
    <row r="36" spans="1:7" ht="15" x14ac:dyDescent="0.2">
      <c r="A36" s="158">
        <v>2012</v>
      </c>
      <c r="B36" s="171">
        <v>811</v>
      </c>
      <c r="C36" s="171">
        <v>3542.7109</v>
      </c>
      <c r="E36" s="158">
        <v>2012</v>
      </c>
      <c r="F36" s="171">
        <v>461</v>
      </c>
      <c r="G36" s="171">
        <v>2404.5802483829598</v>
      </c>
    </row>
    <row r="37" spans="1:7" ht="15" x14ac:dyDescent="0.2">
      <c r="A37" s="172">
        <v>2013</v>
      </c>
      <c r="B37" s="171">
        <v>746</v>
      </c>
      <c r="C37" s="171">
        <v>3583.8116999999997</v>
      </c>
      <c r="E37" s="158">
        <v>2013</v>
      </c>
      <c r="F37" s="171">
        <v>452</v>
      </c>
      <c r="G37" s="171">
        <v>2439.9106962208061</v>
      </c>
    </row>
    <row r="38" spans="1:7" ht="15" x14ac:dyDescent="0.2">
      <c r="A38" s="158">
        <v>2014</v>
      </c>
      <c r="B38" s="171">
        <v>716</v>
      </c>
      <c r="C38" s="171">
        <v>3624.1394499999997</v>
      </c>
      <c r="E38" s="158">
        <v>2014</v>
      </c>
      <c r="F38" s="171">
        <v>407</v>
      </c>
      <c r="G38" s="171">
        <v>2475.6721498135594</v>
      </c>
    </row>
    <row r="39" spans="1:7" ht="15" x14ac:dyDescent="0.2">
      <c r="A39" s="172">
        <v>2015</v>
      </c>
      <c r="B39" s="171">
        <v>566</v>
      </c>
      <c r="C39" s="171">
        <v>3669.8375699999997</v>
      </c>
      <c r="E39" s="158">
        <v>2015</v>
      </c>
      <c r="F39" s="171">
        <v>333</v>
      </c>
      <c r="G39" s="171">
        <v>2514.5191765548493</v>
      </c>
    </row>
    <row r="40" spans="1:7" ht="15" x14ac:dyDescent="0.2">
      <c r="A40" s="158">
        <v>2016</v>
      </c>
      <c r="B40" s="171">
        <v>515</v>
      </c>
      <c r="C40" s="171">
        <v>3717.7096399999996</v>
      </c>
      <c r="E40" s="158">
        <v>2016</v>
      </c>
      <c r="F40" s="171">
        <v>297</v>
      </c>
      <c r="G40" s="171">
        <v>2554.3951642339352</v>
      </c>
    </row>
    <row r="41" spans="1:7" ht="15" x14ac:dyDescent="0.2">
      <c r="A41" s="172">
        <v>2017</v>
      </c>
      <c r="B41" s="171">
        <v>501</v>
      </c>
      <c r="C41" s="171">
        <v>3764.7589299999995</v>
      </c>
      <c r="E41" s="158">
        <v>2017</v>
      </c>
      <c r="F41" s="171">
        <v>275</v>
      </c>
      <c r="G41" s="171">
        <v>2594.4110705873381</v>
      </c>
    </row>
    <row r="42" spans="1:7" ht="15" x14ac:dyDescent="0.2">
      <c r="A42" s="158">
        <v>2018</v>
      </c>
      <c r="B42" s="171">
        <v>507</v>
      </c>
      <c r="C42" s="171">
        <v>3816.3096499999997</v>
      </c>
      <c r="E42" s="158">
        <v>2018</v>
      </c>
      <c r="F42" s="171">
        <v>279</v>
      </c>
      <c r="G42" s="171">
        <v>2633.154453342072</v>
      </c>
    </row>
    <row r="43" spans="1:7" ht="15" x14ac:dyDescent="0.2">
      <c r="A43" s="172">
        <v>2019</v>
      </c>
      <c r="B43" s="171">
        <v>481</v>
      </c>
      <c r="C43" s="171">
        <v>3869.1658299999999</v>
      </c>
      <c r="E43" s="158">
        <v>2019</v>
      </c>
      <c r="F43" s="171">
        <v>260</v>
      </c>
      <c r="G43" s="171">
        <v>2670.6923788991203</v>
      </c>
    </row>
    <row r="44" spans="1:7" ht="15" x14ac:dyDescent="0.2">
      <c r="A44" s="158">
        <v>2020</v>
      </c>
      <c r="B44" s="171">
        <v>411</v>
      </c>
      <c r="C44" s="171">
        <v>3918.5273299999999</v>
      </c>
      <c r="E44" s="158">
        <v>2020</v>
      </c>
      <c r="F44" s="171">
        <v>221</v>
      </c>
      <c r="G44" s="171">
        <v>2708.4982707564805</v>
      </c>
    </row>
    <row r="45" spans="1:7" ht="15" x14ac:dyDescent="0.2">
      <c r="A45" s="172">
        <v>2021</v>
      </c>
      <c r="B45" s="171">
        <v>357</v>
      </c>
      <c r="C45" s="171">
        <v>3959.6898000000001</v>
      </c>
      <c r="E45" s="158">
        <v>2021</v>
      </c>
      <c r="F45" s="171">
        <v>195</v>
      </c>
      <c r="G45" s="171">
        <v>2739.8218715247367</v>
      </c>
    </row>
    <row r="46" spans="1:7" ht="15" x14ac:dyDescent="0.2">
      <c r="A46" s="158">
        <v>2022</v>
      </c>
      <c r="B46" s="171">
        <v>313</v>
      </c>
      <c r="C46" s="171">
        <v>3997.7266</v>
      </c>
      <c r="E46" s="158">
        <v>2022</v>
      </c>
      <c r="F46" s="171">
        <v>189</v>
      </c>
      <c r="G46" s="171">
        <v>2776.2387734034196</v>
      </c>
    </row>
    <row r="48" spans="1:7" ht="15" x14ac:dyDescent="0.2">
      <c r="A48" s="173" t="s">
        <v>212</v>
      </c>
    </row>
  </sheetData>
  <pageMargins left="0.75" right="0.75" top="1" bottom="1" header="0.5" footer="0.5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6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RowHeight="15.75" x14ac:dyDescent="0.25"/>
  <cols>
    <col min="1" max="1" width="8.88671875" style="182" customWidth="1"/>
    <col min="2" max="2" width="11.88671875" customWidth="1"/>
    <col min="3" max="3" width="9" customWidth="1"/>
    <col min="4" max="4" width="8.88671875" customWidth="1"/>
    <col min="5" max="5" width="16.109375" bestFit="1" customWidth="1"/>
    <col min="6" max="6" width="19.33203125" customWidth="1"/>
    <col min="7" max="7" width="18.6640625" bestFit="1" customWidth="1"/>
  </cols>
  <sheetData>
    <row r="1" spans="1:9" x14ac:dyDescent="0.25">
      <c r="A1" s="174" t="s">
        <v>360</v>
      </c>
    </row>
    <row r="2" spans="1:9" ht="15" x14ac:dyDescent="0.2">
      <c r="A2" s="175"/>
    </row>
    <row r="3" spans="1:9" ht="15" x14ac:dyDescent="0.2">
      <c r="A3" s="176" t="s">
        <v>220</v>
      </c>
      <c r="B3" s="177" t="s">
        <v>214</v>
      </c>
      <c r="C3" s="177" t="s">
        <v>66</v>
      </c>
      <c r="D3" s="177" t="s">
        <v>215</v>
      </c>
      <c r="E3" s="177" t="s">
        <v>216</v>
      </c>
      <c r="F3" s="177" t="s">
        <v>217</v>
      </c>
      <c r="G3" s="177" t="s">
        <v>68</v>
      </c>
    </row>
    <row r="4" spans="1:9" ht="15" x14ac:dyDescent="0.2">
      <c r="A4" s="176">
        <v>1990</v>
      </c>
      <c r="B4" s="178">
        <v>164595</v>
      </c>
      <c r="C4" s="178">
        <v>300410</v>
      </c>
      <c r="D4" s="178">
        <v>86369</v>
      </c>
      <c r="E4" s="178">
        <v>39159</v>
      </c>
      <c r="F4" s="178">
        <v>6513</v>
      </c>
      <c r="G4" s="178"/>
      <c r="I4" s="179"/>
    </row>
    <row r="5" spans="1:9" ht="15" x14ac:dyDescent="0.2">
      <c r="A5" s="176">
        <v>1991</v>
      </c>
      <c r="B5" s="178">
        <v>157932</v>
      </c>
      <c r="C5" s="178">
        <v>333963</v>
      </c>
      <c r="D5" s="178">
        <v>101746</v>
      </c>
      <c r="E5" s="178">
        <v>41472</v>
      </c>
      <c r="F5" s="178">
        <v>6650</v>
      </c>
      <c r="G5" s="178"/>
      <c r="I5" s="179"/>
    </row>
    <row r="6" spans="1:9" ht="15" x14ac:dyDescent="0.2">
      <c r="A6" s="176">
        <v>1992</v>
      </c>
      <c r="B6" s="178">
        <v>147218</v>
      </c>
      <c r="C6" s="178">
        <v>330100</v>
      </c>
      <c r="D6" s="178">
        <v>99871</v>
      </c>
      <c r="E6" s="178">
        <v>45660</v>
      </c>
      <c r="F6" s="178">
        <v>17969</v>
      </c>
      <c r="G6" s="178"/>
      <c r="I6" s="179"/>
    </row>
    <row r="7" spans="1:9" ht="15" x14ac:dyDescent="0.2">
      <c r="A7" s="176">
        <v>1993</v>
      </c>
      <c r="B7" s="178">
        <v>148522</v>
      </c>
      <c r="C7" s="178">
        <v>340162</v>
      </c>
      <c r="D7" s="178">
        <v>99819</v>
      </c>
      <c r="E7" s="178">
        <v>47006</v>
      </c>
      <c r="F7" s="178">
        <v>81848</v>
      </c>
      <c r="G7" s="178"/>
      <c r="I7" s="179"/>
    </row>
    <row r="8" spans="1:9" ht="15" x14ac:dyDescent="0.2">
      <c r="A8" s="176">
        <v>1994</v>
      </c>
      <c r="B8" s="178">
        <v>161815</v>
      </c>
      <c r="C8" s="178">
        <v>329710</v>
      </c>
      <c r="D8" s="178">
        <v>100836</v>
      </c>
      <c r="E8" s="178">
        <v>54700</v>
      </c>
      <c r="F8" s="178">
        <v>117606</v>
      </c>
      <c r="G8" s="178"/>
      <c r="I8" s="179"/>
    </row>
    <row r="9" spans="1:9" ht="15" x14ac:dyDescent="0.2">
      <c r="A9" s="176">
        <v>1995</v>
      </c>
      <c r="B9" s="178">
        <v>162797</v>
      </c>
      <c r="C9" s="178">
        <v>326010</v>
      </c>
      <c r="D9" s="178">
        <v>109020</v>
      </c>
      <c r="E9" s="178">
        <v>56565</v>
      </c>
      <c r="F9" s="178">
        <v>154393</v>
      </c>
      <c r="G9" s="178"/>
      <c r="I9" s="179"/>
    </row>
    <row r="10" spans="1:9" ht="15" x14ac:dyDescent="0.2">
      <c r="A10" s="176">
        <v>1996</v>
      </c>
      <c r="B10" s="178">
        <v>177794</v>
      </c>
      <c r="C10" s="178">
        <v>375841</v>
      </c>
      <c r="D10" s="178">
        <v>117908</v>
      </c>
      <c r="E10" s="178">
        <v>65336</v>
      </c>
      <c r="F10" s="178">
        <v>201969</v>
      </c>
      <c r="G10" s="178"/>
      <c r="I10" s="179"/>
    </row>
    <row r="11" spans="1:9" ht="15" x14ac:dyDescent="0.2">
      <c r="A11" s="176">
        <v>1997</v>
      </c>
      <c r="B11" s="178">
        <v>182867</v>
      </c>
      <c r="C11" s="178">
        <v>345532</v>
      </c>
      <c r="D11" s="178">
        <v>112777</v>
      </c>
      <c r="E11" s="178">
        <v>67245</v>
      </c>
      <c r="F11" s="178">
        <v>251822</v>
      </c>
      <c r="G11" s="178"/>
      <c r="I11" s="179"/>
    </row>
    <row r="12" spans="1:9" ht="15" x14ac:dyDescent="0.2">
      <c r="A12" s="176">
        <v>1998</v>
      </c>
      <c r="B12" s="178">
        <v>188595</v>
      </c>
      <c r="C12" s="178">
        <v>355895</v>
      </c>
      <c r="D12" s="178">
        <v>117624</v>
      </c>
      <c r="E12" s="178">
        <v>75459</v>
      </c>
      <c r="F12" s="178">
        <v>267733</v>
      </c>
      <c r="G12" s="178"/>
      <c r="I12" s="179"/>
    </row>
    <row r="13" spans="1:9" ht="15" x14ac:dyDescent="0.2">
      <c r="A13" s="176">
        <v>1999</v>
      </c>
      <c r="B13" s="178">
        <v>190415</v>
      </c>
      <c r="C13" s="178">
        <v>358066</v>
      </c>
      <c r="D13" s="178">
        <v>106487</v>
      </c>
      <c r="E13" s="178">
        <v>102502</v>
      </c>
      <c r="F13" s="178">
        <v>315493</v>
      </c>
      <c r="G13" s="178"/>
      <c r="I13" s="179"/>
    </row>
    <row r="14" spans="1:9" ht="15" x14ac:dyDescent="0.2">
      <c r="A14" s="176">
        <v>2000</v>
      </c>
      <c r="B14" s="178">
        <v>198506</v>
      </c>
      <c r="C14" s="178">
        <v>369909</v>
      </c>
      <c r="D14" s="178">
        <v>110456</v>
      </c>
      <c r="E14" s="178">
        <v>102103</v>
      </c>
      <c r="F14" s="178">
        <v>324563</v>
      </c>
      <c r="G14" s="178"/>
      <c r="I14" s="179"/>
    </row>
    <row r="15" spans="1:9" ht="15" x14ac:dyDescent="0.2">
      <c r="A15" s="176">
        <v>2001</v>
      </c>
      <c r="B15" s="178">
        <v>191600</v>
      </c>
      <c r="C15" s="178">
        <v>379426</v>
      </c>
      <c r="D15" s="178">
        <v>113111</v>
      </c>
      <c r="E15" s="178">
        <v>114653</v>
      </c>
      <c r="F15" s="178">
        <v>312939</v>
      </c>
      <c r="G15" s="178"/>
      <c r="I15" s="179"/>
    </row>
    <row r="16" spans="1:9" ht="15" x14ac:dyDescent="0.2">
      <c r="A16" s="176">
        <v>2002</v>
      </c>
      <c r="B16" s="178">
        <v>176168</v>
      </c>
      <c r="C16" s="178">
        <v>376372</v>
      </c>
      <c r="D16" s="178">
        <v>100833</v>
      </c>
      <c r="E16" s="178">
        <v>113047</v>
      </c>
      <c r="F16" s="178">
        <v>329847</v>
      </c>
      <c r="G16" s="178"/>
      <c r="I16" s="179"/>
    </row>
    <row r="17" spans="1:14" ht="15" x14ac:dyDescent="0.2">
      <c r="A17" s="176">
        <v>2003</v>
      </c>
      <c r="B17" s="178">
        <v>176778</v>
      </c>
      <c r="C17" s="178">
        <v>386486</v>
      </c>
      <c r="D17" s="178">
        <v>106733</v>
      </c>
      <c r="E17" s="178">
        <v>108197</v>
      </c>
      <c r="F17" s="178">
        <v>324580</v>
      </c>
      <c r="G17" s="178"/>
      <c r="I17" s="179"/>
    </row>
    <row r="18" spans="1:14" ht="15" x14ac:dyDescent="0.2">
      <c r="A18" s="176">
        <v>2004</v>
      </c>
      <c r="B18" s="178">
        <v>164702.20024840863</v>
      </c>
      <c r="C18" s="178">
        <v>396410.70629916881</v>
      </c>
      <c r="D18" s="178">
        <v>113474.92004223476</v>
      </c>
      <c r="E18" s="178">
        <v>109583.51510168279</v>
      </c>
      <c r="F18" s="178">
        <v>340824.3539961066</v>
      </c>
      <c r="G18" s="178"/>
      <c r="I18" s="179"/>
    </row>
    <row r="19" spans="1:14" ht="15" x14ac:dyDescent="0.2">
      <c r="A19" s="176">
        <v>2005</v>
      </c>
      <c r="B19" s="178">
        <v>160294.64573901996</v>
      </c>
      <c r="C19" s="178">
        <v>381878.97176002502</v>
      </c>
      <c r="D19" s="178">
        <v>110791.18174369824</v>
      </c>
      <c r="E19" s="178">
        <v>108708.74801056461</v>
      </c>
      <c r="F19" s="178">
        <v>331657.71804868121</v>
      </c>
      <c r="G19" s="178"/>
      <c r="I19" s="179"/>
    </row>
    <row r="20" spans="1:14" ht="15" x14ac:dyDescent="0.2">
      <c r="A20" s="176">
        <v>2006</v>
      </c>
      <c r="B20" s="178">
        <v>153064.99607350782</v>
      </c>
      <c r="C20" s="178">
        <v>366928.01925765234</v>
      </c>
      <c r="D20" s="178">
        <v>100653.54720868576</v>
      </c>
      <c r="E20" s="178">
        <v>103270.24797461004</v>
      </c>
      <c r="F20" s="178">
        <v>311407.73365403904</v>
      </c>
      <c r="G20" s="178"/>
      <c r="I20" s="179"/>
    </row>
    <row r="21" spans="1:14" ht="15" x14ac:dyDescent="0.2">
      <c r="A21" s="176">
        <v>2007</v>
      </c>
      <c r="B21" s="178">
        <v>144297.60855132563</v>
      </c>
      <c r="C21" s="178">
        <v>352867.91019224894</v>
      </c>
      <c r="D21" s="178">
        <v>94827.296299549882</v>
      </c>
      <c r="E21" s="178">
        <v>98945.795589415939</v>
      </c>
      <c r="F21" s="178">
        <v>355878.03307060146</v>
      </c>
      <c r="G21" s="178"/>
      <c r="I21" s="179"/>
    </row>
    <row r="22" spans="1:14" ht="15" x14ac:dyDescent="0.2">
      <c r="A22" s="176">
        <v>2008</v>
      </c>
      <c r="B22" s="178">
        <v>137199.64658030408</v>
      </c>
      <c r="C22" s="178">
        <v>359553.81775016722</v>
      </c>
      <c r="D22" s="178">
        <v>111142.90650973239</v>
      </c>
      <c r="E22" s="178">
        <v>95283.954958960749</v>
      </c>
      <c r="F22" s="178">
        <v>376810.49618231243</v>
      </c>
      <c r="G22" s="178"/>
      <c r="I22" s="179"/>
    </row>
    <row r="23" spans="1:14" ht="15" x14ac:dyDescent="0.2">
      <c r="A23" s="176">
        <v>2009</v>
      </c>
      <c r="B23" s="178">
        <v>113701.08471471981</v>
      </c>
      <c r="C23" s="178">
        <v>345199.28797677602</v>
      </c>
      <c r="D23" s="178">
        <v>93042.109352420579</v>
      </c>
      <c r="E23" s="178">
        <v>91891.845042877598</v>
      </c>
      <c r="F23" s="178">
        <v>359302.92960215866</v>
      </c>
      <c r="G23" s="178"/>
      <c r="I23" s="179"/>
    </row>
    <row r="24" spans="1:14" ht="15" x14ac:dyDescent="0.2">
      <c r="A24" s="176">
        <v>2010</v>
      </c>
      <c r="B24" s="178">
        <v>117998.79731177731</v>
      </c>
      <c r="C24" s="178">
        <v>389595.49873115029</v>
      </c>
      <c r="D24" s="178">
        <v>101597.77334984906</v>
      </c>
      <c r="E24" s="178">
        <v>95921.127589290438</v>
      </c>
      <c r="F24" s="180">
        <v>377116.22983954672</v>
      </c>
      <c r="G24" s="178"/>
      <c r="I24" s="179"/>
      <c r="J24" s="178"/>
      <c r="K24" s="178"/>
      <c r="L24" s="178"/>
      <c r="M24" s="178"/>
      <c r="N24" s="178"/>
    </row>
    <row r="25" spans="1:14" ht="15" x14ac:dyDescent="0.2">
      <c r="A25" s="176">
        <v>2011</v>
      </c>
      <c r="B25" s="178">
        <v>111157.42493723719</v>
      </c>
      <c r="C25" s="178">
        <v>308840.75123267877</v>
      </c>
      <c r="D25" s="178">
        <v>85415.874778267142</v>
      </c>
      <c r="E25" s="178">
        <v>86450.425583897741</v>
      </c>
      <c r="F25" s="178">
        <v>309076.42444384791</v>
      </c>
      <c r="G25" s="178"/>
      <c r="I25" s="179"/>
    </row>
    <row r="26" spans="1:14" ht="15" x14ac:dyDescent="0.2">
      <c r="A26" s="176">
        <v>2012</v>
      </c>
      <c r="B26" s="178">
        <v>108630.35685031689</v>
      </c>
      <c r="C26" s="178">
        <v>343180.11441366782</v>
      </c>
      <c r="D26" s="178">
        <v>99127.601306634329</v>
      </c>
      <c r="E26" s="178">
        <v>79058.736022208061</v>
      </c>
      <c r="F26" s="178">
        <v>216542.54275597868</v>
      </c>
      <c r="G26" s="178"/>
      <c r="I26" s="179"/>
    </row>
    <row r="27" spans="1:14" ht="15" x14ac:dyDescent="0.2">
      <c r="A27" s="176">
        <v>2013</v>
      </c>
      <c r="B27" s="178">
        <v>110975.49858717507</v>
      </c>
      <c r="C27" s="178">
        <v>344500.96168994042</v>
      </c>
      <c r="D27" s="178">
        <v>102087.60979821291</v>
      </c>
      <c r="E27" s="178">
        <v>77157.678363073195</v>
      </c>
      <c r="F27" s="178">
        <v>205868.85313140677</v>
      </c>
      <c r="G27" s="178"/>
    </row>
    <row r="28" spans="1:14" ht="15" x14ac:dyDescent="0.2">
      <c r="A28" s="176">
        <v>2014</v>
      </c>
      <c r="B28" s="178">
        <v>106403.48707107517</v>
      </c>
      <c r="C28" s="178">
        <v>283690.9906583624</v>
      </c>
      <c r="D28" s="178">
        <v>85843.77621388885</v>
      </c>
      <c r="E28" s="178">
        <v>77762.976148131478</v>
      </c>
      <c r="F28" s="178">
        <v>217836.95006090362</v>
      </c>
      <c r="G28" s="178"/>
      <c r="I28" s="181"/>
    </row>
    <row r="29" spans="1:14" ht="15" x14ac:dyDescent="0.2">
      <c r="A29" s="176">
        <v>2015</v>
      </c>
      <c r="B29" s="178">
        <v>103491.22069826834</v>
      </c>
      <c r="C29" s="178">
        <v>297581.64172281866</v>
      </c>
      <c r="D29" s="178">
        <v>91763.504624804176</v>
      </c>
      <c r="E29" s="178">
        <v>86709.938035330633</v>
      </c>
      <c r="F29" s="178">
        <v>212632.04032194518</v>
      </c>
      <c r="G29" s="178"/>
    </row>
    <row r="30" spans="1:14" ht="15" x14ac:dyDescent="0.2">
      <c r="A30" s="176">
        <v>2016</v>
      </c>
      <c r="B30" s="178">
        <v>101564.01</v>
      </c>
      <c r="C30" s="178">
        <v>302374.95</v>
      </c>
      <c r="D30" s="178">
        <v>93215.17</v>
      </c>
      <c r="E30" s="178">
        <v>86721.200000000012</v>
      </c>
      <c r="F30" s="178">
        <v>298511.3</v>
      </c>
      <c r="G30" s="178"/>
    </row>
    <row r="31" spans="1:14" ht="15" x14ac:dyDescent="0.2">
      <c r="A31" s="176">
        <v>2017</v>
      </c>
      <c r="B31" s="178">
        <v>104056.93</v>
      </c>
      <c r="C31" s="178">
        <v>295773.45</v>
      </c>
      <c r="D31" s="178">
        <v>92565.099999999991</v>
      </c>
      <c r="E31" s="178">
        <v>85341.83</v>
      </c>
      <c r="F31" s="178">
        <v>286427.34000000003</v>
      </c>
      <c r="G31" s="178"/>
    </row>
    <row r="32" spans="1:14" ht="15" x14ac:dyDescent="0.2">
      <c r="A32" s="176">
        <v>2018</v>
      </c>
      <c r="B32" s="178">
        <v>109470.59999999999</v>
      </c>
      <c r="C32" s="178">
        <v>302902.28999999998</v>
      </c>
      <c r="D32" s="178">
        <v>97794.73</v>
      </c>
      <c r="E32" s="178">
        <v>88026.840000000011</v>
      </c>
      <c r="F32" s="178">
        <v>273778.56</v>
      </c>
      <c r="G32" s="178">
        <v>113.08</v>
      </c>
    </row>
    <row r="33" spans="1:7" ht="15" x14ac:dyDescent="0.2">
      <c r="A33" s="176">
        <v>2019</v>
      </c>
      <c r="B33" s="178">
        <v>106371.59000000001</v>
      </c>
      <c r="C33" s="178">
        <v>292428.76</v>
      </c>
      <c r="D33" s="178">
        <v>97620.37</v>
      </c>
      <c r="E33" s="178">
        <v>91729.099999999991</v>
      </c>
      <c r="F33" s="178">
        <v>273078.11</v>
      </c>
      <c r="G33" s="178">
        <v>496.92</v>
      </c>
    </row>
    <row r="34" spans="1:7" ht="15" x14ac:dyDescent="0.2">
      <c r="A34" s="176">
        <v>2020</v>
      </c>
      <c r="B34" s="178">
        <v>103269.82</v>
      </c>
      <c r="C34" s="178">
        <v>291794.5</v>
      </c>
      <c r="D34" s="178">
        <v>91791.92</v>
      </c>
      <c r="E34" s="178">
        <v>88709.81</v>
      </c>
      <c r="F34" s="178">
        <v>232593.18</v>
      </c>
      <c r="G34" s="178">
        <v>886.4</v>
      </c>
    </row>
    <row r="35" spans="1:7" ht="15" x14ac:dyDescent="0.2">
      <c r="A35" s="176">
        <v>2021</v>
      </c>
      <c r="B35" s="178">
        <v>108123.96999999999</v>
      </c>
      <c r="C35" s="178">
        <v>310235.86</v>
      </c>
      <c r="D35" s="178">
        <v>98152.360000000015</v>
      </c>
      <c r="E35" s="178">
        <v>78981.430000000008</v>
      </c>
      <c r="F35" s="178">
        <v>254381.76</v>
      </c>
      <c r="G35" s="178">
        <v>977.96</v>
      </c>
    </row>
    <row r="36" spans="1:7" ht="15" x14ac:dyDescent="0.2">
      <c r="A36" s="176">
        <v>2022</v>
      </c>
      <c r="B36" s="178">
        <v>103056.63</v>
      </c>
      <c r="C36" s="178">
        <v>254471.94</v>
      </c>
      <c r="D36" s="178">
        <v>88678.49</v>
      </c>
      <c r="E36" s="178">
        <v>79147.209999999992</v>
      </c>
      <c r="F36" s="178">
        <v>258104.86</v>
      </c>
      <c r="G36" s="178">
        <v>977.96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6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RowHeight="15" x14ac:dyDescent="0.2"/>
  <cols>
    <col min="2" max="2" width="11.109375" bestFit="1" customWidth="1"/>
    <col min="3" max="3" width="13.5546875" bestFit="1" customWidth="1"/>
    <col min="4" max="5" width="11.109375" bestFit="1" customWidth="1"/>
    <col min="11" max="11" width="4.44140625" customWidth="1"/>
  </cols>
  <sheetData>
    <row r="1" spans="1:15" ht="15.75" x14ac:dyDescent="0.25">
      <c r="A1" s="183" t="s">
        <v>361</v>
      </c>
    </row>
    <row r="2" spans="1:15" ht="15.75" x14ac:dyDescent="0.25">
      <c r="A2" s="184"/>
    </row>
    <row r="3" spans="1:15" x14ac:dyDescent="0.2">
      <c r="A3" s="421" t="s">
        <v>213</v>
      </c>
      <c r="B3" s="185" t="s">
        <v>74</v>
      </c>
      <c r="C3" s="185" t="s">
        <v>218</v>
      </c>
      <c r="D3" s="185" t="s">
        <v>219</v>
      </c>
      <c r="E3" s="185" t="s">
        <v>189</v>
      </c>
    </row>
    <row r="4" spans="1:15" x14ac:dyDescent="0.2">
      <c r="A4">
        <v>1990</v>
      </c>
      <c r="B4" s="186">
        <v>0</v>
      </c>
      <c r="C4" s="186">
        <v>79.832999999999998</v>
      </c>
      <c r="D4" s="187">
        <v>0</v>
      </c>
      <c r="E4" s="186">
        <v>79.832999999999998</v>
      </c>
      <c r="I4" s="188"/>
      <c r="L4" s="181"/>
      <c r="M4" s="181"/>
      <c r="N4" s="181"/>
      <c r="O4" s="181"/>
    </row>
    <row r="5" spans="1:15" x14ac:dyDescent="0.2">
      <c r="A5">
        <v>1991</v>
      </c>
      <c r="B5" s="186">
        <v>0</v>
      </c>
      <c r="C5" s="186">
        <v>72.007000000000005</v>
      </c>
      <c r="D5" s="187">
        <v>0</v>
      </c>
      <c r="E5" s="186">
        <v>72.007000000000005</v>
      </c>
      <c r="I5" s="188"/>
      <c r="L5" s="181"/>
      <c r="M5" s="181"/>
      <c r="N5" s="181"/>
      <c r="O5" s="181"/>
    </row>
    <row r="6" spans="1:15" x14ac:dyDescent="0.2">
      <c r="A6">
        <v>1992</v>
      </c>
      <c r="B6" s="186">
        <v>-0.62</v>
      </c>
      <c r="C6" s="186">
        <v>61.255000000000003</v>
      </c>
      <c r="D6" s="187">
        <v>0</v>
      </c>
      <c r="E6" s="186">
        <v>60.634999999999998</v>
      </c>
      <c r="I6" s="188"/>
      <c r="L6" s="181"/>
      <c r="M6" s="181"/>
      <c r="N6" s="181"/>
      <c r="O6" s="181"/>
    </row>
    <row r="7" spans="1:15" x14ac:dyDescent="0.2">
      <c r="A7">
        <v>1993</v>
      </c>
      <c r="B7" s="186">
        <v>-6.8239999999999998</v>
      </c>
      <c r="C7" s="186">
        <v>48.527999999999999</v>
      </c>
      <c r="D7" s="187">
        <v>0</v>
      </c>
      <c r="E7" s="186">
        <v>41.704000000000001</v>
      </c>
      <c r="I7" s="188"/>
      <c r="L7" s="181"/>
      <c r="M7" s="181"/>
      <c r="N7" s="181"/>
      <c r="O7" s="181"/>
    </row>
    <row r="8" spans="1:15" x14ac:dyDescent="0.2">
      <c r="A8">
        <v>1994</v>
      </c>
      <c r="B8" s="186">
        <v>-9.5570000000000004</v>
      </c>
      <c r="C8" s="186">
        <v>33.052999999999997</v>
      </c>
      <c r="D8" s="187">
        <v>0</v>
      </c>
      <c r="E8" s="186">
        <v>23.495999999999999</v>
      </c>
      <c r="I8" s="188"/>
      <c r="L8" s="181"/>
      <c r="M8" s="181"/>
      <c r="N8" s="181"/>
      <c r="O8" s="181"/>
    </row>
    <row r="9" spans="1:15" x14ac:dyDescent="0.2">
      <c r="A9">
        <v>1995</v>
      </c>
      <c r="B9" s="186">
        <v>-11.231999999999999</v>
      </c>
      <c r="C9" s="186">
        <v>19.457000000000001</v>
      </c>
      <c r="D9" s="187">
        <v>0</v>
      </c>
      <c r="E9" s="186">
        <v>8.2249999999999996</v>
      </c>
      <c r="I9" s="188"/>
      <c r="L9" s="181"/>
      <c r="M9" s="181"/>
      <c r="N9" s="181"/>
      <c r="O9" s="181"/>
    </row>
    <row r="10" spans="1:15" x14ac:dyDescent="0.2">
      <c r="A10">
        <v>1996</v>
      </c>
      <c r="B10" s="186">
        <v>-15.202999999999999</v>
      </c>
      <c r="C10" s="186">
        <v>19.803999999999998</v>
      </c>
      <c r="D10" s="187">
        <v>0</v>
      </c>
      <c r="E10" s="186">
        <v>4.601</v>
      </c>
      <c r="I10" s="188"/>
      <c r="L10" s="181"/>
      <c r="M10" s="181"/>
      <c r="N10" s="181"/>
      <c r="O10" s="181"/>
    </row>
    <row r="11" spans="1:15" x14ac:dyDescent="0.2">
      <c r="A11">
        <v>1997</v>
      </c>
      <c r="B11" s="186">
        <v>-21.666</v>
      </c>
      <c r="C11" s="186">
        <v>14.061999999999999</v>
      </c>
      <c r="D11" s="187">
        <v>0</v>
      </c>
      <c r="E11" s="186">
        <v>-7.6040000000000001</v>
      </c>
      <c r="I11" s="188"/>
      <c r="L11" s="181"/>
      <c r="M11" s="181"/>
      <c r="N11" s="181"/>
      <c r="O11" s="181"/>
    </row>
    <row r="12" spans="1:15" x14ac:dyDescent="0.2">
      <c r="A12">
        <v>1998</v>
      </c>
      <c r="B12" s="186">
        <v>-31.603999999999999</v>
      </c>
      <c r="C12" s="186">
        <v>10.582000000000001</v>
      </c>
      <c r="D12" s="187">
        <v>0</v>
      </c>
      <c r="E12" s="186">
        <v>-21.021999999999998</v>
      </c>
      <c r="I12" s="188"/>
      <c r="L12" s="181"/>
      <c r="M12" s="181"/>
      <c r="N12" s="181"/>
      <c r="O12" s="181"/>
    </row>
    <row r="13" spans="1:15" x14ac:dyDescent="0.2">
      <c r="A13">
        <v>1999</v>
      </c>
      <c r="B13" s="186">
        <v>-84.433000000000007</v>
      </c>
      <c r="C13" s="186">
        <v>12.862</v>
      </c>
      <c r="D13" s="187">
        <v>0</v>
      </c>
      <c r="E13" s="186">
        <v>-71.570999999999998</v>
      </c>
      <c r="I13" s="188"/>
      <c r="L13" s="181"/>
      <c r="M13" s="181"/>
      <c r="N13" s="181"/>
      <c r="O13" s="181"/>
    </row>
    <row r="14" spans="1:15" x14ac:dyDescent="0.2">
      <c r="A14">
        <v>2000</v>
      </c>
      <c r="B14" s="186">
        <v>-146.34200000000001</v>
      </c>
      <c r="C14" s="186">
        <v>26.032</v>
      </c>
      <c r="D14" s="187">
        <v>0</v>
      </c>
      <c r="E14" s="186">
        <v>-120.31</v>
      </c>
      <c r="I14" s="188"/>
      <c r="L14" s="181"/>
      <c r="M14" s="181"/>
      <c r="N14" s="181"/>
      <c r="O14" s="181"/>
    </row>
    <row r="15" spans="1:15" x14ac:dyDescent="0.2">
      <c r="A15">
        <v>2001</v>
      </c>
      <c r="B15" s="186">
        <v>-138.33000000000001</v>
      </c>
      <c r="C15" s="186">
        <v>30.463999999999999</v>
      </c>
      <c r="D15" s="187">
        <v>0</v>
      </c>
      <c r="E15" s="186">
        <v>-107.866</v>
      </c>
      <c r="I15" s="188"/>
      <c r="L15" s="181"/>
      <c r="M15" s="181"/>
      <c r="N15" s="181"/>
      <c r="O15" s="181"/>
    </row>
    <row r="16" spans="1:15" x14ac:dyDescent="0.2">
      <c r="A16">
        <v>2002</v>
      </c>
      <c r="B16" s="186">
        <v>-150.73099999999999</v>
      </c>
      <c r="C16" s="186">
        <v>60.493000000000002</v>
      </c>
      <c r="D16" s="187">
        <v>0</v>
      </c>
      <c r="E16" s="186">
        <v>-90.238</v>
      </c>
      <c r="I16" s="188"/>
      <c r="L16" s="181"/>
      <c r="M16" s="181"/>
      <c r="N16" s="181"/>
      <c r="O16" s="181"/>
    </row>
    <row r="17" spans="1:15" x14ac:dyDescent="0.2">
      <c r="A17">
        <v>2003</v>
      </c>
      <c r="B17" s="186">
        <v>-177.03899999999999</v>
      </c>
      <c r="C17" s="186">
        <v>86.298000000000002</v>
      </c>
      <c r="D17" s="187">
        <v>0</v>
      </c>
      <c r="E17" s="186">
        <v>-90.741</v>
      </c>
      <c r="I17" s="188"/>
      <c r="L17" s="181"/>
      <c r="M17" s="181"/>
      <c r="N17" s="181"/>
      <c r="O17" s="181"/>
    </row>
    <row r="18" spans="1:15" x14ac:dyDescent="0.2">
      <c r="A18">
        <v>2004</v>
      </c>
      <c r="B18" s="186">
        <v>-114.11177759175878</v>
      </c>
      <c r="C18" s="186">
        <v>133.03279282349291</v>
      </c>
      <c r="D18" s="187">
        <v>0</v>
      </c>
      <c r="E18" s="186">
        <v>18.921015231734113</v>
      </c>
      <c r="I18" s="188"/>
      <c r="L18" s="181"/>
      <c r="M18" s="181"/>
      <c r="N18" s="181"/>
      <c r="O18" s="181"/>
    </row>
    <row r="19" spans="1:15" x14ac:dyDescent="0.2">
      <c r="A19">
        <v>2005</v>
      </c>
      <c r="B19" s="186">
        <v>-96.181284972780091</v>
      </c>
      <c r="C19" s="186">
        <v>167.87382160227065</v>
      </c>
      <c r="D19" s="187">
        <v>5.4543699999999999</v>
      </c>
      <c r="E19" s="186">
        <v>77.146906629490545</v>
      </c>
      <c r="I19" s="188"/>
      <c r="L19" s="181"/>
      <c r="M19" s="181"/>
      <c r="N19" s="181"/>
      <c r="O19" s="181"/>
    </row>
    <row r="20" spans="1:15" x14ac:dyDescent="0.2">
      <c r="A20">
        <v>2006</v>
      </c>
      <c r="B20" s="186">
        <v>-120.59070070867372</v>
      </c>
      <c r="C20" s="186">
        <v>206.45343263723979</v>
      </c>
      <c r="D20" s="187">
        <v>37.575880000000005</v>
      </c>
      <c r="E20" s="186">
        <v>123.43861192856605</v>
      </c>
      <c r="I20" s="188"/>
      <c r="L20" s="181"/>
      <c r="M20" s="181"/>
      <c r="N20" s="181"/>
      <c r="O20" s="181"/>
    </row>
    <row r="21" spans="1:15" x14ac:dyDescent="0.2">
      <c r="A21">
        <v>2007</v>
      </c>
      <c r="B21" s="186">
        <v>-123.15799428298207</v>
      </c>
      <c r="C21" s="186">
        <v>323.12429736573864</v>
      </c>
      <c r="D21" s="187">
        <v>14.903150000000002</v>
      </c>
      <c r="E21" s="186">
        <v>214.86945308275659</v>
      </c>
      <c r="I21" s="188"/>
      <c r="L21" s="181"/>
      <c r="M21" s="181"/>
      <c r="N21" s="181"/>
      <c r="O21" s="181"/>
    </row>
    <row r="22" spans="1:15" x14ac:dyDescent="0.2">
      <c r="A22">
        <v>2008</v>
      </c>
      <c r="B22" s="186">
        <v>-122.67002999999998</v>
      </c>
      <c r="C22" s="186">
        <v>400.00315000000001</v>
      </c>
      <c r="D22" s="187">
        <v>9.0454899999999991</v>
      </c>
      <c r="E22" s="186">
        <v>286.37861000000004</v>
      </c>
      <c r="I22" s="188"/>
      <c r="L22" s="181"/>
      <c r="M22" s="181"/>
      <c r="N22" s="181"/>
      <c r="O22" s="181"/>
    </row>
    <row r="23" spans="1:15" x14ac:dyDescent="0.2">
      <c r="A23">
        <v>2009</v>
      </c>
      <c r="B23" s="186">
        <v>-137.09980999999999</v>
      </c>
      <c r="C23" s="186">
        <v>359.60515000000004</v>
      </c>
      <c r="D23" s="187">
        <v>112.23752</v>
      </c>
      <c r="E23" s="186">
        <v>334.74286000000006</v>
      </c>
      <c r="I23" s="188"/>
      <c r="L23" s="181"/>
      <c r="M23" s="181"/>
      <c r="N23" s="181"/>
      <c r="O23" s="181"/>
    </row>
    <row r="24" spans="1:15" x14ac:dyDescent="0.2">
      <c r="A24">
        <v>2010</v>
      </c>
      <c r="B24" s="186">
        <v>-176.39914000000002</v>
      </c>
      <c r="C24" s="186">
        <v>407.63265999999993</v>
      </c>
      <c r="D24" s="187">
        <v>206.846</v>
      </c>
      <c r="E24" s="186">
        <v>438.07951999999989</v>
      </c>
      <c r="I24" s="188"/>
      <c r="L24" s="181"/>
      <c r="M24" s="181"/>
      <c r="N24" s="181"/>
      <c r="O24" s="181"/>
    </row>
    <row r="25" spans="1:15" x14ac:dyDescent="0.2">
      <c r="A25">
        <v>2011</v>
      </c>
      <c r="B25" s="186">
        <v>-183.68451000000002</v>
      </c>
      <c r="C25" s="186">
        <v>329.12928000000005</v>
      </c>
      <c r="D25" s="187">
        <v>274.79422999999997</v>
      </c>
      <c r="E25" s="186">
        <v>420.23899999999998</v>
      </c>
      <c r="I25" s="188"/>
      <c r="L25" s="181"/>
      <c r="M25" s="181"/>
      <c r="N25" s="181"/>
      <c r="O25" s="181"/>
    </row>
    <row r="26" spans="1:15" x14ac:dyDescent="0.2">
      <c r="A26">
        <v>2012</v>
      </c>
      <c r="B26" s="186">
        <v>-144.02295999999998</v>
      </c>
      <c r="C26" s="186">
        <v>416.57120999999989</v>
      </c>
      <c r="D26" s="187">
        <v>150.09768</v>
      </c>
      <c r="E26" s="186">
        <v>422.64592999999991</v>
      </c>
      <c r="I26" s="188"/>
      <c r="L26" s="181"/>
      <c r="M26" s="181"/>
      <c r="N26" s="181"/>
      <c r="O26" s="181"/>
    </row>
    <row r="27" spans="1:15" x14ac:dyDescent="0.2">
      <c r="A27">
        <v>2013</v>
      </c>
      <c r="B27" s="186">
        <v>-109.66392</v>
      </c>
      <c r="C27" s="186">
        <v>445.60272000000009</v>
      </c>
      <c r="D27" s="187">
        <v>102.62032999999998</v>
      </c>
      <c r="E27" s="186">
        <v>438.55913000000004</v>
      </c>
      <c r="I27" s="188"/>
      <c r="L27" s="181"/>
      <c r="M27" s="181"/>
      <c r="N27" s="181"/>
      <c r="O27" s="181"/>
    </row>
    <row r="28" spans="1:15" x14ac:dyDescent="0.2">
      <c r="A28">
        <v>2014</v>
      </c>
      <c r="B28" s="186">
        <v>-127.90732000000001</v>
      </c>
      <c r="C28" s="186">
        <v>365.02703000000002</v>
      </c>
      <c r="D28" s="187">
        <v>123.90986000000001</v>
      </c>
      <c r="E28" s="186">
        <v>361.02957000000004</v>
      </c>
      <c r="L28" s="181"/>
      <c r="M28" s="181"/>
      <c r="N28" s="181"/>
      <c r="O28" s="181"/>
    </row>
    <row r="29" spans="1:15" x14ac:dyDescent="0.2">
      <c r="A29">
        <v>2015</v>
      </c>
      <c r="B29" s="186">
        <v>-159.51666999999998</v>
      </c>
      <c r="C29" s="186">
        <v>349.15671999999995</v>
      </c>
      <c r="D29" s="187">
        <v>152.40647000000001</v>
      </c>
      <c r="E29" s="186">
        <v>342.04652000000004</v>
      </c>
      <c r="L29" s="181"/>
      <c r="M29" s="181"/>
      <c r="N29" s="181"/>
      <c r="O29" s="181"/>
    </row>
    <row r="30" spans="1:15" x14ac:dyDescent="0.2">
      <c r="A30">
        <v>2016</v>
      </c>
      <c r="B30" s="186">
        <v>-118.2764</v>
      </c>
      <c r="C30" s="186">
        <v>410.98102</v>
      </c>
      <c r="D30" s="187">
        <v>115.05198999999999</v>
      </c>
      <c r="E30" s="186">
        <v>407.75660999999997</v>
      </c>
      <c r="L30" s="181"/>
      <c r="M30" s="181"/>
      <c r="N30" s="181"/>
      <c r="O30" s="181"/>
    </row>
    <row r="31" spans="1:15" x14ac:dyDescent="0.2">
      <c r="A31">
        <v>2017</v>
      </c>
      <c r="B31" s="186">
        <v>-126.1392</v>
      </c>
      <c r="C31" s="186">
        <v>443.61135999999999</v>
      </c>
      <c r="D31" s="187">
        <v>70.67689</v>
      </c>
      <c r="E31" s="186">
        <v>388.14904999999999</v>
      </c>
      <c r="L31" s="181"/>
      <c r="M31" s="181"/>
      <c r="N31" s="181"/>
      <c r="O31" s="181"/>
    </row>
    <row r="32" spans="1:15" x14ac:dyDescent="0.2">
      <c r="A32">
        <v>2018</v>
      </c>
      <c r="B32" s="186">
        <v>-83.675700000000006</v>
      </c>
      <c r="C32" s="186">
        <v>438.96990000000011</v>
      </c>
      <c r="D32" s="187">
        <v>74.789699999999996</v>
      </c>
      <c r="E32" s="186">
        <v>430.08390000000009</v>
      </c>
      <c r="L32" s="181"/>
      <c r="M32" s="181"/>
      <c r="N32" s="181"/>
      <c r="O32" s="181"/>
    </row>
    <row r="33" spans="1:15" x14ac:dyDescent="0.2">
      <c r="A33">
        <v>2019</v>
      </c>
      <c r="B33" s="186">
        <v>-91.793940000000006</v>
      </c>
      <c r="C33" s="186">
        <v>315.85842000000002</v>
      </c>
      <c r="D33" s="187">
        <v>185.11847999999998</v>
      </c>
      <c r="E33" s="186">
        <v>409.18296000000004</v>
      </c>
      <c r="L33" s="181"/>
      <c r="M33" s="181"/>
      <c r="N33" s="181"/>
      <c r="O33" s="181"/>
    </row>
    <row r="34" spans="1:15" x14ac:dyDescent="0.2">
      <c r="A34">
        <v>2020</v>
      </c>
      <c r="B34" s="186">
        <v>-106.03025</v>
      </c>
      <c r="C34" s="186">
        <v>278.12142</v>
      </c>
      <c r="D34" s="187">
        <v>200.06647000000004</v>
      </c>
      <c r="E34" s="186">
        <v>372.15764000000001</v>
      </c>
    </row>
    <row r="35" spans="1:15" x14ac:dyDescent="0.2">
      <c r="A35">
        <v>2021</v>
      </c>
      <c r="B35" s="186">
        <v>-76.070119999999989</v>
      </c>
      <c r="C35" s="186">
        <v>400.9803500000001</v>
      </c>
      <c r="D35" s="187">
        <v>159.86382999999998</v>
      </c>
      <c r="E35" s="186">
        <v>484.77406000000008</v>
      </c>
    </row>
    <row r="36" spans="1:15" x14ac:dyDescent="0.2">
      <c r="A36">
        <v>2022</v>
      </c>
      <c r="B36" s="186">
        <v>-259.86417999999998</v>
      </c>
      <c r="C36" s="186">
        <v>340.45840000000004</v>
      </c>
      <c r="D36" s="187">
        <v>277.83272999999997</v>
      </c>
      <c r="E36" s="186">
        <v>358.42695000000003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Z82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9.21875" defaultRowHeight="15" x14ac:dyDescent="0.2"/>
  <cols>
    <col min="1" max="1" width="20.44140625" style="263" customWidth="1"/>
    <col min="2" max="24" width="8.6640625" style="263" bestFit="1" customWidth="1"/>
    <col min="25" max="16384" width="9.21875" style="263"/>
  </cols>
  <sheetData>
    <row r="1" spans="1:26" ht="15.75" x14ac:dyDescent="0.25">
      <c r="A1" s="305" t="s">
        <v>362</v>
      </c>
      <c r="N1" s="314"/>
      <c r="O1" s="314"/>
      <c r="S1" s="314"/>
      <c r="T1" s="314"/>
      <c r="U1" s="314"/>
      <c r="V1" s="314"/>
      <c r="W1" s="314"/>
      <c r="X1" s="314"/>
    </row>
    <row r="2" spans="1:26" x14ac:dyDescent="0.2">
      <c r="A2" s="301"/>
    </row>
    <row r="3" spans="1:26" ht="18" x14ac:dyDescent="0.2">
      <c r="A3" s="262" t="s">
        <v>220</v>
      </c>
      <c r="B3" s="262" t="s">
        <v>221</v>
      </c>
      <c r="C3" s="262" t="s">
        <v>222</v>
      </c>
      <c r="D3" s="263">
        <v>2000</v>
      </c>
      <c r="E3" s="263">
        <v>2001</v>
      </c>
      <c r="F3" s="263">
        <v>2002</v>
      </c>
      <c r="G3" s="263">
        <v>2003</v>
      </c>
      <c r="H3" s="263">
        <v>2004</v>
      </c>
      <c r="I3" s="263">
        <v>2005</v>
      </c>
      <c r="J3" s="263">
        <v>2006</v>
      </c>
      <c r="K3" s="263">
        <v>2007</v>
      </c>
      <c r="L3" s="263">
        <v>2008</v>
      </c>
      <c r="M3" s="263">
        <v>2009</v>
      </c>
      <c r="N3" s="263">
        <v>2010</v>
      </c>
      <c r="O3" s="263">
        <v>2011</v>
      </c>
      <c r="P3" s="263">
        <v>2012</v>
      </c>
      <c r="Q3" s="263">
        <v>2013</v>
      </c>
      <c r="R3" s="262">
        <v>2014</v>
      </c>
      <c r="S3" s="262">
        <v>2015</v>
      </c>
      <c r="T3" s="262">
        <v>2016</v>
      </c>
      <c r="U3" s="262">
        <v>2017</v>
      </c>
      <c r="V3" s="262">
        <v>2018</v>
      </c>
      <c r="W3" s="262">
        <v>2019</v>
      </c>
      <c r="X3" s="262">
        <v>2020</v>
      </c>
      <c r="Y3" s="262">
        <v>2021</v>
      </c>
      <c r="Z3" s="262">
        <v>2022</v>
      </c>
    </row>
    <row r="4" spans="1:26" ht="15.75" x14ac:dyDescent="0.25">
      <c r="A4" s="264"/>
      <c r="B4" s="324"/>
      <c r="C4" s="324"/>
      <c r="D4" s="324"/>
    </row>
    <row r="5" spans="1:26" ht="15.75" x14ac:dyDescent="0.25">
      <c r="A5" s="264" t="s">
        <v>42</v>
      </c>
      <c r="B5" s="422">
        <v>237475.3219974736</v>
      </c>
      <c r="C5" s="422">
        <v>229851.76322871685</v>
      </c>
      <c r="D5" s="422">
        <v>119950</v>
      </c>
      <c r="E5" s="422">
        <v>131461</v>
      </c>
      <c r="F5" s="422">
        <v>124279</v>
      </c>
      <c r="G5" s="422">
        <v>138305</v>
      </c>
      <c r="H5" s="422">
        <v>131787.64000000001</v>
      </c>
      <c r="I5" s="422">
        <v>134636.99</v>
      </c>
      <c r="J5" s="422">
        <v>148849.60999999999</v>
      </c>
      <c r="K5" s="422">
        <v>135943.92000000001</v>
      </c>
      <c r="L5" s="422">
        <v>124381.36</v>
      </c>
      <c r="M5" s="422">
        <v>103038.03</v>
      </c>
      <c r="N5" s="422">
        <v>107594.24000000001</v>
      </c>
      <c r="O5" s="422">
        <v>108442.27</v>
      </c>
      <c r="P5" s="422">
        <v>142792</v>
      </c>
      <c r="Q5" s="422">
        <v>130257.89</v>
      </c>
      <c r="R5" s="422">
        <v>100238.85</v>
      </c>
      <c r="S5" s="422">
        <v>75878.22</v>
      </c>
      <c r="T5" s="321">
        <v>30668.6</v>
      </c>
      <c r="U5" s="321">
        <v>22530.45</v>
      </c>
      <c r="V5" s="321">
        <v>16831.399430100453</v>
      </c>
      <c r="W5" s="321">
        <v>6915.17</v>
      </c>
      <c r="X5" s="321">
        <v>5490.97</v>
      </c>
      <c r="Y5" s="321">
        <v>6515.07</v>
      </c>
      <c r="Z5" s="321"/>
    </row>
    <row r="6" spans="1:26" ht="15.75" x14ac:dyDescent="0.25">
      <c r="A6" s="167" t="s">
        <v>223</v>
      </c>
      <c r="B6" s="422">
        <v>8465.584997088361</v>
      </c>
      <c r="C6" s="422">
        <v>20711.127667490677</v>
      </c>
      <c r="D6" s="422">
        <v>13619</v>
      </c>
      <c r="E6" s="422">
        <v>11252</v>
      </c>
      <c r="F6" s="422">
        <v>11170</v>
      </c>
      <c r="G6" s="422">
        <v>11128</v>
      </c>
      <c r="H6" s="422">
        <v>10354.57</v>
      </c>
      <c r="I6" s="422">
        <v>11943.789999999999</v>
      </c>
      <c r="J6" s="422">
        <v>13397.16</v>
      </c>
      <c r="K6" s="422">
        <v>12374.92</v>
      </c>
      <c r="L6" s="422">
        <v>13985.92</v>
      </c>
      <c r="M6" s="422">
        <v>12875.61</v>
      </c>
      <c r="N6" s="422">
        <v>10500.49</v>
      </c>
      <c r="O6" s="422">
        <v>8847.98</v>
      </c>
      <c r="P6" s="422">
        <v>9258.34</v>
      </c>
      <c r="Q6" s="422">
        <v>8362.56</v>
      </c>
      <c r="R6" s="422">
        <v>8694.61</v>
      </c>
      <c r="S6" s="422">
        <v>9412.9500000000007</v>
      </c>
      <c r="T6" s="422">
        <v>10423.039999999999</v>
      </c>
      <c r="U6" s="422">
        <v>9706.01</v>
      </c>
      <c r="V6" s="422">
        <v>9342.607579837224</v>
      </c>
      <c r="W6" s="422">
        <v>9196.58</v>
      </c>
      <c r="X6" s="422">
        <v>10192.369999999999</v>
      </c>
      <c r="Y6" s="422">
        <v>10858.78</v>
      </c>
      <c r="Z6" s="422"/>
    </row>
    <row r="7" spans="1:26" ht="15.75" x14ac:dyDescent="0.25">
      <c r="A7" s="264" t="s">
        <v>54</v>
      </c>
      <c r="B7" s="422">
        <v>27.14361098948131</v>
      </c>
      <c r="C7" s="422">
        <v>425.45891916130358</v>
      </c>
      <c r="D7" s="422">
        <v>148077</v>
      </c>
      <c r="E7" s="422">
        <v>141905</v>
      </c>
      <c r="F7" s="422">
        <v>152277</v>
      </c>
      <c r="G7" s="422">
        <v>148881</v>
      </c>
      <c r="H7" s="422">
        <v>157064.31</v>
      </c>
      <c r="I7" s="422">
        <v>152641.99</v>
      </c>
      <c r="J7" s="422">
        <v>140827.85999999999</v>
      </c>
      <c r="K7" s="422">
        <v>165793.07999999999</v>
      </c>
      <c r="L7" s="422">
        <v>176219</v>
      </c>
      <c r="M7" s="422">
        <v>166498.85999999999</v>
      </c>
      <c r="N7" s="422">
        <v>175653.41</v>
      </c>
      <c r="O7" s="422">
        <v>146499.03</v>
      </c>
      <c r="P7" s="422">
        <v>100169.57</v>
      </c>
      <c r="Q7" s="422">
        <v>95842.76</v>
      </c>
      <c r="R7" s="422">
        <v>100892.19</v>
      </c>
      <c r="S7" s="422">
        <v>99875.42</v>
      </c>
      <c r="T7" s="321">
        <v>143356.07999999999</v>
      </c>
      <c r="U7" s="321">
        <v>136745.82</v>
      </c>
      <c r="V7" s="321">
        <v>131489.77544573045</v>
      </c>
      <c r="W7" s="321">
        <v>131931.48000000001</v>
      </c>
      <c r="X7" s="321">
        <v>111431.34</v>
      </c>
      <c r="Y7" s="321">
        <v>122673.29</v>
      </c>
      <c r="Z7" s="321"/>
    </row>
    <row r="8" spans="1:26" ht="15.75" x14ac:dyDescent="0.25">
      <c r="A8" s="264" t="s">
        <v>84</v>
      </c>
      <c r="B8" s="422">
        <v>34737.190175702555</v>
      </c>
      <c r="C8" s="422">
        <v>63196.304331419633</v>
      </c>
      <c r="D8" s="422">
        <v>85063</v>
      </c>
      <c r="E8" s="422">
        <v>90093</v>
      </c>
      <c r="F8" s="422">
        <v>87848</v>
      </c>
      <c r="G8" s="422">
        <v>88686</v>
      </c>
      <c r="H8" s="422">
        <v>79999.11</v>
      </c>
      <c r="I8" s="422">
        <v>81618.100000000006</v>
      </c>
      <c r="J8" s="422">
        <v>75450.66</v>
      </c>
      <c r="K8" s="422">
        <v>63028.34</v>
      </c>
      <c r="L8" s="422">
        <v>52485.81</v>
      </c>
      <c r="M8" s="422">
        <v>69097.69</v>
      </c>
      <c r="N8" s="422">
        <v>62139.67</v>
      </c>
      <c r="O8" s="422">
        <v>68980.45</v>
      </c>
      <c r="P8" s="422">
        <v>70405.070000000007</v>
      </c>
      <c r="Q8" s="422">
        <v>70606.880000000005</v>
      </c>
      <c r="R8" s="422">
        <v>63747.95</v>
      </c>
      <c r="S8" s="422">
        <v>70344.899999999994</v>
      </c>
      <c r="T8" s="321">
        <v>71726.080000000002</v>
      </c>
      <c r="U8" s="321">
        <v>70336.429999999993</v>
      </c>
      <c r="V8" s="321">
        <v>65063.848921514604</v>
      </c>
      <c r="W8" s="321">
        <v>56183.93</v>
      </c>
      <c r="X8" s="321">
        <v>50278.35</v>
      </c>
      <c r="Y8" s="321">
        <v>45903.95</v>
      </c>
      <c r="Z8" s="321"/>
    </row>
    <row r="9" spans="1:26" ht="15.75" x14ac:dyDescent="0.25">
      <c r="A9" s="264" t="s">
        <v>224</v>
      </c>
      <c r="B9" s="422">
        <v>4216.9578362006132</v>
      </c>
      <c r="C9" s="422">
        <v>5554.3458532115037</v>
      </c>
      <c r="D9" s="422">
        <v>5085</v>
      </c>
      <c r="E9" s="422">
        <v>4055</v>
      </c>
      <c r="F9" s="422">
        <v>4788</v>
      </c>
      <c r="G9" s="422">
        <v>3228</v>
      </c>
      <c r="H9" s="422">
        <v>4844</v>
      </c>
      <c r="I9" s="422">
        <v>4921.53</v>
      </c>
      <c r="J9" s="422">
        <v>4593.1499999999996</v>
      </c>
      <c r="K9" s="422">
        <v>5077.3</v>
      </c>
      <c r="L9" s="422">
        <v>5144.8500000000004</v>
      </c>
      <c r="M9" s="422">
        <v>5230.57</v>
      </c>
      <c r="N9" s="422">
        <v>3591.38</v>
      </c>
      <c r="O9" s="422">
        <v>5691.75</v>
      </c>
      <c r="P9" s="422">
        <v>5309.65</v>
      </c>
      <c r="Q9" s="422">
        <v>4701.47</v>
      </c>
      <c r="R9" s="422">
        <v>5887.8</v>
      </c>
      <c r="S9" s="422">
        <v>6297.27</v>
      </c>
      <c r="T9" s="321">
        <v>5370.41</v>
      </c>
      <c r="U9" s="321">
        <v>5881.87</v>
      </c>
      <c r="V9" s="321">
        <v>5443.2678470163064</v>
      </c>
      <c r="W9" s="321">
        <v>5932.9</v>
      </c>
      <c r="X9" s="321">
        <v>6864.87</v>
      </c>
      <c r="Y9" s="321">
        <v>5495.93</v>
      </c>
      <c r="Z9" s="321"/>
    </row>
    <row r="10" spans="1:26" ht="15.75" x14ac:dyDescent="0.25">
      <c r="A10" s="264" t="s">
        <v>225</v>
      </c>
      <c r="B10" s="422">
        <v>0</v>
      </c>
      <c r="C10" s="422">
        <v>0</v>
      </c>
      <c r="D10" s="422">
        <v>947</v>
      </c>
      <c r="E10" s="422">
        <v>967</v>
      </c>
      <c r="F10" s="422">
        <v>1259</v>
      </c>
      <c r="G10" s="422">
        <v>1288</v>
      </c>
      <c r="H10" s="422">
        <v>1939.11</v>
      </c>
      <c r="I10" s="422">
        <v>2912.1</v>
      </c>
      <c r="J10" s="422">
        <v>4235.75</v>
      </c>
      <c r="K10" s="422">
        <v>5287.87</v>
      </c>
      <c r="L10" s="422">
        <v>7140.421142666667</v>
      </c>
      <c r="M10" s="422">
        <v>9303.2147236914207</v>
      </c>
      <c r="N10" s="422">
        <v>10325.91665526299</v>
      </c>
      <c r="O10" s="422">
        <v>16206.588782981202</v>
      </c>
      <c r="P10" s="422">
        <v>21200.872392698511</v>
      </c>
      <c r="Q10" s="422">
        <v>30407.17348206968</v>
      </c>
      <c r="R10" s="422">
        <v>36013.409371557122</v>
      </c>
      <c r="S10" s="422">
        <v>47809.582213233698</v>
      </c>
      <c r="T10" s="321">
        <v>47554.537167042399</v>
      </c>
      <c r="U10" s="321">
        <v>61102.580864303462</v>
      </c>
      <c r="V10" s="321">
        <v>69585.304748054652</v>
      </c>
      <c r="W10" s="321">
        <v>76266.95</v>
      </c>
      <c r="X10" s="321">
        <v>88528.89</v>
      </c>
      <c r="Y10" s="321">
        <v>76805.489999999991</v>
      </c>
      <c r="Z10" s="321"/>
    </row>
    <row r="11" spans="1:26" ht="15.75" x14ac:dyDescent="0.25">
      <c r="A11" s="264" t="s">
        <v>226</v>
      </c>
      <c r="B11" s="422">
        <v>0</v>
      </c>
      <c r="C11" s="422">
        <v>0</v>
      </c>
      <c r="D11" s="422">
        <v>4328</v>
      </c>
      <c r="E11" s="422">
        <v>5054</v>
      </c>
      <c r="F11" s="422">
        <v>5625</v>
      </c>
      <c r="G11" s="422">
        <v>6692</v>
      </c>
      <c r="H11" s="422">
        <v>7940</v>
      </c>
      <c r="I11" s="422">
        <v>9685.18</v>
      </c>
      <c r="J11" s="422">
        <v>9927.75</v>
      </c>
      <c r="K11" s="422">
        <v>9324.51</v>
      </c>
      <c r="L11" s="422">
        <v>9534.64</v>
      </c>
      <c r="M11" s="422">
        <v>10673.64</v>
      </c>
      <c r="N11" s="422">
        <v>12261.26</v>
      </c>
      <c r="O11" s="422">
        <v>13313.03</v>
      </c>
      <c r="P11" s="422">
        <v>14733.84</v>
      </c>
      <c r="Q11" s="422">
        <v>18099.849999999999</v>
      </c>
      <c r="R11" s="422">
        <v>22619.06</v>
      </c>
      <c r="S11" s="422">
        <v>29256.98</v>
      </c>
      <c r="T11" s="321">
        <v>30065.67</v>
      </c>
      <c r="U11" s="321">
        <v>31894.18</v>
      </c>
      <c r="V11" s="321">
        <v>34966.833859316874</v>
      </c>
      <c r="W11" s="321">
        <v>37381.660000000003</v>
      </c>
      <c r="X11" s="321">
        <v>39347.19</v>
      </c>
      <c r="Y11" s="321">
        <v>39876.720000000001</v>
      </c>
      <c r="Z11" s="321"/>
    </row>
    <row r="12" spans="1:26" ht="15.75" x14ac:dyDescent="0.25">
      <c r="B12" s="323">
        <v>284922.19861745462</v>
      </c>
      <c r="C12" s="323">
        <v>319739</v>
      </c>
      <c r="D12" s="323">
        <v>377069</v>
      </c>
      <c r="E12" s="323">
        <v>384787</v>
      </c>
      <c r="F12" s="323">
        <v>387246</v>
      </c>
      <c r="G12" s="323">
        <v>398208</v>
      </c>
      <c r="H12" s="323">
        <v>393928.74</v>
      </c>
      <c r="I12" s="323">
        <v>398359.68</v>
      </c>
      <c r="J12" s="323">
        <v>397281.94000000006</v>
      </c>
      <c r="K12" s="323">
        <v>396829.94</v>
      </c>
      <c r="L12" s="323">
        <v>388892.00114266668</v>
      </c>
      <c r="M12" s="323">
        <v>376717.61472369143</v>
      </c>
      <c r="N12" s="323">
        <v>382066.366655263</v>
      </c>
      <c r="O12" s="323">
        <v>367981.09878298128</v>
      </c>
      <c r="P12" s="323">
        <v>363869.34239269857</v>
      </c>
      <c r="Q12" s="323">
        <v>358278.58348206966</v>
      </c>
      <c r="R12" s="323">
        <v>338093.86937155714</v>
      </c>
      <c r="S12" s="323">
        <v>338875.32221323368</v>
      </c>
      <c r="T12" s="323">
        <v>339164.41716704238</v>
      </c>
      <c r="U12" s="323">
        <v>338197.34086430346</v>
      </c>
      <c r="V12" s="323">
        <v>332723.0378315706</v>
      </c>
      <c r="W12" s="323">
        <v>323808.67000000004</v>
      </c>
      <c r="X12" s="323">
        <v>312133.98</v>
      </c>
      <c r="Y12" s="323">
        <v>308129.23</v>
      </c>
      <c r="Z12" s="323"/>
    </row>
    <row r="13" spans="1:26" ht="15.75" x14ac:dyDescent="0.25"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2"/>
    </row>
    <row r="14" spans="1:26" ht="15.75" x14ac:dyDescent="0.25">
      <c r="A14" s="264" t="s">
        <v>64</v>
      </c>
      <c r="B14" s="422">
        <v>7292.584997088361</v>
      </c>
      <c r="C14" s="422">
        <v>18819.127667490677</v>
      </c>
      <c r="D14" s="422">
        <v>6524</v>
      </c>
      <c r="E14" s="422">
        <v>5253</v>
      </c>
      <c r="F14" s="422">
        <v>4799</v>
      </c>
      <c r="G14" s="422">
        <v>4594</v>
      </c>
      <c r="H14" s="422">
        <v>4644.16</v>
      </c>
      <c r="I14" s="422">
        <v>5338.15</v>
      </c>
      <c r="J14" s="422">
        <v>6173.15</v>
      </c>
      <c r="K14" s="422">
        <v>5048.3</v>
      </c>
      <c r="L14" s="422">
        <v>6708.77</v>
      </c>
      <c r="M14" s="422">
        <v>5994.55</v>
      </c>
      <c r="N14" s="422">
        <v>4805.4399999999996</v>
      </c>
      <c r="O14" s="422">
        <v>3118.95</v>
      </c>
      <c r="P14" s="422">
        <v>2891.23</v>
      </c>
      <c r="Q14" s="422">
        <v>2066.25</v>
      </c>
      <c r="R14" s="422">
        <v>1920.05</v>
      </c>
      <c r="S14" s="422">
        <v>2037.11</v>
      </c>
      <c r="T14" s="321">
        <v>1890.35</v>
      </c>
      <c r="U14" s="321">
        <v>1614.5</v>
      </c>
      <c r="V14" s="321">
        <v>1064.9444254457987</v>
      </c>
      <c r="W14" s="321">
        <v>1846.74</v>
      </c>
      <c r="X14" s="321">
        <v>1543.53</v>
      </c>
      <c r="Y14" s="321">
        <v>1750.85</v>
      </c>
      <c r="Z14" s="321"/>
    </row>
    <row r="15" spans="1:26" ht="15.75" x14ac:dyDescent="0.25">
      <c r="A15" s="264" t="s">
        <v>227</v>
      </c>
      <c r="B15" s="422"/>
      <c r="C15" s="422"/>
      <c r="D15" s="422">
        <v>4401</v>
      </c>
      <c r="E15" s="422">
        <v>3577</v>
      </c>
      <c r="F15" s="422">
        <v>3719</v>
      </c>
      <c r="G15" s="422">
        <v>3800</v>
      </c>
      <c r="H15" s="422">
        <v>3061.86</v>
      </c>
      <c r="I15" s="422">
        <v>3675.88</v>
      </c>
      <c r="J15" s="422">
        <v>3371.41</v>
      </c>
      <c r="K15" s="422">
        <v>3467.39</v>
      </c>
      <c r="L15" s="422">
        <v>3188.21</v>
      </c>
      <c r="M15" s="422">
        <v>3195.78</v>
      </c>
      <c r="N15" s="422">
        <v>2544.62</v>
      </c>
      <c r="O15" s="422">
        <v>2823.47</v>
      </c>
      <c r="P15" s="422">
        <v>3400.65</v>
      </c>
      <c r="Q15" s="422">
        <v>3392.42</v>
      </c>
      <c r="R15" s="422">
        <v>3891.08</v>
      </c>
      <c r="S15" s="422">
        <v>4636.42</v>
      </c>
      <c r="T15" s="321">
        <v>5573.47</v>
      </c>
      <c r="U15" s="321">
        <v>5219.4799999999996</v>
      </c>
      <c r="V15" s="321">
        <v>5779.2129489399258</v>
      </c>
      <c r="W15" s="321">
        <v>5593.43</v>
      </c>
      <c r="X15" s="321">
        <v>7246.61</v>
      </c>
      <c r="Y15" s="321">
        <v>7243.68</v>
      </c>
      <c r="Z15" s="321"/>
    </row>
    <row r="16" spans="1:26" ht="15.75" x14ac:dyDescent="0.25">
      <c r="A16" s="264" t="s">
        <v>228</v>
      </c>
      <c r="B16" s="422">
        <v>1173</v>
      </c>
      <c r="C16" s="422">
        <v>1892</v>
      </c>
      <c r="D16" s="422">
        <v>2694</v>
      </c>
      <c r="E16" s="422">
        <v>2422</v>
      </c>
      <c r="F16" s="422">
        <v>2652</v>
      </c>
      <c r="G16" s="422">
        <v>2734</v>
      </c>
      <c r="H16" s="422">
        <v>2648.55</v>
      </c>
      <c r="I16" s="422">
        <v>2929.76</v>
      </c>
      <c r="J16" s="422">
        <v>3852.6</v>
      </c>
      <c r="K16" s="422">
        <v>3859.23</v>
      </c>
      <c r="L16" s="422">
        <v>4088.94</v>
      </c>
      <c r="M16" s="422">
        <v>3685.28</v>
      </c>
      <c r="N16" s="422">
        <v>3150.43</v>
      </c>
      <c r="O16" s="422">
        <v>2905.56</v>
      </c>
      <c r="P16" s="422">
        <v>2966.46</v>
      </c>
      <c r="Q16" s="422">
        <v>2903.89</v>
      </c>
      <c r="R16" s="422">
        <v>2883.48</v>
      </c>
      <c r="S16" s="422">
        <v>2739.42</v>
      </c>
      <c r="T16" s="321">
        <v>2959.22</v>
      </c>
      <c r="U16" s="321">
        <v>2872.03</v>
      </c>
      <c r="V16" s="321">
        <v>2498.4502054515001</v>
      </c>
      <c r="W16" s="321">
        <v>1756.41</v>
      </c>
      <c r="X16" s="321">
        <v>1402.23</v>
      </c>
      <c r="Y16" s="321">
        <v>1864.25</v>
      </c>
      <c r="Z16" s="321"/>
    </row>
    <row r="17" spans="1:26" x14ac:dyDescent="0.2"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</row>
    <row r="18" spans="1:26" ht="15" customHeight="1" x14ac:dyDescent="0.25">
      <c r="A18" s="264" t="s">
        <v>42</v>
      </c>
      <c r="B18" s="320">
        <v>0.83347427174783018</v>
      </c>
      <c r="C18" s="320">
        <v>0.71887309095454999</v>
      </c>
      <c r="D18" s="320">
        <v>0.31811061126299861</v>
      </c>
      <c r="E18" s="320">
        <v>0.34164621963641023</v>
      </c>
      <c r="F18" s="320">
        <v>0.32093138404425708</v>
      </c>
      <c r="G18" s="320">
        <v>0.34731907992047961</v>
      </c>
      <c r="H18" s="320">
        <v>0.33454691147709043</v>
      </c>
      <c r="I18" s="320">
        <v>0.3379784570566981</v>
      </c>
      <c r="J18" s="320">
        <v>0.37466997934338564</v>
      </c>
      <c r="K18" s="320">
        <v>0.34257476496291495</v>
      </c>
      <c r="L18" s="320">
        <v>0.31983519127827859</v>
      </c>
      <c r="M18" s="320">
        <v>0.27351483502591123</v>
      </c>
      <c r="N18" s="320">
        <v>0.28161000030753669</v>
      </c>
      <c r="O18" s="320">
        <v>0.29469447990964337</v>
      </c>
      <c r="P18" s="320">
        <v>0.39242203782055601</v>
      </c>
      <c r="Q18" s="320">
        <v>0.36356111086037851</v>
      </c>
      <c r="R18" s="320">
        <v>0.29648034981769977</v>
      </c>
      <c r="S18" s="320">
        <v>0.22391190954832596</v>
      </c>
      <c r="T18" s="320">
        <v>9.0423989639007538E-2</v>
      </c>
      <c r="U18" s="320">
        <v>6.6619240707215505E-2</v>
      </c>
      <c r="V18" s="320">
        <v>5.0436242574372556E-2</v>
      </c>
      <c r="W18" s="320">
        <v>2.1141105184618297E-2</v>
      </c>
      <c r="X18" s="320">
        <v>1.7450388912208337E-2</v>
      </c>
      <c r="Y18" s="320">
        <v>2.1087988241632303E-2</v>
      </c>
      <c r="Z18" s="320">
        <v>1.7144022623149728E-2</v>
      </c>
    </row>
    <row r="19" spans="1:26" ht="15.75" x14ac:dyDescent="0.25">
      <c r="A19" s="264" t="s">
        <v>229</v>
      </c>
      <c r="B19" s="320">
        <v>2.9711917983809039E-2</v>
      </c>
      <c r="C19" s="320">
        <v>6.477510615686756E-2</v>
      </c>
      <c r="D19" s="320">
        <v>3.6117952603507947E-2</v>
      </c>
      <c r="E19" s="320">
        <v>2.9242157471408917E-2</v>
      </c>
      <c r="F19" s="320">
        <v>2.8844805315253193E-2</v>
      </c>
      <c r="G19" s="320">
        <v>2.794524219193158E-2</v>
      </c>
      <c r="H19" s="320">
        <v>2.6285387236006832E-2</v>
      </c>
      <c r="I19" s="320">
        <v>2.9982426936380709E-2</v>
      </c>
      <c r="J19" s="320">
        <v>3.3722045514526892E-2</v>
      </c>
      <c r="K19" s="320">
        <v>3.118444216140652E-2</v>
      </c>
      <c r="L19" s="320">
        <v>3.5963502878588093E-2</v>
      </c>
      <c r="M19" s="320">
        <v>3.4178354778405341E-2</v>
      </c>
      <c r="N19" s="320">
        <v>2.7483283418603874E-2</v>
      </c>
      <c r="O19" s="320">
        <v>2.4044598700773471E-2</v>
      </c>
      <c r="P19" s="320">
        <v>2.5443866420079165E-2</v>
      </c>
      <c r="Q19" s="320">
        <v>2.3340631188101198E-2</v>
      </c>
      <c r="R19" s="320">
        <v>2.571641613138986E-2</v>
      </c>
      <c r="S19" s="320">
        <v>2.7777030206861928E-2</v>
      </c>
      <c r="T19" s="320">
        <v>3.0731525435362589E-2</v>
      </c>
      <c r="U19" s="320">
        <v>2.8699249970446251E-2</v>
      </c>
      <c r="V19" s="320">
        <v>3.0567932389331327E-2</v>
      </c>
      <c r="W19" s="320">
        <v>3.4173283709008802E-2</v>
      </c>
      <c r="X19" s="320">
        <v>3.801941493237599E-2</v>
      </c>
      <c r="Y19" s="320">
        <v>3.6176332872775024E-2</v>
      </c>
      <c r="Z19" s="320">
        <v>3.679301519920488E-2</v>
      </c>
    </row>
    <row r="20" spans="1:26" ht="15.75" x14ac:dyDescent="0.25">
      <c r="A20" s="264" t="s">
        <v>54</v>
      </c>
      <c r="B20" s="320">
        <v>9.5266746926676507E-5</v>
      </c>
      <c r="C20" s="320">
        <v>1.3306444292416739E-3</v>
      </c>
      <c r="D20" s="320">
        <v>0.3927041682700379</v>
      </c>
      <c r="E20" s="320">
        <v>0.36878851368470339</v>
      </c>
      <c r="F20" s="320">
        <v>0.39323190859362667</v>
      </c>
      <c r="G20" s="320">
        <v>0.37387810952345124</v>
      </c>
      <c r="H20" s="320">
        <v>0.39871247278314992</v>
      </c>
      <c r="I20" s="320">
        <v>0.38317630438903855</v>
      </c>
      <c r="J20" s="320">
        <v>0.35447837486701816</v>
      </c>
      <c r="K20" s="320">
        <v>0.4177938140905853</v>
      </c>
      <c r="L20" s="320">
        <v>0.45313089977362342</v>
      </c>
      <c r="M20" s="320">
        <v>0.44197187155121892</v>
      </c>
      <c r="N20" s="320">
        <v>0.45974354058469918</v>
      </c>
      <c r="O20" s="320">
        <v>0.39811461440425799</v>
      </c>
      <c r="P20" s="320">
        <v>0.27528675827083338</v>
      </c>
      <c r="Q20" s="320">
        <v>0.26750549432422727</v>
      </c>
      <c r="R20" s="320">
        <v>0.29841272939853491</v>
      </c>
      <c r="S20" s="320">
        <v>0.29472615474033342</v>
      </c>
      <c r="T20" s="320">
        <v>0.4226742887712101</v>
      </c>
      <c r="U20" s="320">
        <v>0.40433736113950519</v>
      </c>
      <c r="V20" s="320">
        <v>0.39401656692456399</v>
      </c>
      <c r="W20" s="320">
        <v>0.40688514434391976</v>
      </c>
      <c r="X20" s="320">
        <v>0.35800428563572878</v>
      </c>
      <c r="Y20" s="320">
        <v>0.39858850029128473</v>
      </c>
      <c r="Z20" s="320">
        <v>0.38424614405163499</v>
      </c>
    </row>
    <row r="21" spans="1:26" ht="15.75" x14ac:dyDescent="0.25">
      <c r="A21" s="264" t="s">
        <v>84</v>
      </c>
      <c r="B21" s="320">
        <v>0.12191815991965506</v>
      </c>
      <c r="C21" s="320">
        <v>0.19764965903883991</v>
      </c>
      <c r="D21" s="320">
        <v>0.22558935327940349</v>
      </c>
      <c r="E21" s="320">
        <v>0.23413737051827618</v>
      </c>
      <c r="F21" s="320">
        <v>0.22685393530298678</v>
      </c>
      <c r="G21" s="320">
        <v>0.22271313345018368</v>
      </c>
      <c r="H21" s="320">
        <v>0.2030801457603654</v>
      </c>
      <c r="I21" s="320">
        <v>0.20488544422969715</v>
      </c>
      <c r="J21" s="320">
        <v>0.18991716084760454</v>
      </c>
      <c r="K21" s="320">
        <v>0.15882960239415406</v>
      </c>
      <c r="L21" s="320">
        <v>0.13496241784737992</v>
      </c>
      <c r="M21" s="320">
        <v>0.18342007587898912</v>
      </c>
      <c r="N21" s="320">
        <v>0.16264023508888792</v>
      </c>
      <c r="O21" s="320">
        <v>0.18745603385730636</v>
      </c>
      <c r="P21" s="320">
        <v>0.19348773770448552</v>
      </c>
      <c r="Q21" s="320">
        <v>0.19706993377895271</v>
      </c>
      <c r="R21" s="320">
        <v>0.18854979397869423</v>
      </c>
      <c r="S21" s="320">
        <v>0.20758342625836548</v>
      </c>
      <c r="T21" s="320">
        <v>0.21147878660149555</v>
      </c>
      <c r="U21" s="320">
        <v>0.20797452162101571</v>
      </c>
      <c r="V21" s="320">
        <v>0.19496751208593643</v>
      </c>
      <c r="W21" s="320">
        <v>0.17176830470960586</v>
      </c>
      <c r="X21" s="320">
        <v>0.15978549046409976</v>
      </c>
      <c r="Y21" s="320">
        <v>0.14859906513118526</v>
      </c>
      <c r="Z21" s="320">
        <v>0.1467241816734795</v>
      </c>
    </row>
    <row r="22" spans="1:26" ht="15.75" x14ac:dyDescent="0.25">
      <c r="A22" s="264" t="s">
        <v>87</v>
      </c>
      <c r="B22" s="320">
        <v>1.4800383601779066E-2</v>
      </c>
      <c r="C22" s="320">
        <v>1.7371499420500796E-2</v>
      </c>
      <c r="D22" s="320">
        <v>1.3488208160763742E-2</v>
      </c>
      <c r="E22" s="320">
        <v>1.0538299728631635E-2</v>
      </c>
      <c r="F22" s="320">
        <v>1.2361690514245034E-2</v>
      </c>
      <c r="G22" s="320">
        <v>8.1063301397874855E-3</v>
      </c>
      <c r="H22" s="320">
        <v>1.2296639625905962E-2</v>
      </c>
      <c r="I22" s="320">
        <v>1.2354488285561431E-2</v>
      </c>
      <c r="J22" s="320">
        <v>1.1561436405555296E-2</v>
      </c>
      <c r="K22" s="320">
        <v>1.2794675038750227E-2</v>
      </c>
      <c r="L22" s="320">
        <v>1.3229481374830914E-2</v>
      </c>
      <c r="M22" s="320">
        <v>1.3884567578024157E-2</v>
      </c>
      <c r="N22" s="320">
        <v>9.3998389031279099E-3</v>
      </c>
      <c r="O22" s="320">
        <v>1.5467467676817467E-2</v>
      </c>
      <c r="P22" s="320">
        <v>1.4592019672768188E-2</v>
      </c>
      <c r="Q22" s="320">
        <v>1.3122211058805216E-2</v>
      </c>
      <c r="R22" s="320">
        <v>1.741457532340657E-2</v>
      </c>
      <c r="S22" s="320">
        <v>1.8582852241939608E-2</v>
      </c>
      <c r="T22" s="320">
        <v>1.5834237565367264E-2</v>
      </c>
      <c r="U22" s="320">
        <v>1.7391828096578171E-2</v>
      </c>
      <c r="V22" s="320">
        <v>1.6311060573969343E-2</v>
      </c>
      <c r="W22" s="320">
        <v>1.8138349907881969E-2</v>
      </c>
      <c r="X22" s="320">
        <v>2.1829153590426684E-2</v>
      </c>
      <c r="Y22" s="320">
        <v>1.7475059344579397E-2</v>
      </c>
      <c r="Z22" s="320">
        <v>1.7340599818373818E-2</v>
      </c>
    </row>
    <row r="23" spans="1:26" ht="15.75" x14ac:dyDescent="0.25">
      <c r="A23" s="264" t="s">
        <v>230</v>
      </c>
      <c r="B23" s="320"/>
      <c r="C23" s="320"/>
      <c r="D23" s="320">
        <v>2.5117345554579906E-3</v>
      </c>
      <c r="E23" s="320">
        <v>2.5128972026154839E-3</v>
      </c>
      <c r="F23" s="320">
        <v>3.2505797302310887E-3</v>
      </c>
      <c r="G23" s="320">
        <v>3.2352996424073769E-3</v>
      </c>
      <c r="H23" s="320">
        <v>4.9225144160583755E-3</v>
      </c>
      <c r="I23" s="320">
        <v>7.3102277820887894E-3</v>
      </c>
      <c r="J23" s="320">
        <v>1.0661823422886439E-2</v>
      </c>
      <c r="K23" s="320">
        <v>1.332520457819298E-2</v>
      </c>
      <c r="L23" s="320">
        <v>1.8361034080306704E-2</v>
      </c>
      <c r="M23" s="320">
        <v>2.4697077988655971E-2</v>
      </c>
      <c r="N23" s="320">
        <v>2.7031296110053633E-2</v>
      </c>
      <c r="O23" s="320">
        <v>4.4044353036596727E-2</v>
      </c>
      <c r="P23" s="320">
        <v>5.8275931295363452E-2</v>
      </c>
      <c r="Q23" s="320">
        <v>8.4882365597934412E-2</v>
      </c>
      <c r="R23" s="320">
        <v>0.10652483125359923</v>
      </c>
      <c r="S23" s="320">
        <v>0.1410830980550605</v>
      </c>
      <c r="T23" s="320">
        <v>0.140210874713804</v>
      </c>
      <c r="U23" s="320">
        <v>0.18067137961522703</v>
      </c>
      <c r="V23" s="320">
        <v>0.20851631103854926</v>
      </c>
      <c r="W23" s="320">
        <v>0.23316708730899219</v>
      </c>
      <c r="X23" s="320">
        <v>0.27933228979180308</v>
      </c>
      <c r="Y23" s="320">
        <v>0.24843399297151589</v>
      </c>
      <c r="Z23" s="320">
        <v>0.28762300014065217</v>
      </c>
    </row>
    <row r="24" spans="1:26" ht="15.75" x14ac:dyDescent="0.25">
      <c r="A24" s="264" t="s">
        <v>226</v>
      </c>
      <c r="B24" s="320"/>
      <c r="C24" s="320">
        <v>0</v>
      </c>
      <c r="D24" s="320">
        <v>1.1477971867830412E-2</v>
      </c>
      <c r="E24" s="320">
        <v>1.3134541757954201E-2</v>
      </c>
      <c r="F24" s="320">
        <v>1.4525696499400107E-2</v>
      </c>
      <c r="G24" s="320">
        <v>1.6802805131759004E-2</v>
      </c>
      <c r="H24" s="320">
        <v>2.0155928701423069E-2</v>
      </c>
      <c r="I24" s="320">
        <v>2.4312651320535252E-2</v>
      </c>
      <c r="J24" s="320">
        <v>2.4989179599022804E-2</v>
      </c>
      <c r="K24" s="320">
        <v>2.349749677399585E-2</v>
      </c>
      <c r="L24" s="320">
        <v>2.4517472766992086E-2</v>
      </c>
      <c r="M24" s="320">
        <v>2.8333217198795113E-2</v>
      </c>
      <c r="N24" s="320">
        <v>3.2091805587090787E-2</v>
      </c>
      <c r="O24" s="320">
        <v>3.6178452414604378E-2</v>
      </c>
      <c r="P24" s="320">
        <v>4.0491648815914202E-2</v>
      </c>
      <c r="Q24" s="320">
        <v>5.0518253191600831E-2</v>
      </c>
      <c r="R24" s="320">
        <v>6.6901304096675482E-2</v>
      </c>
      <c r="S24" s="320">
        <v>8.6335528949113213E-2</v>
      </c>
      <c r="T24" s="320">
        <v>8.864629727375295E-2</v>
      </c>
      <c r="U24" s="320">
        <v>9.4306418850012258E-2</v>
      </c>
      <c r="V24" s="320">
        <v>0.10518437441327699</v>
      </c>
      <c r="W24" s="320">
        <v>0.11472672483597306</v>
      </c>
      <c r="X24" s="320">
        <v>0.12557897667335746</v>
      </c>
      <c r="Y24" s="320">
        <v>0.12963906114702731</v>
      </c>
      <c r="Z24" s="320">
        <v>0.11012903649350493</v>
      </c>
    </row>
    <row r="25" spans="1:26" ht="15.75" x14ac:dyDescent="0.25">
      <c r="A25" s="264"/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5.75" x14ac:dyDescent="0.25">
      <c r="A26" s="184" t="s">
        <v>231</v>
      </c>
      <c r="B26" s="320">
        <v>0.8591645431397954</v>
      </c>
      <c r="C26" s="320">
        <v>0.77906151522138001</v>
      </c>
      <c r="D26" s="320">
        <v>0.72811660219147589</v>
      </c>
      <c r="E26" s="320">
        <v>0.72408644441223613</v>
      </c>
      <c r="F26" s="320">
        <v>0.72655597130466087</v>
      </c>
      <c r="G26" s="320">
        <v>0.73273389349045615</v>
      </c>
      <c r="H26" s="320">
        <v>0.74504872403832589</v>
      </c>
      <c r="I26" s="320">
        <v>0.73455508850694928</v>
      </c>
      <c r="J26" s="320">
        <v>0.74468681499373413</v>
      </c>
      <c r="K26" s="320">
        <v>0.77309014972736545</v>
      </c>
      <c r="L26" s="320">
        <v>0.79021707412679343</v>
      </c>
      <c r="M26" s="320">
        <v>0.73139926191523763</v>
      </c>
      <c r="N26" s="320">
        <v>0.75393097960900968</v>
      </c>
      <c r="O26" s="320">
        <v>0.70128491604019116</v>
      </c>
      <c r="P26" s="320">
        <v>0.67565452339143628</v>
      </c>
      <c r="Q26" s="320">
        <v>0.63683368837353527</v>
      </c>
      <c r="R26" s="320">
        <v>0.600572115442917</v>
      </c>
      <c r="S26" s="320">
        <v>0.52464944924286616</v>
      </c>
      <c r="T26" s="320">
        <v>0.51867182884336749</v>
      </c>
      <c r="U26" s="320">
        <v>0.47573044187751456</v>
      </c>
      <c r="V26" s="320">
        <v>0.44916705122552514</v>
      </c>
      <c r="W26" s="320">
        <v>0.43410376625721209</v>
      </c>
      <c r="X26" s="320">
        <v>0.38038414393595205</v>
      </c>
      <c r="Y26" s="320">
        <v>0.42611430981705978</v>
      </c>
      <c r="Z26" s="320">
        <v>0.40818702609308971</v>
      </c>
    </row>
    <row r="27" spans="1:26" ht="15.75" x14ac:dyDescent="0.25">
      <c r="A27" s="184" t="s">
        <v>232</v>
      </c>
      <c r="B27" s="320">
        <v>1.4800383601779066E-2</v>
      </c>
      <c r="C27" s="320">
        <v>1.7371499420500796E-2</v>
      </c>
      <c r="D27" s="320">
        <v>2.7477914584052146E-2</v>
      </c>
      <c r="E27" s="320">
        <v>2.6185738689201321E-2</v>
      </c>
      <c r="F27" s="320">
        <v>3.013796674387623E-2</v>
      </c>
      <c r="G27" s="320">
        <v>2.8144434913953867E-2</v>
      </c>
      <c r="H27" s="320">
        <v>3.7375082743387404E-2</v>
      </c>
      <c r="I27" s="320">
        <v>4.3977367388185466E-2</v>
      </c>
      <c r="J27" s="320">
        <v>4.7212439427464545E-2</v>
      </c>
      <c r="K27" s="320">
        <v>4.9617376390939064E-2</v>
      </c>
      <c r="L27" s="320">
        <v>5.6107988222129701E-2</v>
      </c>
      <c r="M27" s="320">
        <v>6.691486276547523E-2</v>
      </c>
      <c r="N27" s="320">
        <v>6.8522940600272336E-2</v>
      </c>
      <c r="O27" s="320">
        <v>9.5690273128018574E-2</v>
      </c>
      <c r="P27" s="320">
        <v>0.11335959978404583</v>
      </c>
      <c r="Q27" s="320">
        <v>0.14852282984834045</v>
      </c>
      <c r="R27" s="320">
        <v>0.19084071067368127</v>
      </c>
      <c r="S27" s="320">
        <v>0.24600147924611332</v>
      </c>
      <c r="T27" s="320">
        <v>0.24469140955292421</v>
      </c>
      <c r="U27" s="320">
        <v>0.29236962656181747</v>
      </c>
      <c r="V27" s="320">
        <v>0.33001174602579564</v>
      </c>
      <c r="W27" s="320">
        <v>0.36603216205284728</v>
      </c>
      <c r="X27" s="320">
        <v>0.42674042005558721</v>
      </c>
      <c r="Y27" s="320">
        <v>0.39554811346312257</v>
      </c>
      <c r="Z27" s="320">
        <v>0.41509263645253097</v>
      </c>
    </row>
    <row r="28" spans="1:26" ht="15.75" x14ac:dyDescent="0.25">
      <c r="A28" s="184"/>
    </row>
    <row r="29" spans="1:26" x14ac:dyDescent="0.2">
      <c r="A29" s="263" t="s">
        <v>233</v>
      </c>
      <c r="Q29" s="314"/>
      <c r="R29" s="314"/>
    </row>
    <row r="30" spans="1:26" x14ac:dyDescent="0.2">
      <c r="N30" s="314"/>
      <c r="O30" s="314"/>
      <c r="P30" s="314"/>
      <c r="Q30" s="314"/>
      <c r="R30" s="314"/>
    </row>
    <row r="31" spans="1:26" x14ac:dyDescent="0.2">
      <c r="I31" s="319"/>
      <c r="L31" s="314"/>
      <c r="M31" s="314"/>
      <c r="O31" s="314"/>
      <c r="P31" s="314"/>
      <c r="Q31" s="314"/>
      <c r="R31" s="314"/>
    </row>
    <row r="32" spans="1:26" x14ac:dyDescent="0.2">
      <c r="O32" s="314"/>
      <c r="P32" s="314"/>
      <c r="Q32" s="314"/>
      <c r="R32" s="314"/>
    </row>
    <row r="33" spans="1:18" ht="15.75" x14ac:dyDescent="0.25">
      <c r="B33" s="264"/>
      <c r="C33" s="264"/>
      <c r="D33" s="264"/>
      <c r="E33" s="264"/>
      <c r="F33" s="264"/>
      <c r="O33" s="314"/>
      <c r="Q33" s="314"/>
      <c r="R33" s="314"/>
    </row>
    <row r="34" spans="1:18" x14ac:dyDescent="0.2">
      <c r="A34" s="318"/>
      <c r="B34" s="317"/>
      <c r="C34" s="317"/>
      <c r="D34" s="317"/>
      <c r="E34" s="317"/>
      <c r="F34" s="317"/>
      <c r="I34" s="319"/>
      <c r="M34" s="314"/>
      <c r="O34" s="314"/>
      <c r="P34" s="314"/>
      <c r="Q34" s="202"/>
      <c r="R34" s="202"/>
    </row>
    <row r="35" spans="1:18" x14ac:dyDescent="0.2">
      <c r="A35" s="318"/>
      <c r="B35" s="317"/>
      <c r="C35" s="317"/>
      <c r="D35" s="317"/>
      <c r="E35" s="317"/>
      <c r="F35" s="317"/>
      <c r="O35" s="314"/>
      <c r="P35" s="314"/>
      <c r="Q35" s="202"/>
      <c r="R35" s="202"/>
    </row>
    <row r="36" spans="1:18" x14ac:dyDescent="0.2">
      <c r="A36" s="318"/>
      <c r="B36" s="317"/>
      <c r="C36" s="317"/>
      <c r="D36" s="317"/>
      <c r="E36" s="317"/>
      <c r="F36" s="317"/>
      <c r="O36" s="314"/>
      <c r="P36" s="314"/>
      <c r="Q36" s="202"/>
      <c r="R36" s="85"/>
    </row>
    <row r="37" spans="1:18" x14ac:dyDescent="0.2">
      <c r="A37" s="318"/>
      <c r="B37" s="317"/>
      <c r="C37" s="317"/>
      <c r="D37" s="317"/>
      <c r="E37" s="317"/>
      <c r="F37" s="317"/>
      <c r="O37" s="314"/>
      <c r="P37" s="314"/>
      <c r="Q37" s="85"/>
      <c r="R37" s="85"/>
    </row>
    <row r="38" spans="1:18" x14ac:dyDescent="0.2">
      <c r="A38" s="318"/>
      <c r="B38" s="317"/>
      <c r="C38" s="317"/>
      <c r="D38" s="317"/>
      <c r="E38" s="317"/>
      <c r="F38" s="317"/>
      <c r="O38" s="314"/>
      <c r="P38" s="314"/>
      <c r="Q38" s="203"/>
      <c r="R38" s="203"/>
    </row>
    <row r="39" spans="1:18" x14ac:dyDescent="0.2">
      <c r="A39" s="318"/>
      <c r="B39" s="317"/>
      <c r="C39" s="317"/>
      <c r="D39" s="317"/>
      <c r="E39" s="317"/>
      <c r="F39" s="317"/>
      <c r="O39" s="314"/>
      <c r="P39" s="314"/>
      <c r="Q39" s="204"/>
      <c r="R39" s="204"/>
    </row>
    <row r="40" spans="1:18" x14ac:dyDescent="0.2">
      <c r="A40" s="318"/>
      <c r="B40" s="317"/>
      <c r="C40" s="317"/>
      <c r="D40" s="317"/>
      <c r="E40" s="317"/>
      <c r="F40" s="317"/>
      <c r="O40" s="314"/>
      <c r="P40" s="314"/>
      <c r="Q40" s="204"/>
      <c r="R40" s="203"/>
    </row>
    <row r="41" spans="1:18" ht="15.75" x14ac:dyDescent="0.25">
      <c r="A41" s="318"/>
      <c r="B41" s="316"/>
      <c r="C41" s="316"/>
      <c r="D41" s="316"/>
      <c r="E41" s="316"/>
      <c r="F41" s="316"/>
      <c r="O41" s="314"/>
      <c r="P41" s="314"/>
      <c r="Q41" s="100"/>
      <c r="R41" s="100"/>
    </row>
    <row r="42" spans="1:18" x14ac:dyDescent="0.2">
      <c r="A42" s="318"/>
      <c r="O42" s="314"/>
      <c r="P42" s="314"/>
      <c r="Q42" s="204"/>
      <c r="R42" s="204"/>
    </row>
    <row r="43" spans="1:18" x14ac:dyDescent="0.2">
      <c r="A43" s="201"/>
      <c r="O43" s="314"/>
      <c r="P43" s="314"/>
      <c r="Q43" s="100"/>
      <c r="R43" s="100"/>
    </row>
    <row r="44" spans="1:18" x14ac:dyDescent="0.2">
      <c r="Q44" s="100"/>
    </row>
    <row r="52" spans="2:24" ht="15.75" customHeight="1" x14ac:dyDescent="0.2"/>
    <row r="57" spans="2:24" x14ac:dyDescent="0.2">
      <c r="B57" s="263" t="s">
        <v>47</v>
      </c>
      <c r="E57" s="263" t="s">
        <v>91</v>
      </c>
      <c r="F57" s="263" t="s">
        <v>234</v>
      </c>
      <c r="G57" s="263" t="s">
        <v>234</v>
      </c>
      <c r="I57" s="263" t="s">
        <v>47</v>
      </c>
      <c r="J57" s="263" t="s">
        <v>235</v>
      </c>
      <c r="K57" s="263" t="s">
        <v>236</v>
      </c>
      <c r="L57" s="263" t="s">
        <v>84</v>
      </c>
      <c r="M57" s="263" t="s">
        <v>54</v>
      </c>
      <c r="N57" s="263" t="s">
        <v>64</v>
      </c>
      <c r="O57" s="263" t="s">
        <v>42</v>
      </c>
    </row>
    <row r="58" spans="2:24" x14ac:dyDescent="0.2">
      <c r="B58" s="263" t="s">
        <v>237</v>
      </c>
      <c r="E58" s="263" t="s">
        <v>238</v>
      </c>
      <c r="F58" s="263" t="s">
        <v>239</v>
      </c>
      <c r="G58" s="263" t="s">
        <v>240</v>
      </c>
      <c r="J58" s="263" t="s">
        <v>241</v>
      </c>
      <c r="K58" s="263" t="s">
        <v>242</v>
      </c>
    </row>
    <row r="59" spans="2:24" x14ac:dyDescent="0.2">
      <c r="B59" s="263" t="s">
        <v>243</v>
      </c>
      <c r="F59" s="263" t="s">
        <v>244</v>
      </c>
      <c r="G59" s="263" t="s">
        <v>245</v>
      </c>
      <c r="K59" s="263" t="s">
        <v>246</v>
      </c>
    </row>
    <row r="60" spans="2:24" x14ac:dyDescent="0.2">
      <c r="B60" s="314">
        <v>378778.81302720483</v>
      </c>
      <c r="C60" s="314"/>
      <c r="D60" s="314"/>
      <c r="E60" s="314">
        <v>4235.7526003999992</v>
      </c>
      <c r="F60" s="314">
        <v>3722.3209999999999</v>
      </c>
      <c r="G60" s="314">
        <v>4565.8511259999996</v>
      </c>
      <c r="H60" s="314"/>
      <c r="I60" s="314">
        <v>366254.88830080483</v>
      </c>
      <c r="J60" s="314">
        <v>3252.2496807637153</v>
      </c>
      <c r="K60" s="314">
        <v>9109.3728564458816</v>
      </c>
      <c r="L60" s="314">
        <v>69237.156000000003</v>
      </c>
      <c r="M60" s="314">
        <v>137754.2595776025</v>
      </c>
      <c r="N60" s="314">
        <v>5406.8062346797669</v>
      </c>
      <c r="O60" s="314">
        <v>141495.04395131292</v>
      </c>
      <c r="P60" s="263">
        <v>2006</v>
      </c>
      <c r="S60" s="314"/>
      <c r="T60" s="314"/>
      <c r="U60" s="314"/>
      <c r="V60" s="314"/>
      <c r="W60" s="314"/>
      <c r="X60" s="314"/>
    </row>
    <row r="61" spans="2:24" x14ac:dyDescent="0.2">
      <c r="B61" s="314">
        <v>379135.51381292485</v>
      </c>
      <c r="C61" s="314"/>
      <c r="D61" s="314"/>
      <c r="E61" s="314">
        <v>5287.8714849999997</v>
      </c>
      <c r="F61" s="314">
        <v>3845.7660000000001</v>
      </c>
      <c r="G61" s="314">
        <v>5031.6912364650007</v>
      </c>
      <c r="H61" s="314"/>
      <c r="I61" s="314">
        <v>364970.18509145983</v>
      </c>
      <c r="J61" s="314">
        <v>3302.5917310793639</v>
      </c>
      <c r="K61" s="314">
        <v>8534.2742986837129</v>
      </c>
      <c r="L61" s="314">
        <v>57248.895000000004</v>
      </c>
      <c r="M61" s="314">
        <v>162389.33945673177</v>
      </c>
      <c r="N61" s="314">
        <v>4464.9468331252465</v>
      </c>
      <c r="O61" s="314">
        <v>129030.13777183977</v>
      </c>
      <c r="P61" s="263">
        <v>2007</v>
      </c>
      <c r="S61" s="314"/>
      <c r="T61" s="314"/>
      <c r="U61" s="314"/>
      <c r="V61" s="314"/>
      <c r="W61" s="314"/>
      <c r="X61" s="314"/>
    </row>
    <row r="62" spans="2:24" x14ac:dyDescent="0.2">
      <c r="B62" s="314">
        <v>372532.12843367411</v>
      </c>
      <c r="C62" s="314"/>
      <c r="D62" s="314"/>
      <c r="E62" s="314">
        <v>7110.2026676600108</v>
      </c>
      <c r="F62" s="314">
        <v>4074.68</v>
      </c>
      <c r="G62" s="314">
        <v>5123.7108536173391</v>
      </c>
      <c r="H62" s="314"/>
      <c r="I62" s="314">
        <v>356223.53491239675</v>
      </c>
      <c r="J62" s="314">
        <v>3030.5112157072608</v>
      </c>
      <c r="K62" s="314">
        <v>8593.5334776966956</v>
      </c>
      <c r="L62" s="314">
        <v>47673.069000000003</v>
      </c>
      <c r="M62" s="314">
        <v>172988.03489521067</v>
      </c>
      <c r="N62" s="314">
        <v>5885.2457162512337</v>
      </c>
      <c r="O62" s="314">
        <v>118053.14060753083</v>
      </c>
      <c r="P62" s="263">
        <v>2008</v>
      </c>
      <c r="S62" s="314"/>
      <c r="T62" s="314"/>
      <c r="U62" s="314"/>
      <c r="V62" s="314"/>
      <c r="W62" s="314"/>
      <c r="X62" s="314"/>
    </row>
    <row r="63" spans="2:24" x14ac:dyDescent="0.2">
      <c r="B63" s="314">
        <v>360181.77831194858</v>
      </c>
      <c r="C63" s="314"/>
      <c r="D63" s="314"/>
      <c r="E63" s="314">
        <v>9327.7696851196579</v>
      </c>
      <c r="F63" s="314">
        <v>3672.4229999999998</v>
      </c>
      <c r="G63" s="314">
        <v>5209.2513914526035</v>
      </c>
      <c r="H63" s="314"/>
      <c r="I63" s="314">
        <v>341972.33423537627</v>
      </c>
      <c r="J63" s="314">
        <v>3031.005019922819</v>
      </c>
      <c r="K63" s="314">
        <v>9561.3334699129409</v>
      </c>
      <c r="L63" s="314">
        <v>62761.710000000006</v>
      </c>
      <c r="M63" s="314">
        <v>163455.22865889085</v>
      </c>
      <c r="N63" s="314">
        <v>5365.1355688774984</v>
      </c>
      <c r="O63" s="314">
        <v>97797.921517772178</v>
      </c>
      <c r="P63" s="263">
        <v>2009</v>
      </c>
      <c r="S63" s="314"/>
      <c r="T63" s="314"/>
      <c r="U63" s="314"/>
      <c r="V63" s="314"/>
      <c r="W63" s="314"/>
      <c r="X63" s="314"/>
    </row>
    <row r="64" spans="2:24" x14ac:dyDescent="0.2">
      <c r="B64" s="314">
        <v>365650.69612745056</v>
      </c>
      <c r="C64" s="314"/>
      <c r="D64" s="314"/>
      <c r="E64" s="314">
        <v>10225.620086008828</v>
      </c>
      <c r="F64" s="314">
        <v>3139.4399999999996</v>
      </c>
      <c r="G64" s="314">
        <v>3550.3074684769063</v>
      </c>
      <c r="H64" s="314"/>
      <c r="I64" s="314">
        <v>348735.32857296476</v>
      </c>
      <c r="J64" s="314">
        <v>2342.2306635902733</v>
      </c>
      <c r="K64" s="314">
        <v>10923.810059703846</v>
      </c>
      <c r="L64" s="314">
        <v>56441.712999999996</v>
      </c>
      <c r="M64" s="314">
        <v>172454.87041822271</v>
      </c>
      <c r="N64" s="314">
        <v>4306.3033828446733</v>
      </c>
      <c r="O64" s="314">
        <v>102266.40104860328</v>
      </c>
      <c r="P64" s="263">
        <v>2010</v>
      </c>
      <c r="S64" s="314"/>
      <c r="T64" s="314"/>
      <c r="U64" s="314"/>
      <c r="V64" s="314"/>
      <c r="W64" s="314"/>
      <c r="X64" s="314"/>
    </row>
    <row r="65" spans="2:24" x14ac:dyDescent="0.2">
      <c r="B65" s="314">
        <v>351026.42535802163</v>
      </c>
      <c r="C65" s="314"/>
      <c r="D65" s="314"/>
      <c r="E65" s="314">
        <v>15754.8211421</v>
      </c>
      <c r="F65" s="314">
        <v>2895.4269050000003</v>
      </c>
      <c r="G65" s="314">
        <v>5653.0975126064423</v>
      </c>
      <c r="H65" s="314"/>
      <c r="I65" s="314">
        <v>326723.07979831513</v>
      </c>
      <c r="J65" s="314">
        <v>2561.6459166598083</v>
      </c>
      <c r="K65" s="314">
        <v>11752.621527453086</v>
      </c>
      <c r="L65" s="314">
        <v>62655.21699999999</v>
      </c>
      <c r="M65" s="314">
        <v>143826.14609372959</v>
      </c>
      <c r="N65" s="314">
        <v>2805.2016052370473</v>
      </c>
      <c r="O65" s="314">
        <v>103122.24765523562</v>
      </c>
      <c r="P65" s="263">
        <v>2011</v>
      </c>
      <c r="S65" s="314"/>
      <c r="T65" s="314"/>
      <c r="U65" s="314"/>
      <c r="V65" s="314"/>
      <c r="W65" s="314"/>
      <c r="X65" s="314"/>
    </row>
    <row r="66" spans="2:24" x14ac:dyDescent="0.2">
      <c r="B66" s="314">
        <v>345862.65008252475</v>
      </c>
      <c r="C66" s="314"/>
      <c r="D66" s="314"/>
      <c r="E66" s="314">
        <v>20805.769686284053</v>
      </c>
      <c r="F66" s="314">
        <v>2956.1152049999996</v>
      </c>
      <c r="G66" s="314">
        <v>5249.6705278038398</v>
      </c>
      <c r="H66" s="314"/>
      <c r="I66" s="314">
        <v>316851.09466343687</v>
      </c>
      <c r="J66" s="314">
        <v>2709.6498300782796</v>
      </c>
      <c r="K66" s="314">
        <v>13398.002975826432</v>
      </c>
      <c r="L66" s="314">
        <v>63949.204999999994</v>
      </c>
      <c r="M66" s="314">
        <v>98170.543230420895</v>
      </c>
      <c r="N66" s="314">
        <v>2735.2140626778682</v>
      </c>
      <c r="O66" s="314">
        <v>135888.47956443336</v>
      </c>
      <c r="P66" s="263">
        <v>2012</v>
      </c>
      <c r="S66" s="314"/>
      <c r="T66" s="314"/>
      <c r="U66" s="314"/>
      <c r="V66" s="314"/>
      <c r="W66" s="314"/>
      <c r="X66" s="314"/>
    </row>
    <row r="67" spans="2:24" x14ac:dyDescent="0.2">
      <c r="N67" s="314"/>
    </row>
    <row r="68" spans="2:24" x14ac:dyDescent="0.2">
      <c r="N68" s="314"/>
    </row>
    <row r="69" spans="2:24" x14ac:dyDescent="0.2">
      <c r="B69" s="314"/>
      <c r="C69" s="314"/>
      <c r="D69" s="314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S69" s="314"/>
      <c r="T69" s="314"/>
      <c r="U69" s="314"/>
      <c r="V69" s="314"/>
      <c r="W69" s="314"/>
      <c r="X69" s="314"/>
    </row>
    <row r="70" spans="2:24" x14ac:dyDescent="0.2">
      <c r="B70" s="314"/>
      <c r="C70" s="314"/>
      <c r="D70" s="314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S70" s="314"/>
      <c r="T70" s="314"/>
      <c r="U70" s="314"/>
      <c r="V70" s="314"/>
      <c r="W70" s="314"/>
      <c r="X70" s="314"/>
    </row>
    <row r="71" spans="2:24" x14ac:dyDescent="0.2">
      <c r="B71" s="314"/>
      <c r="C71" s="314"/>
      <c r="D71" s="314"/>
      <c r="E71" s="314"/>
      <c r="F71" s="314"/>
      <c r="G71" s="314"/>
      <c r="H71" s="314"/>
      <c r="I71" s="314"/>
      <c r="J71" s="314"/>
      <c r="K71" s="314"/>
      <c r="L71" s="314"/>
      <c r="M71" s="314"/>
      <c r="N71" s="314"/>
      <c r="O71" s="314"/>
      <c r="S71" s="314"/>
      <c r="T71" s="314"/>
      <c r="U71" s="314"/>
      <c r="V71" s="314"/>
      <c r="W71" s="314"/>
      <c r="X71" s="314"/>
    </row>
    <row r="72" spans="2:24" x14ac:dyDescent="0.2">
      <c r="B72" s="314"/>
      <c r="C72" s="314"/>
      <c r="D72" s="314"/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S72" s="314"/>
      <c r="T72" s="314"/>
      <c r="U72" s="314"/>
      <c r="V72" s="314"/>
      <c r="W72" s="314"/>
      <c r="X72" s="314"/>
    </row>
    <row r="73" spans="2:24" x14ac:dyDescent="0.2">
      <c r="B73" s="314"/>
      <c r="C73" s="314"/>
      <c r="D73" s="314"/>
      <c r="E73" s="314"/>
      <c r="F73" s="314"/>
      <c r="G73" s="314"/>
      <c r="H73" s="314"/>
      <c r="I73" s="314"/>
      <c r="J73" s="314"/>
      <c r="K73" s="314"/>
      <c r="L73" s="314"/>
      <c r="M73" s="314"/>
      <c r="N73" s="314"/>
      <c r="O73" s="314"/>
      <c r="S73" s="314"/>
      <c r="T73" s="314"/>
      <c r="U73" s="314"/>
      <c r="V73" s="314"/>
      <c r="W73" s="314"/>
      <c r="X73" s="314"/>
    </row>
    <row r="74" spans="2:24" x14ac:dyDescent="0.2"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S74" s="315"/>
      <c r="T74" s="315"/>
      <c r="U74" s="315"/>
      <c r="V74" s="315"/>
      <c r="W74" s="315"/>
      <c r="X74" s="315"/>
    </row>
    <row r="75" spans="2:24" x14ac:dyDescent="0.2">
      <c r="B75" s="315"/>
      <c r="C75" s="315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S75" s="315"/>
      <c r="T75" s="315"/>
      <c r="U75" s="315"/>
      <c r="V75" s="315"/>
      <c r="W75" s="315"/>
      <c r="X75" s="315"/>
    </row>
    <row r="76" spans="2:24" x14ac:dyDescent="0.2"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S76" s="315"/>
      <c r="T76" s="315"/>
      <c r="U76" s="315"/>
      <c r="V76" s="315"/>
      <c r="W76" s="315"/>
      <c r="X76" s="315"/>
    </row>
    <row r="77" spans="2:24" x14ac:dyDescent="0.2"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S77" s="315"/>
      <c r="T77" s="315"/>
      <c r="U77" s="315"/>
      <c r="V77" s="315"/>
      <c r="W77" s="315"/>
      <c r="X77" s="315"/>
    </row>
    <row r="78" spans="2:24" x14ac:dyDescent="0.2"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S78" s="315"/>
      <c r="T78" s="315"/>
      <c r="U78" s="315"/>
      <c r="V78" s="315"/>
      <c r="W78" s="315"/>
      <c r="X78" s="315"/>
    </row>
    <row r="79" spans="2:24" x14ac:dyDescent="0.2"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4"/>
      <c r="N79" s="314"/>
      <c r="O79" s="314"/>
      <c r="S79" s="314"/>
      <c r="T79" s="314"/>
      <c r="U79" s="314"/>
      <c r="V79" s="314"/>
      <c r="W79" s="314"/>
      <c r="X79" s="314"/>
    </row>
    <row r="80" spans="2:24" x14ac:dyDescent="0.2"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S80" s="314"/>
      <c r="T80" s="314"/>
      <c r="U80" s="314"/>
      <c r="V80" s="314"/>
      <c r="W80" s="314"/>
      <c r="X80" s="314"/>
    </row>
    <row r="81" spans="2:24" x14ac:dyDescent="0.2"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S81" s="314"/>
      <c r="T81" s="314"/>
      <c r="U81" s="314"/>
      <c r="V81" s="314"/>
      <c r="W81" s="314"/>
      <c r="X81" s="314"/>
    </row>
    <row r="82" spans="2:24" x14ac:dyDescent="0.2"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S82" s="314"/>
      <c r="T82" s="314"/>
      <c r="U82" s="314"/>
      <c r="V82" s="314"/>
      <c r="W82" s="314"/>
      <c r="X82" s="314"/>
    </row>
  </sheetData>
  <pageMargins left="0.75" right="0.75" top="1" bottom="1" header="0.5" footer="0.5"/>
  <pageSetup paperSize="9" scale="47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U83"/>
  <sheetViews>
    <sheetView zoomScaleNormal="100" workbookViewId="0">
      <pane xSplit="1" ySplit="4" topLeftCell="Y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RowHeight="15" x14ac:dyDescent="0.2"/>
  <cols>
    <col min="1" max="1" width="41" customWidth="1"/>
    <col min="2" max="2" width="8.5546875" bestFit="1" customWidth="1"/>
    <col min="3" max="11" width="8.5546875" customWidth="1"/>
    <col min="12" max="26" width="8.5546875" bestFit="1" customWidth="1"/>
    <col min="27" max="27" width="8.5546875" customWidth="1"/>
  </cols>
  <sheetData>
    <row r="1" spans="1:47" ht="15.75" x14ac:dyDescent="0.25">
      <c r="A1" s="182" t="s">
        <v>363</v>
      </c>
      <c r="Q1" s="189"/>
      <c r="R1" s="189"/>
      <c r="S1" s="189"/>
      <c r="T1" s="189"/>
      <c r="U1" s="189"/>
      <c r="V1" s="189"/>
      <c r="W1" s="189"/>
      <c r="AA1" s="189"/>
    </row>
    <row r="2" spans="1:47" x14ac:dyDescent="0.2">
      <c r="A2" s="175"/>
    </row>
    <row r="3" spans="1:47" x14ac:dyDescent="0.2">
      <c r="A3" s="185" t="s">
        <v>213</v>
      </c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>
        <v>2001</v>
      </c>
      <c r="N3">
        <v>2002</v>
      </c>
      <c r="O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 s="185">
        <v>2014</v>
      </c>
      <c r="AA3" s="185">
        <v>2015</v>
      </c>
      <c r="AB3" s="185">
        <v>2016</v>
      </c>
      <c r="AC3" s="185">
        <v>2017</v>
      </c>
      <c r="AD3" s="185">
        <v>2018</v>
      </c>
      <c r="AE3" s="185">
        <v>2019</v>
      </c>
      <c r="AF3" s="185">
        <v>2020</v>
      </c>
      <c r="AG3" s="185">
        <v>2021</v>
      </c>
      <c r="AH3" s="185">
        <v>2022</v>
      </c>
    </row>
    <row r="4" spans="1:47" ht="15.75" x14ac:dyDescent="0.25">
      <c r="A4" s="184"/>
      <c r="X4" s="421"/>
      <c r="Y4" s="421"/>
      <c r="Z4" s="421"/>
      <c r="AA4" s="421"/>
      <c r="AB4" s="421"/>
    </row>
    <row r="5" spans="1:47" x14ac:dyDescent="0.2">
      <c r="A5" s="423" t="s">
        <v>42</v>
      </c>
      <c r="B5" s="191">
        <v>213.36728438003806</v>
      </c>
      <c r="C5" s="191">
        <v>204.75199459042793</v>
      </c>
      <c r="D5" s="191">
        <v>192.73102403143318</v>
      </c>
      <c r="E5" s="191">
        <v>161.797</v>
      </c>
      <c r="F5" s="191">
        <v>154.595</v>
      </c>
      <c r="G5" s="191">
        <v>150.39400000000001</v>
      </c>
      <c r="H5" s="191">
        <v>140.719757816</v>
      </c>
      <c r="I5" s="191">
        <v>114.56704965600001</v>
      </c>
      <c r="J5" s="191">
        <v>117.03484903844085</v>
      </c>
      <c r="K5" s="191">
        <v>101.25712010733334</v>
      </c>
      <c r="L5" s="424">
        <v>114.73611058299998</v>
      </c>
      <c r="M5" s="424">
        <v>125.40150543799997</v>
      </c>
      <c r="N5" s="192">
        <v>118.4752822048075</v>
      </c>
      <c r="O5" s="193">
        <v>131.76035335812864</v>
      </c>
      <c r="P5" s="193">
        <v>125.68933848975475</v>
      </c>
      <c r="Q5" s="191">
        <v>128.51321000000002</v>
      </c>
      <c r="R5" s="191">
        <v>141.49504999999999</v>
      </c>
      <c r="S5" s="191">
        <v>129.03013000000001</v>
      </c>
      <c r="T5" s="191">
        <v>118.05314</v>
      </c>
      <c r="U5" s="191">
        <v>97.797929999999994</v>
      </c>
      <c r="V5" s="191">
        <v>102.17635</v>
      </c>
      <c r="W5" s="191">
        <v>103.00631</v>
      </c>
      <c r="X5" s="425">
        <v>135.52154000000002</v>
      </c>
      <c r="Y5" s="425">
        <v>123.5758</v>
      </c>
      <c r="Z5" s="425">
        <v>95.081620000000001</v>
      </c>
      <c r="AA5" s="425">
        <v>71.98518</v>
      </c>
      <c r="AB5" s="425">
        <v>29.09731</v>
      </c>
      <c r="AC5" s="425">
        <v>21.374560000000002</v>
      </c>
      <c r="AD5" s="425">
        <v>15.966032800000001</v>
      </c>
      <c r="AE5" s="425">
        <v>6.5597076999999997</v>
      </c>
      <c r="AF5" s="425">
        <v>5.2082242999999995</v>
      </c>
      <c r="AG5" s="425">
        <v>5.9730156000000001</v>
      </c>
      <c r="AH5" s="425">
        <v>5.1124929000000003</v>
      </c>
      <c r="AT5" s="421"/>
    </row>
    <row r="6" spans="1:47" x14ac:dyDescent="0.2">
      <c r="A6" s="423" t="s">
        <v>64</v>
      </c>
      <c r="B6" s="425">
        <v>19.959769708207546</v>
      </c>
      <c r="C6" s="425">
        <v>27.645432967648098</v>
      </c>
      <c r="D6" s="425">
        <v>23.105971102055886</v>
      </c>
      <c r="E6" s="425">
        <v>18.588000000000001</v>
      </c>
      <c r="F6" s="425">
        <v>13.058</v>
      </c>
      <c r="G6" s="425">
        <v>11.577999999999999</v>
      </c>
      <c r="H6" s="425">
        <v>13.880416220934658</v>
      </c>
      <c r="I6" s="425">
        <v>8.0629603409346569</v>
      </c>
      <c r="J6" s="425">
        <v>6.8339997215234085</v>
      </c>
      <c r="K6" s="425">
        <v>6.0718807516112827</v>
      </c>
      <c r="L6" s="425">
        <v>5.9284935717098364</v>
      </c>
      <c r="M6" s="425">
        <v>4.7767478056859325</v>
      </c>
      <c r="N6" s="425">
        <v>4.2170895802418</v>
      </c>
      <c r="O6" s="425">
        <v>4.1706773796054089</v>
      </c>
      <c r="P6" s="425">
        <v>4.0937806144861817</v>
      </c>
      <c r="Q6" s="425">
        <v>4.6504500000000002</v>
      </c>
      <c r="R6" s="425">
        <v>5.4068100000000001</v>
      </c>
      <c r="S6" s="425">
        <v>4.46495</v>
      </c>
      <c r="T6" s="425">
        <v>5.8852399999999996</v>
      </c>
      <c r="U6" s="425">
        <v>5.3651400000000002</v>
      </c>
      <c r="V6" s="425">
        <v>4.3082200000000004</v>
      </c>
      <c r="W6" s="425">
        <v>2.80742</v>
      </c>
      <c r="X6" s="425">
        <v>2.58128</v>
      </c>
      <c r="Y6" s="425">
        <v>1.8716600000000001</v>
      </c>
      <c r="Z6" s="425">
        <v>1.7456099999999999</v>
      </c>
      <c r="AA6" s="425">
        <v>1.85022</v>
      </c>
      <c r="AB6" s="425">
        <v>1.7108299999999999</v>
      </c>
      <c r="AC6" s="425">
        <v>1.47634</v>
      </c>
      <c r="AD6" s="425">
        <v>1.4249848000000001</v>
      </c>
      <c r="AE6" s="425">
        <v>1.8043180999999999</v>
      </c>
      <c r="AF6" s="425">
        <v>1.3835227999999999</v>
      </c>
      <c r="AG6" s="425">
        <v>1.8240554</v>
      </c>
      <c r="AH6" s="425">
        <v>2.0524146999999999</v>
      </c>
    </row>
    <row r="7" spans="1:47" x14ac:dyDescent="0.2">
      <c r="A7" s="423" t="s">
        <v>54</v>
      </c>
      <c r="B7" s="191">
        <v>0.39494591175436278</v>
      </c>
      <c r="C7" s="191">
        <v>0.77963810926509658</v>
      </c>
      <c r="D7" s="191">
        <v>7.759868555637043</v>
      </c>
      <c r="E7" s="191">
        <v>32.304000000000002</v>
      </c>
      <c r="F7" s="191">
        <v>48.86</v>
      </c>
      <c r="G7" s="191">
        <v>62.430999999999997</v>
      </c>
      <c r="H7" s="191">
        <v>82.854668765699998</v>
      </c>
      <c r="I7" s="191">
        <v>109.43491274669999</v>
      </c>
      <c r="J7" s="191">
        <v>116.28954300819355</v>
      </c>
      <c r="K7" s="191">
        <v>139.67199284899996</v>
      </c>
      <c r="L7" s="193">
        <v>144.89244617327998</v>
      </c>
      <c r="M7" s="424">
        <v>138.71574363399998</v>
      </c>
      <c r="N7" s="192">
        <v>148.86954013300002</v>
      </c>
      <c r="O7" s="193">
        <v>145.13390657879509</v>
      </c>
      <c r="P7" s="193">
        <v>153.73406308149683</v>
      </c>
      <c r="Q7" s="191">
        <v>149.21367000000001</v>
      </c>
      <c r="R7" s="191">
        <v>137.75426000000002</v>
      </c>
      <c r="S7" s="191">
        <v>162.38934</v>
      </c>
      <c r="T7" s="193">
        <v>172.98804000000001</v>
      </c>
      <c r="U7" s="191">
        <v>163.45523</v>
      </c>
      <c r="V7" s="191">
        <v>172.45238000000001</v>
      </c>
      <c r="W7" s="191">
        <v>143.80554999999998</v>
      </c>
      <c r="X7" s="425">
        <v>98.263559999999998</v>
      </c>
      <c r="Y7" s="425">
        <v>94.032499999999999</v>
      </c>
      <c r="Z7" s="425">
        <v>99.000249999999994</v>
      </c>
      <c r="AA7" s="425">
        <v>98.004530000000003</v>
      </c>
      <c r="AB7" s="425">
        <v>140.75677999999999</v>
      </c>
      <c r="AC7" s="425">
        <v>134.24303</v>
      </c>
      <c r="AD7" s="425">
        <v>129.0807442</v>
      </c>
      <c r="AE7" s="425">
        <v>130.6138856</v>
      </c>
      <c r="AF7" s="425">
        <v>110.4842898</v>
      </c>
      <c r="AG7" s="425">
        <v>120.48673459999999</v>
      </c>
      <c r="AH7" s="425">
        <v>122.3793481</v>
      </c>
    </row>
    <row r="8" spans="1:47" x14ac:dyDescent="0.2">
      <c r="A8" s="423" t="s">
        <v>84</v>
      </c>
      <c r="B8" s="425">
        <v>58.664000000000001</v>
      </c>
      <c r="C8" s="425">
        <v>62.761000000000003</v>
      </c>
      <c r="D8" s="425">
        <v>69.135000000000005</v>
      </c>
      <c r="E8" s="425">
        <v>80.978999999999999</v>
      </c>
      <c r="F8" s="425">
        <v>79.962000000000003</v>
      </c>
      <c r="G8" s="425">
        <v>80.597999999999999</v>
      </c>
      <c r="H8" s="425">
        <v>85.82</v>
      </c>
      <c r="I8" s="425">
        <v>89.340999999999994</v>
      </c>
      <c r="J8" s="425">
        <v>90.590010166666673</v>
      </c>
      <c r="K8" s="425">
        <v>87.672051833333342</v>
      </c>
      <c r="L8" s="424">
        <v>78.333885000000009</v>
      </c>
      <c r="M8" s="424">
        <v>82.985013999999993</v>
      </c>
      <c r="N8" s="192">
        <v>81.090312612903219</v>
      </c>
      <c r="O8" s="193">
        <v>81.911376000000004</v>
      </c>
      <c r="P8" s="193">
        <v>73.681641684210518</v>
      </c>
      <c r="Q8" s="191">
        <v>75.172789999999992</v>
      </c>
      <c r="R8" s="191">
        <v>69.237160000000003</v>
      </c>
      <c r="S8" s="191">
        <v>57.248899999999999</v>
      </c>
      <c r="T8" s="191">
        <v>47.673070000000003</v>
      </c>
      <c r="U8" s="191">
        <v>62.761710000000001</v>
      </c>
      <c r="V8" s="191">
        <v>56.44171</v>
      </c>
      <c r="W8" s="191">
        <v>62.65522</v>
      </c>
      <c r="X8" s="425">
        <v>63.949210000000001</v>
      </c>
      <c r="Y8" s="425">
        <v>64.132509999999996</v>
      </c>
      <c r="Z8" s="425">
        <v>57.902519999999996</v>
      </c>
      <c r="AA8" s="425">
        <v>63.894559999999998</v>
      </c>
      <c r="AB8" s="425">
        <v>65.149079999999998</v>
      </c>
      <c r="AC8" s="425">
        <v>63.886859999999999</v>
      </c>
      <c r="AD8" s="425">
        <v>59.097753400000002</v>
      </c>
      <c r="AE8" s="425">
        <v>51.032091000000001</v>
      </c>
      <c r="AF8" s="425">
        <v>45.668026500000003</v>
      </c>
      <c r="AG8" s="425">
        <v>41.694743099999997</v>
      </c>
      <c r="AH8" s="425">
        <v>43.347046199999994</v>
      </c>
    </row>
    <row r="9" spans="1:47" x14ac:dyDescent="0.2">
      <c r="A9" s="423" t="s">
        <v>247</v>
      </c>
      <c r="B9" s="424">
        <v>5.1559999999999997</v>
      </c>
      <c r="C9" s="424">
        <v>4.5940000000000003</v>
      </c>
      <c r="D9" s="424">
        <v>5.4109999999999996</v>
      </c>
      <c r="E9" s="424">
        <v>4.2850000000000001</v>
      </c>
      <c r="F9" s="424">
        <v>5.0339999999999998</v>
      </c>
      <c r="G9" s="424">
        <v>4.7809999999999997</v>
      </c>
      <c r="H9" s="424">
        <v>3.3474996470000002</v>
      </c>
      <c r="I9" s="424">
        <v>4.1212590053999998</v>
      </c>
      <c r="J9" s="424">
        <v>5.093909962333333</v>
      </c>
      <c r="K9" s="424">
        <v>5.3031055000000009</v>
      </c>
      <c r="L9" s="424">
        <v>5.0583054039999995</v>
      </c>
      <c r="M9" s="424">
        <v>4.0319786310000003</v>
      </c>
      <c r="N9" s="192">
        <v>4.762871240860215</v>
      </c>
      <c r="O9" s="193">
        <v>3.2119478459999997</v>
      </c>
      <c r="P9" s="193">
        <v>4.8209415887185703</v>
      </c>
      <c r="Q9" s="191">
        <v>4.7500499999999999</v>
      </c>
      <c r="R9" s="191">
        <v>4.5658500000000002</v>
      </c>
      <c r="S9" s="191">
        <v>5.0316999999999998</v>
      </c>
      <c r="T9" s="191">
        <v>5.1143900000000002</v>
      </c>
      <c r="U9" s="191">
        <v>5.19937</v>
      </c>
      <c r="V9" s="191">
        <v>3.56576</v>
      </c>
      <c r="W9" s="191">
        <v>5.6546099999999999</v>
      </c>
      <c r="X9" s="191">
        <v>5.2862499999999999</v>
      </c>
      <c r="Y9" s="191">
        <v>4.6669700000000001</v>
      </c>
      <c r="Z9" s="191">
        <v>5.8312700000000008</v>
      </c>
      <c r="AA9" s="191">
        <v>6.2462700000000009</v>
      </c>
      <c r="AB9" s="191">
        <v>5.3193599999999996</v>
      </c>
      <c r="AC9" s="191">
        <v>5.8174799999999998</v>
      </c>
      <c r="AD9" s="191">
        <v>5.3819058000000002</v>
      </c>
      <c r="AE9" s="191">
        <v>5.8653928999999998</v>
      </c>
      <c r="AF9" s="191">
        <v>6.7450483000000006</v>
      </c>
      <c r="AG9" s="191">
        <v>5.2985425999999993</v>
      </c>
      <c r="AH9" s="191">
        <v>5.5838086000000002</v>
      </c>
    </row>
    <row r="10" spans="1:47" x14ac:dyDescent="0.2">
      <c r="A10" s="423" t="s">
        <v>225</v>
      </c>
      <c r="B10" s="424">
        <v>0</v>
      </c>
      <c r="C10" s="424">
        <v>0</v>
      </c>
      <c r="D10" s="424">
        <v>0</v>
      </c>
      <c r="E10" s="424">
        <v>0</v>
      </c>
      <c r="F10" s="424">
        <v>0</v>
      </c>
      <c r="G10" s="424">
        <v>0</v>
      </c>
      <c r="H10" s="424">
        <v>0.48599999999999999</v>
      </c>
      <c r="I10" s="424">
        <v>0.66718980000000006</v>
      </c>
      <c r="J10" s="424">
        <v>0.8771327000000001</v>
      </c>
      <c r="K10" s="424">
        <v>0.85083919999999991</v>
      </c>
      <c r="L10" s="424">
        <v>0.94691300000000012</v>
      </c>
      <c r="M10" s="424">
        <v>0.96508615755555571</v>
      </c>
      <c r="N10" s="192">
        <v>1.2587218275892802</v>
      </c>
      <c r="O10" s="193">
        <v>1.2882942428799999</v>
      </c>
      <c r="P10" s="193">
        <v>1.9391148680000001</v>
      </c>
      <c r="Q10" s="191">
        <v>2.9120999999999997</v>
      </c>
      <c r="R10" s="191">
        <v>4.2357500000000003</v>
      </c>
      <c r="S10" s="191">
        <v>5.2878400000000001</v>
      </c>
      <c r="T10" s="191">
        <v>7.14046</v>
      </c>
      <c r="U10" s="191">
        <v>9.3038399999999974</v>
      </c>
      <c r="V10" s="191">
        <v>10.3278</v>
      </c>
      <c r="W10" s="191">
        <v>16.207530000000002</v>
      </c>
      <c r="X10" s="425">
        <v>21.205069999999999</v>
      </c>
      <c r="Y10" s="425">
        <v>30.411939999999998</v>
      </c>
      <c r="Z10" s="425">
        <v>36.015630000000002</v>
      </c>
      <c r="AA10" s="425">
        <v>47.809580000000004</v>
      </c>
      <c r="AB10" s="425">
        <v>47.554540000000003</v>
      </c>
      <c r="AC10" s="425">
        <v>61.102580000000003</v>
      </c>
      <c r="AD10" s="425">
        <v>69.585304800000003</v>
      </c>
      <c r="AE10" s="425">
        <v>76.266946899999994</v>
      </c>
      <c r="AF10" s="425">
        <v>87.895132500000003</v>
      </c>
      <c r="AG10" s="425">
        <v>76.744104699999994</v>
      </c>
      <c r="AH10" s="425">
        <v>93.551381299999989</v>
      </c>
    </row>
    <row r="11" spans="1:47" x14ac:dyDescent="0.2">
      <c r="A11" s="423" t="s">
        <v>226</v>
      </c>
      <c r="B11" s="424">
        <v>0.65300000000000002</v>
      </c>
      <c r="C11" s="424">
        <v>0.75600000000000001</v>
      </c>
      <c r="D11" s="424">
        <v>1.024</v>
      </c>
      <c r="E11" s="424">
        <v>1.496</v>
      </c>
      <c r="F11" s="424">
        <v>2.0939999999999999</v>
      </c>
      <c r="G11" s="424">
        <v>2.2440000000000002</v>
      </c>
      <c r="H11" s="424">
        <v>2.0865999999999998</v>
      </c>
      <c r="I11" s="424">
        <v>2.4289736999999985</v>
      </c>
      <c r="J11" s="424">
        <v>2.9633592166666669</v>
      </c>
      <c r="K11" s="424">
        <v>3.7004650499999996</v>
      </c>
      <c r="L11" s="424">
        <v>4.0667807499999995</v>
      </c>
      <c r="M11" s="424">
        <v>4.7554106424444456</v>
      </c>
      <c r="N11" s="193">
        <v>5.3068980661908327</v>
      </c>
      <c r="O11" s="193">
        <v>6.290415827910854</v>
      </c>
      <c r="P11" s="193">
        <v>7.4275107308077999</v>
      </c>
      <c r="Q11" s="191">
        <v>8.9546299999999999</v>
      </c>
      <c r="R11" s="191">
        <v>9.1093700000000002</v>
      </c>
      <c r="S11" s="191">
        <v>8.5342700000000011</v>
      </c>
      <c r="T11" s="191">
        <v>8.5917999999999992</v>
      </c>
      <c r="U11" s="191">
        <v>9.5622999999999987</v>
      </c>
      <c r="V11" s="191">
        <v>11.13181</v>
      </c>
      <c r="W11" s="191">
        <v>11.837</v>
      </c>
      <c r="X11" s="425">
        <v>12.93689</v>
      </c>
      <c r="Y11" s="425">
        <v>15.67426</v>
      </c>
      <c r="Z11" s="425">
        <v>19.531610000000001</v>
      </c>
      <c r="AA11" s="425">
        <v>25.403650000000003</v>
      </c>
      <c r="AB11" s="425">
        <v>26.184660000000001</v>
      </c>
      <c r="AC11" s="425">
        <v>27.1799</v>
      </c>
      <c r="AD11" s="425">
        <v>29.879500400000001</v>
      </c>
      <c r="AE11" s="425">
        <v>31.800373400000002</v>
      </c>
      <c r="AF11" s="425">
        <v>33.156742600000001</v>
      </c>
      <c r="AG11" s="425">
        <v>35.797282500000001</v>
      </c>
      <c r="AH11" s="425">
        <v>31.519621200000003</v>
      </c>
    </row>
    <row r="12" spans="1:47" x14ac:dyDescent="0.2">
      <c r="A12" s="423" t="s">
        <v>248</v>
      </c>
      <c r="B12" s="424">
        <v>-0.73399999999999999</v>
      </c>
      <c r="C12" s="424">
        <v>-0.64400000000000002</v>
      </c>
      <c r="D12" s="424">
        <v>-0.622</v>
      </c>
      <c r="E12" s="424">
        <v>-0.56000000000000005</v>
      </c>
      <c r="F12" s="424">
        <v>-0.63400000000000001</v>
      </c>
      <c r="G12" s="424">
        <v>-0.78</v>
      </c>
      <c r="H12" s="424">
        <v>-0.92300000000000004</v>
      </c>
      <c r="I12" s="424">
        <v>-1.038</v>
      </c>
      <c r="J12" s="424">
        <v>-1.0245179999999998</v>
      </c>
      <c r="K12" s="424">
        <v>-0.96965599999999996</v>
      </c>
      <c r="L12" s="424">
        <v>-0.89549599999999963</v>
      </c>
      <c r="M12" s="424">
        <v>-0.86998991999999908</v>
      </c>
      <c r="N12" s="192">
        <v>-0.90093283500000054</v>
      </c>
      <c r="O12" s="193">
        <v>-0.90425252</v>
      </c>
      <c r="P12" s="193">
        <v>-0.93811760894736929</v>
      </c>
      <c r="Q12" s="191">
        <v>-0.93059000000000014</v>
      </c>
      <c r="R12" s="191">
        <v>-1.1955199999999999</v>
      </c>
      <c r="S12" s="191">
        <v>-1.2255000000000005</v>
      </c>
      <c r="T12" s="191">
        <v>-1.2966300000000006</v>
      </c>
      <c r="U12" s="191">
        <v>-1.1706700000000001</v>
      </c>
      <c r="V12" s="191">
        <v>-1.0725899999999997</v>
      </c>
      <c r="W12" s="191">
        <v>-0.94767000000000012</v>
      </c>
      <c r="X12" s="425">
        <v>-1.02163</v>
      </c>
      <c r="Y12" s="425">
        <v>-1.0358199999999997</v>
      </c>
      <c r="Z12" s="425">
        <v>-1.0107699999999999</v>
      </c>
      <c r="AA12" s="425">
        <v>-0.98071000000000008</v>
      </c>
      <c r="AB12" s="425">
        <v>-1.0654500000000002</v>
      </c>
      <c r="AC12" s="425">
        <v>-0.99717999999999984</v>
      </c>
      <c r="AD12" s="425">
        <v>-0.90112989999999993</v>
      </c>
      <c r="AE12" s="425">
        <v>-0.61016640000000011</v>
      </c>
      <c r="AF12" s="425">
        <v>-0.53475609999999985</v>
      </c>
      <c r="AG12" s="425">
        <v>-0.62146329999999994</v>
      </c>
      <c r="AH12" s="425">
        <v>-0.61187459999999982</v>
      </c>
      <c r="AU12" s="189"/>
    </row>
    <row r="13" spans="1:47" x14ac:dyDescent="0.2">
      <c r="A13" s="423" t="s">
        <v>227</v>
      </c>
      <c r="B13" s="424">
        <v>0</v>
      </c>
      <c r="C13" s="424">
        <v>0</v>
      </c>
      <c r="D13" s="424">
        <v>0</v>
      </c>
      <c r="E13" s="424">
        <v>2.968</v>
      </c>
      <c r="F13" s="424">
        <v>2.468</v>
      </c>
      <c r="G13" s="424">
        <v>3.097</v>
      </c>
      <c r="H13" s="424">
        <v>4.0860717905061099</v>
      </c>
      <c r="I13" s="424">
        <v>4.0443247505061102</v>
      </c>
      <c r="J13" s="424">
        <v>4.041796574186109</v>
      </c>
      <c r="K13" s="424">
        <v>4.1134801341861094</v>
      </c>
      <c r="L13" s="424">
        <v>4.198104665999999</v>
      </c>
      <c r="M13" s="424">
        <v>3.412095073979879</v>
      </c>
      <c r="N13" s="192">
        <v>3.5775148575070999</v>
      </c>
      <c r="O13" s="193">
        <v>3.665232692840922</v>
      </c>
      <c r="P13" s="193">
        <v>2.9509054052114805</v>
      </c>
      <c r="Q13" s="191">
        <v>3.5432600000000001</v>
      </c>
      <c r="R13" s="191">
        <v>3.2522500000000001</v>
      </c>
      <c r="S13" s="191">
        <v>3.3025900000000004</v>
      </c>
      <c r="T13" s="191">
        <v>3.03051</v>
      </c>
      <c r="U13" s="191">
        <v>3.0310100000000002</v>
      </c>
      <c r="V13" s="191">
        <v>2.4025700000000003</v>
      </c>
      <c r="W13" s="191">
        <v>2.66154</v>
      </c>
      <c r="X13" s="425">
        <v>3.1902399999999997</v>
      </c>
      <c r="Y13" s="425">
        <v>3.1744299999999996</v>
      </c>
      <c r="Z13" s="425">
        <v>3.63429</v>
      </c>
      <c r="AA13" s="425">
        <v>4.2996499999999997</v>
      </c>
      <c r="AB13" s="425">
        <v>5.1751800000000001</v>
      </c>
      <c r="AC13" s="425">
        <v>4.7843299999999997</v>
      </c>
      <c r="AD13" s="425">
        <v>5.6466369000000007</v>
      </c>
      <c r="AE13" s="425">
        <v>6.8737791000000001</v>
      </c>
      <c r="AF13" s="425">
        <v>8.2035496999999999</v>
      </c>
      <c r="AG13" s="425">
        <v>6.7555694000000006</v>
      </c>
      <c r="AH13" s="425">
        <v>7.1679417000000001</v>
      </c>
      <c r="AU13" s="189"/>
    </row>
    <row r="14" spans="1:47" s="190" customFormat="1" x14ac:dyDescent="0.2">
      <c r="A14" s="423" t="s">
        <v>75</v>
      </c>
      <c r="B14" s="425">
        <v>11.91</v>
      </c>
      <c r="C14" s="425">
        <v>16.41</v>
      </c>
      <c r="D14" s="425">
        <v>16.690000000000001</v>
      </c>
      <c r="E14" s="425">
        <v>16.72</v>
      </c>
      <c r="F14" s="425">
        <v>16.89</v>
      </c>
      <c r="G14" s="425">
        <v>16.61</v>
      </c>
      <c r="H14" s="425">
        <v>16.754999999999999</v>
      </c>
      <c r="I14" s="425">
        <v>16.574000000000002</v>
      </c>
      <c r="J14" s="425">
        <v>12.468</v>
      </c>
      <c r="K14" s="425">
        <v>14.244</v>
      </c>
      <c r="L14" s="425">
        <v>14.173999999999999</v>
      </c>
      <c r="M14" s="425">
        <v>10.398999999999999</v>
      </c>
      <c r="N14" s="425">
        <v>8.4139999999999997</v>
      </c>
      <c r="O14" s="425">
        <v>2.16</v>
      </c>
      <c r="P14" s="425">
        <v>7.49</v>
      </c>
      <c r="Q14" s="425">
        <v>7.5170000000000003</v>
      </c>
      <c r="R14" s="425">
        <v>5.2149999999999999</v>
      </c>
      <c r="S14" s="425">
        <v>11.022101659016826</v>
      </c>
      <c r="T14" s="425">
        <v>2.8608092699318037</v>
      </c>
      <c r="U14" s="425">
        <v>2.6634084573440777</v>
      </c>
      <c r="V14" s="425">
        <v>6.2218967980458126</v>
      </c>
      <c r="W14" s="425">
        <v>11.863935920999987</v>
      </c>
      <c r="X14" s="425">
        <v>14.430889886500005</v>
      </c>
      <c r="Y14" s="425">
        <v>20.519788353500026</v>
      </c>
      <c r="Z14" s="425">
        <v>21.11</v>
      </c>
      <c r="AA14" s="425">
        <v>17.75</v>
      </c>
      <c r="AB14" s="425">
        <v>14.76</v>
      </c>
      <c r="AC14" s="425">
        <v>19.107700000000001</v>
      </c>
      <c r="AD14" s="425">
        <v>21.170500000000001</v>
      </c>
      <c r="AE14" s="425">
        <v>17.9099</v>
      </c>
      <c r="AF14" s="425">
        <v>24.577400000000001</v>
      </c>
      <c r="AG14" s="425">
        <v>-5.3422999999999998</v>
      </c>
      <c r="AH14" s="425">
        <v>-5.3422999999999998</v>
      </c>
      <c r="AI14" s="421"/>
      <c r="AJ14" s="421"/>
      <c r="AK14" s="421"/>
      <c r="AL14" s="421"/>
      <c r="AM14" s="421"/>
      <c r="AN14" s="421"/>
      <c r="AO14" s="421"/>
      <c r="AP14" s="421"/>
      <c r="AQ14" s="421"/>
      <c r="AR14" s="421"/>
      <c r="AS14" s="421"/>
      <c r="AT14" s="421"/>
      <c r="AU14" s="421"/>
    </row>
    <row r="15" spans="1:47" ht="15.75" x14ac:dyDescent="0.25">
      <c r="A15" s="332" t="s">
        <v>249</v>
      </c>
      <c r="B15" s="195">
        <v>309.37100000000004</v>
      </c>
      <c r="C15" s="195">
        <v>317.05406566734115</v>
      </c>
      <c r="D15" s="195">
        <v>315.23486368912609</v>
      </c>
      <c r="E15" s="195">
        <v>318.577</v>
      </c>
      <c r="F15" s="195">
        <v>322.32699999999994</v>
      </c>
      <c r="G15" s="195">
        <v>330.95300000000009</v>
      </c>
      <c r="H15" s="195">
        <v>349.11301424014067</v>
      </c>
      <c r="I15" s="195">
        <v>348.20366999954081</v>
      </c>
      <c r="J15" s="195">
        <v>355.16808238801059</v>
      </c>
      <c r="K15" s="195">
        <v>361.91527942546406</v>
      </c>
      <c r="L15" s="195">
        <v>371.43954314798987</v>
      </c>
      <c r="M15" s="195">
        <v>374.57259146266574</v>
      </c>
      <c r="N15" s="195">
        <v>375.07129768809995</v>
      </c>
      <c r="O15" s="195">
        <v>378.68795140616095</v>
      </c>
      <c r="P15" s="195">
        <v>380.88917885373871</v>
      </c>
      <c r="Q15" s="194">
        <v>384.29656999999997</v>
      </c>
      <c r="R15" s="194">
        <v>379.07598000000002</v>
      </c>
      <c r="S15" s="194">
        <v>385.08632165901679</v>
      </c>
      <c r="T15" s="194">
        <v>370.04082926993181</v>
      </c>
      <c r="U15" s="194">
        <v>357.96926845734401</v>
      </c>
      <c r="V15" s="194">
        <v>367.95590679804587</v>
      </c>
      <c r="W15" s="194">
        <v>359.55144592099998</v>
      </c>
      <c r="X15" s="194">
        <v>356.34329988649995</v>
      </c>
      <c r="Y15" s="194">
        <v>357.02403835350003</v>
      </c>
      <c r="Z15" s="194">
        <v>338.84203000000002</v>
      </c>
      <c r="AA15" s="194">
        <v>336.26293000000004</v>
      </c>
      <c r="AB15" s="194">
        <v>334.64229</v>
      </c>
      <c r="AC15" s="194">
        <v>337.97559999999999</v>
      </c>
      <c r="AD15" s="194">
        <v>336.33223319999996</v>
      </c>
      <c r="AE15" s="194">
        <v>328.11622829999999</v>
      </c>
      <c r="AF15" s="194">
        <v>322.78718040000007</v>
      </c>
      <c r="AG15" s="194">
        <v>288.61028459999994</v>
      </c>
      <c r="AH15" s="194">
        <v>304.75988009999992</v>
      </c>
    </row>
    <row r="16" spans="1:47" x14ac:dyDescent="0.2">
      <c r="A16" s="157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</row>
    <row r="17" spans="1:46" ht="15.75" x14ac:dyDescent="0.25">
      <c r="A17" s="184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</row>
    <row r="18" spans="1:46" ht="15.75" x14ac:dyDescent="0.25">
      <c r="A18" s="184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</row>
    <row r="19" spans="1:46" x14ac:dyDescent="0.2">
      <c r="X19" s="189"/>
      <c r="Y19" s="189"/>
      <c r="Z19" s="189"/>
      <c r="AA19" s="189"/>
      <c r="AB19" s="189"/>
    </row>
    <row r="20" spans="1:46" ht="15.75" x14ac:dyDescent="0.25">
      <c r="A20" s="184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7"/>
      <c r="W20" s="197"/>
      <c r="X20" s="197"/>
      <c r="Y20" s="197"/>
      <c r="Z20" s="197"/>
      <c r="AA20" s="197"/>
      <c r="AB20" s="197"/>
      <c r="AT20" s="421"/>
    </row>
    <row r="21" spans="1:46" ht="15.75" x14ac:dyDescent="0.25">
      <c r="A21" s="184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7"/>
      <c r="W21" s="197"/>
      <c r="X21" s="197"/>
      <c r="Y21" s="197"/>
      <c r="Z21" s="197"/>
      <c r="AA21" s="197"/>
      <c r="AB21" s="197"/>
      <c r="AT21" s="421"/>
    </row>
    <row r="22" spans="1:46" ht="15.75" x14ac:dyDescent="0.25">
      <c r="A22" s="184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  <c r="W22" s="197"/>
      <c r="X22" s="197"/>
      <c r="Y22" s="197"/>
      <c r="Z22" s="197"/>
      <c r="AA22" s="197"/>
      <c r="AB22" s="197"/>
      <c r="AT22" s="421"/>
    </row>
    <row r="23" spans="1:46" ht="15.75" x14ac:dyDescent="0.25">
      <c r="A23" s="184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7"/>
      <c r="W23" s="197"/>
      <c r="X23" s="197"/>
      <c r="Y23" s="197"/>
      <c r="Z23" s="197"/>
      <c r="AA23" s="197"/>
      <c r="AB23" s="197"/>
      <c r="AT23" s="421"/>
    </row>
    <row r="24" spans="1:46" ht="15.75" x14ac:dyDescent="0.25">
      <c r="A24" s="184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  <c r="W24" s="197"/>
      <c r="X24" s="197"/>
      <c r="Y24" s="197"/>
      <c r="Z24" s="197"/>
      <c r="AA24" s="197"/>
      <c r="AB24" s="197"/>
      <c r="AT24" s="421"/>
    </row>
    <row r="25" spans="1:46" ht="15.75" x14ac:dyDescent="0.25">
      <c r="A25" s="184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7"/>
      <c r="W25" s="197"/>
      <c r="X25" s="197"/>
      <c r="Y25" s="197"/>
      <c r="Z25" s="197"/>
      <c r="AA25" s="197"/>
      <c r="AB25" s="197"/>
      <c r="AT25" s="421"/>
    </row>
    <row r="26" spans="1:46" ht="15.75" x14ac:dyDescent="0.25">
      <c r="A26" s="184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7"/>
      <c r="W26" s="197"/>
      <c r="X26" s="197"/>
      <c r="Y26" s="197"/>
      <c r="Z26" s="197"/>
      <c r="AA26" s="197"/>
      <c r="AB26" s="197"/>
    </row>
    <row r="27" spans="1:46" ht="15.75" x14ac:dyDescent="0.25">
      <c r="A27" s="184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7"/>
      <c r="W27" s="197"/>
      <c r="X27" s="197"/>
      <c r="Y27" s="197"/>
      <c r="Z27" s="197"/>
      <c r="AA27" s="197"/>
      <c r="AB27" s="197"/>
    </row>
    <row r="28" spans="1:46" ht="15.75" x14ac:dyDescent="0.25"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9"/>
      <c r="W28" s="199"/>
      <c r="X28" s="199"/>
      <c r="Y28" s="199"/>
      <c r="Z28" s="199"/>
      <c r="AA28" s="199"/>
      <c r="AB28" s="198"/>
    </row>
    <row r="30" spans="1:46" x14ac:dyDescent="0.2">
      <c r="Y30" s="189"/>
      <c r="Z30" s="189"/>
      <c r="AB30" s="189"/>
    </row>
    <row r="31" spans="1:46" x14ac:dyDescent="0.2">
      <c r="X31" s="189"/>
      <c r="Y31" s="189"/>
      <c r="Z31" s="189"/>
      <c r="AB31" s="189"/>
    </row>
    <row r="32" spans="1:46" x14ac:dyDescent="0.2">
      <c r="O32" s="421"/>
      <c r="P32" s="421"/>
      <c r="Q32" s="200"/>
      <c r="T32" s="189"/>
      <c r="U32" s="189"/>
      <c r="W32" s="189"/>
      <c r="X32" s="189"/>
      <c r="Y32" s="189"/>
      <c r="Z32" s="189"/>
      <c r="AB32" s="189"/>
    </row>
    <row r="33" spans="1:28" x14ac:dyDescent="0.2">
      <c r="W33" s="189"/>
      <c r="X33" s="189"/>
      <c r="Y33" s="189"/>
      <c r="Z33" s="189"/>
      <c r="AB33" s="189"/>
    </row>
    <row r="34" spans="1:28" x14ac:dyDescent="0.2">
      <c r="W34" s="189"/>
      <c r="Y34" s="189"/>
      <c r="Z34" s="189"/>
      <c r="AB34" s="189"/>
    </row>
    <row r="35" spans="1:28" x14ac:dyDescent="0.2">
      <c r="A35" s="201"/>
      <c r="O35" s="421"/>
      <c r="P35" s="421"/>
      <c r="Q35" s="200"/>
      <c r="U35" s="189"/>
      <c r="W35" s="189"/>
      <c r="X35" s="189"/>
      <c r="Y35" s="202"/>
      <c r="Z35" s="202"/>
      <c r="AB35" s="202"/>
    </row>
    <row r="36" spans="1:28" x14ac:dyDescent="0.2">
      <c r="A36" s="201"/>
      <c r="O36" s="421"/>
      <c r="P36" s="421"/>
      <c r="W36" s="189"/>
      <c r="X36" s="189"/>
      <c r="Y36" s="202"/>
      <c r="Z36" s="202"/>
      <c r="AB36" s="202"/>
    </row>
    <row r="37" spans="1:28" x14ac:dyDescent="0.2">
      <c r="A37" s="201"/>
      <c r="W37" s="189"/>
      <c r="X37" s="189"/>
      <c r="Y37" s="202"/>
      <c r="Z37" s="85"/>
      <c r="AB37" s="85"/>
    </row>
    <row r="38" spans="1:28" x14ac:dyDescent="0.2">
      <c r="A38" s="201"/>
      <c r="W38" s="189"/>
      <c r="X38" s="189"/>
      <c r="Y38" s="85"/>
      <c r="Z38" s="85"/>
      <c r="AB38" s="85"/>
    </row>
    <row r="39" spans="1:28" x14ac:dyDescent="0.2">
      <c r="A39" s="201"/>
      <c r="W39" s="189"/>
      <c r="X39" s="189"/>
      <c r="Y39" s="203"/>
      <c r="Z39" s="203"/>
      <c r="AB39" s="203"/>
    </row>
    <row r="40" spans="1:28" x14ac:dyDescent="0.2">
      <c r="A40" s="201"/>
      <c r="W40" s="189"/>
      <c r="X40" s="189"/>
      <c r="Y40" s="204"/>
      <c r="Z40" s="204"/>
      <c r="AB40" s="204"/>
    </row>
    <row r="41" spans="1:28" x14ac:dyDescent="0.2">
      <c r="A41" s="201"/>
      <c r="W41" s="189"/>
      <c r="X41" s="189"/>
      <c r="Y41" s="204"/>
      <c r="Z41" s="203"/>
      <c r="AB41" s="203"/>
    </row>
    <row r="42" spans="1:28" x14ac:dyDescent="0.2">
      <c r="A42" s="201"/>
      <c r="W42" s="189"/>
      <c r="X42" s="189"/>
      <c r="Y42" s="100"/>
      <c r="Z42" s="100"/>
      <c r="AB42" s="100"/>
    </row>
    <row r="43" spans="1:28" x14ac:dyDescent="0.2">
      <c r="A43" s="201"/>
      <c r="W43" s="189"/>
      <c r="X43" s="189"/>
      <c r="Y43" s="204"/>
      <c r="Z43" s="204"/>
      <c r="AB43" s="204"/>
    </row>
    <row r="44" spans="1:28" x14ac:dyDescent="0.2">
      <c r="A44" s="201"/>
      <c r="W44" s="189"/>
      <c r="X44" s="189"/>
      <c r="Y44" s="100"/>
      <c r="Z44" s="100"/>
      <c r="AB44" s="100"/>
    </row>
    <row r="45" spans="1:28" x14ac:dyDescent="0.2">
      <c r="Y45" s="100"/>
    </row>
    <row r="53" spans="2:27" ht="15.75" customHeight="1" x14ac:dyDescent="0.2"/>
    <row r="58" spans="2:27" x14ac:dyDescent="0.2">
      <c r="M58" t="s">
        <v>91</v>
      </c>
      <c r="N58" t="s">
        <v>234</v>
      </c>
      <c r="O58" t="s">
        <v>234</v>
      </c>
      <c r="Q58" t="s">
        <v>47</v>
      </c>
      <c r="R58" t="s">
        <v>235</v>
      </c>
      <c r="S58" t="s">
        <v>236</v>
      </c>
      <c r="T58" t="s">
        <v>84</v>
      </c>
      <c r="U58" t="s">
        <v>54</v>
      </c>
      <c r="V58" t="s">
        <v>64</v>
      </c>
      <c r="W58" t="s">
        <v>42</v>
      </c>
    </row>
    <row r="59" spans="2:27" x14ac:dyDescent="0.2">
      <c r="M59" t="s">
        <v>238</v>
      </c>
      <c r="N59" t="s">
        <v>239</v>
      </c>
      <c r="O59" t="s">
        <v>240</v>
      </c>
      <c r="R59" t="s">
        <v>241</v>
      </c>
      <c r="S59" t="s">
        <v>242</v>
      </c>
    </row>
    <row r="60" spans="2:27" x14ac:dyDescent="0.2">
      <c r="N60" t="s">
        <v>244</v>
      </c>
      <c r="O60" t="s">
        <v>245</v>
      </c>
      <c r="S60" t="s">
        <v>246</v>
      </c>
    </row>
    <row r="61" spans="2:27" x14ac:dyDescent="0.2"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>
        <v>4235.7526003999992</v>
      </c>
      <c r="N61" s="189">
        <v>3722.3209999999999</v>
      </c>
      <c r="O61" s="189">
        <v>4565.8511259999996</v>
      </c>
      <c r="P61" s="189"/>
      <c r="Q61" s="189">
        <v>366254.88830080483</v>
      </c>
      <c r="R61" s="189">
        <v>3252.2496807637153</v>
      </c>
      <c r="S61" s="189">
        <v>9109.3728564458816</v>
      </c>
      <c r="T61" s="189">
        <v>69237.156000000003</v>
      </c>
      <c r="U61" s="189">
        <v>137754.2595776025</v>
      </c>
      <c r="V61" s="189">
        <v>5406.8062346797669</v>
      </c>
      <c r="W61" s="189">
        <v>141495.04395131292</v>
      </c>
      <c r="X61">
        <v>2006</v>
      </c>
      <c r="AA61" s="189"/>
    </row>
    <row r="62" spans="2:27" x14ac:dyDescent="0.2"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>
        <v>5287.8714849999997</v>
      </c>
      <c r="N62" s="189">
        <v>3845.7660000000001</v>
      </c>
      <c r="O62" s="189">
        <v>5031.6912364650007</v>
      </c>
      <c r="P62" s="189"/>
      <c r="Q62" s="189">
        <v>364970.18509145983</v>
      </c>
      <c r="R62" s="189">
        <v>3302.5917310793639</v>
      </c>
      <c r="S62" s="189">
        <v>8534.2742986837129</v>
      </c>
      <c r="T62" s="189">
        <v>57248.895000000004</v>
      </c>
      <c r="U62" s="189">
        <v>162389.33945673177</v>
      </c>
      <c r="V62" s="189">
        <v>4464.9468331252465</v>
      </c>
      <c r="W62" s="189">
        <v>129030.13777183977</v>
      </c>
      <c r="X62">
        <v>2007</v>
      </c>
      <c r="AA62" s="189"/>
    </row>
    <row r="63" spans="2:27" x14ac:dyDescent="0.2"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>
        <v>7110.2026676600108</v>
      </c>
      <c r="N63" s="189">
        <v>4074.68</v>
      </c>
      <c r="O63" s="189">
        <v>5123.7108536173391</v>
      </c>
      <c r="P63" s="189"/>
      <c r="Q63" s="189">
        <v>356223.53491239675</v>
      </c>
      <c r="R63" s="189">
        <v>3030.5112157072608</v>
      </c>
      <c r="S63" s="189">
        <v>8593.5334776966956</v>
      </c>
      <c r="T63" s="189">
        <v>47673.069000000003</v>
      </c>
      <c r="U63" s="189">
        <v>172988.03489521067</v>
      </c>
      <c r="V63" s="189">
        <v>5885.2457162512337</v>
      </c>
      <c r="W63" s="189">
        <v>118053.14060753083</v>
      </c>
      <c r="X63">
        <v>2008</v>
      </c>
      <c r="AA63" s="189"/>
    </row>
    <row r="64" spans="2:27" x14ac:dyDescent="0.2"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>
        <v>9327.7696851196579</v>
      </c>
      <c r="N64" s="189">
        <v>3672.4229999999998</v>
      </c>
      <c r="O64" s="189">
        <v>5209.2513914526035</v>
      </c>
      <c r="P64" s="189"/>
      <c r="Q64" s="189">
        <v>341972.33423537627</v>
      </c>
      <c r="R64" s="189">
        <v>3031.005019922819</v>
      </c>
      <c r="S64" s="189">
        <v>9561.3334699129409</v>
      </c>
      <c r="T64" s="189">
        <v>62761.710000000006</v>
      </c>
      <c r="U64" s="189">
        <v>163455.22865889085</v>
      </c>
      <c r="V64" s="189">
        <v>5365.1355688774984</v>
      </c>
      <c r="W64" s="189">
        <v>97797.921517772178</v>
      </c>
      <c r="X64">
        <v>2009</v>
      </c>
      <c r="AA64" s="189"/>
    </row>
    <row r="65" spans="2:27" x14ac:dyDescent="0.2"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>
        <v>10225.620086008828</v>
      </c>
      <c r="N65" s="189">
        <v>3139.4399999999996</v>
      </c>
      <c r="O65" s="189">
        <v>3550.3074684769063</v>
      </c>
      <c r="P65" s="189"/>
      <c r="Q65" s="189">
        <v>348735.32857296476</v>
      </c>
      <c r="R65" s="189">
        <v>2342.2306635902733</v>
      </c>
      <c r="S65" s="189">
        <v>10923.810059703846</v>
      </c>
      <c r="T65" s="189">
        <v>56441.712999999996</v>
      </c>
      <c r="U65" s="189">
        <v>172454.87041822271</v>
      </c>
      <c r="V65" s="189">
        <v>4306.3033828446733</v>
      </c>
      <c r="W65" s="189">
        <v>102266.40104860328</v>
      </c>
      <c r="X65">
        <v>2010</v>
      </c>
      <c r="AA65" s="189"/>
    </row>
    <row r="66" spans="2:27" x14ac:dyDescent="0.2"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>
        <v>15754.8211421</v>
      </c>
      <c r="N66" s="189">
        <v>2895.4269050000003</v>
      </c>
      <c r="O66" s="189">
        <v>5653.0975126064423</v>
      </c>
      <c r="P66" s="189"/>
      <c r="Q66" s="189">
        <v>326723.07979831513</v>
      </c>
      <c r="R66" s="189">
        <v>2561.6459166598083</v>
      </c>
      <c r="S66" s="189">
        <v>11752.621527453086</v>
      </c>
      <c r="T66" s="189">
        <v>62655.21699999999</v>
      </c>
      <c r="U66" s="189">
        <v>143826.14609372959</v>
      </c>
      <c r="V66" s="189">
        <v>2805.2016052370473</v>
      </c>
      <c r="W66" s="189">
        <v>103122.24765523562</v>
      </c>
      <c r="X66">
        <v>2011</v>
      </c>
      <c r="AA66" s="189"/>
    </row>
    <row r="67" spans="2:27" x14ac:dyDescent="0.2"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>
        <v>20805.769686284053</v>
      </c>
      <c r="N67" s="189">
        <v>2956.1152049999996</v>
      </c>
      <c r="O67" s="189">
        <v>5249.6705278038398</v>
      </c>
      <c r="P67" s="189"/>
      <c r="Q67" s="189">
        <v>316851.09466343687</v>
      </c>
      <c r="R67" s="189">
        <v>2709.6498300782796</v>
      </c>
      <c r="S67" s="189">
        <v>13398.002975826432</v>
      </c>
      <c r="T67" s="189">
        <v>63949.204999999994</v>
      </c>
      <c r="U67" s="189">
        <v>98170.543230420895</v>
      </c>
      <c r="V67" s="189">
        <v>2735.2140626778682</v>
      </c>
      <c r="W67" s="189">
        <v>135888.47956443336</v>
      </c>
      <c r="X67">
        <v>2012</v>
      </c>
      <c r="AA67" s="189"/>
    </row>
    <row r="68" spans="2:27" x14ac:dyDescent="0.2">
      <c r="V68" s="189"/>
    </row>
    <row r="69" spans="2:27" x14ac:dyDescent="0.2">
      <c r="V69" s="189"/>
    </row>
    <row r="70" spans="2:27" x14ac:dyDescent="0.2"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AA70" s="189"/>
    </row>
    <row r="71" spans="2:27" x14ac:dyDescent="0.2"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AA71" s="189"/>
    </row>
    <row r="72" spans="2:27" x14ac:dyDescent="0.2"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AA72" s="189"/>
    </row>
    <row r="73" spans="2:27" x14ac:dyDescent="0.2"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AA73" s="189"/>
    </row>
    <row r="74" spans="2:27" x14ac:dyDescent="0.2"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AA74" s="189"/>
    </row>
    <row r="75" spans="2:27" x14ac:dyDescent="0.2"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AA75" s="205"/>
    </row>
    <row r="76" spans="2:27" x14ac:dyDescent="0.2"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AA76" s="205"/>
    </row>
    <row r="77" spans="2:27" x14ac:dyDescent="0.2"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AA77" s="205"/>
    </row>
    <row r="78" spans="2:27" x14ac:dyDescent="0.2"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AA78" s="205"/>
    </row>
    <row r="79" spans="2:27" x14ac:dyDescent="0.2"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AA79" s="205"/>
    </row>
    <row r="80" spans="2:27" x14ac:dyDescent="0.2"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AA80" s="189"/>
    </row>
    <row r="81" spans="2:27" x14ac:dyDescent="0.2"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AA81" s="189"/>
    </row>
    <row r="82" spans="2:27" x14ac:dyDescent="0.2"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AA82" s="189"/>
    </row>
    <row r="83" spans="2:27" x14ac:dyDescent="0.2"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AA83" s="189"/>
    </row>
  </sheetData>
  <pageMargins left="0.75" right="0.75" top="1" bottom="1" header="0.5" footer="0.5"/>
  <pageSetup paperSize="9" scale="4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13"/>
  <sheetViews>
    <sheetView zoomScaleNormal="100" workbookViewId="0">
      <pane xSplit="1" ySplit="4" topLeftCell="B9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8.77734375" defaultRowHeight="12.75" x14ac:dyDescent="0.2"/>
  <cols>
    <col min="1" max="1" width="16.88671875" style="85" bestFit="1" customWidth="1"/>
    <col min="2" max="16384" width="8.77734375" style="85"/>
  </cols>
  <sheetData>
    <row r="1" spans="1:28" ht="15.75" x14ac:dyDescent="0.25">
      <c r="A1" s="11" t="s">
        <v>364</v>
      </c>
    </row>
    <row r="3" spans="1:28" x14ac:dyDescent="0.2">
      <c r="U3" s="208"/>
      <c r="V3" s="208"/>
      <c r="W3" s="208"/>
      <c r="X3" s="208"/>
      <c r="Y3" s="208"/>
      <c r="Z3" s="208"/>
      <c r="AA3" s="208"/>
      <c r="AB3" s="208" t="s">
        <v>250</v>
      </c>
    </row>
    <row r="4" spans="1:28" x14ac:dyDescent="0.2">
      <c r="B4" s="209">
        <v>1996</v>
      </c>
      <c r="C4" s="209">
        <v>1997</v>
      </c>
      <c r="D4" s="209">
        <v>1998</v>
      </c>
      <c r="E4" s="209">
        <v>1999</v>
      </c>
      <c r="F4" s="209">
        <v>2000</v>
      </c>
      <c r="G4" s="209">
        <v>2001</v>
      </c>
      <c r="H4" s="209">
        <v>2002</v>
      </c>
      <c r="I4" s="209">
        <v>2003</v>
      </c>
      <c r="J4" s="209">
        <v>2004</v>
      </c>
      <c r="K4" s="209">
        <v>2005</v>
      </c>
      <c r="L4" s="209">
        <v>2006</v>
      </c>
      <c r="M4" s="209">
        <v>2007</v>
      </c>
      <c r="N4" s="209">
        <v>2008</v>
      </c>
      <c r="O4" s="209">
        <v>2009</v>
      </c>
      <c r="P4" s="209">
        <v>2010</v>
      </c>
      <c r="Q4" s="209">
        <v>2011</v>
      </c>
      <c r="R4" s="209">
        <v>2012</v>
      </c>
      <c r="S4" s="209">
        <v>2013</v>
      </c>
      <c r="T4" s="209">
        <v>2014</v>
      </c>
      <c r="U4" s="209">
        <v>2015</v>
      </c>
      <c r="V4" s="209">
        <v>2016</v>
      </c>
      <c r="W4" s="209">
        <v>2017</v>
      </c>
      <c r="X4" s="209">
        <v>2018</v>
      </c>
      <c r="Y4" s="209">
        <v>2019</v>
      </c>
      <c r="Z4" s="209">
        <v>2020</v>
      </c>
      <c r="AA4" s="209">
        <v>2021</v>
      </c>
      <c r="AB4" s="209">
        <v>2022</v>
      </c>
    </row>
    <row r="5" spans="1:28" x14ac:dyDescent="0.2">
      <c r="A5" s="210" t="s">
        <v>251</v>
      </c>
      <c r="B5" s="96">
        <v>42.95026</v>
      </c>
      <c r="C5" s="96">
        <v>42.012699999999995</v>
      </c>
      <c r="D5" s="96">
        <v>39.762699999999995</v>
      </c>
      <c r="E5" s="96">
        <v>40.262949999999996</v>
      </c>
      <c r="F5" s="96">
        <v>39.66995</v>
      </c>
      <c r="G5" s="96">
        <v>39.589949999999995</v>
      </c>
      <c r="H5" s="96">
        <v>36.984629999999996</v>
      </c>
      <c r="I5" s="96">
        <v>37.468849999999996</v>
      </c>
      <c r="J5" s="96">
        <v>37.336849999999998</v>
      </c>
      <c r="K5" s="96">
        <v>37.501899999999999</v>
      </c>
      <c r="L5" s="96">
        <v>38.695999999999998</v>
      </c>
      <c r="M5" s="96">
        <v>38.688499999999998</v>
      </c>
      <c r="N5" s="96">
        <v>37.213389999999997</v>
      </c>
      <c r="O5" s="96">
        <v>37.014869999999995</v>
      </c>
      <c r="P5" s="96">
        <v>36.978209999999997</v>
      </c>
      <c r="Q5" s="96">
        <v>35.906839999999995</v>
      </c>
      <c r="R5" s="96">
        <v>32.547809999999998</v>
      </c>
      <c r="S5" s="96">
        <v>26.824640000000002</v>
      </c>
      <c r="T5" s="96">
        <v>25.033540000000002</v>
      </c>
      <c r="U5" s="96">
        <v>22.020899999999997</v>
      </c>
      <c r="V5" s="96">
        <v>18.56935</v>
      </c>
      <c r="W5" s="96">
        <v>18.233120000000003</v>
      </c>
      <c r="X5" s="96">
        <v>17.9627819</v>
      </c>
      <c r="Y5" s="96">
        <v>12.396928299999999</v>
      </c>
      <c r="Z5" s="96">
        <v>11.0088557</v>
      </c>
      <c r="AA5" s="96">
        <v>11.0863306</v>
      </c>
      <c r="AB5" s="96">
        <v>11.9833728</v>
      </c>
    </row>
    <row r="6" spans="1:28" x14ac:dyDescent="0.2">
      <c r="A6" s="210" t="s">
        <v>252</v>
      </c>
      <c r="B6" s="96">
        <v>12.66</v>
      </c>
      <c r="C6" s="96">
        <v>13.009</v>
      </c>
      <c r="D6" s="96">
        <v>15.622999999999999</v>
      </c>
      <c r="E6" s="96">
        <v>17.353000000000002</v>
      </c>
      <c r="F6" s="96">
        <v>21.058</v>
      </c>
      <c r="G6" s="96">
        <v>22.294</v>
      </c>
      <c r="H6" s="96">
        <v>22.1143</v>
      </c>
      <c r="I6" s="96">
        <v>23.379000000000001</v>
      </c>
      <c r="J6" s="96">
        <v>25.146000000000001</v>
      </c>
      <c r="K6" s="96">
        <v>25.860299999999999</v>
      </c>
      <c r="L6" s="96">
        <v>26.3795</v>
      </c>
      <c r="M6" s="96">
        <v>26.3445</v>
      </c>
      <c r="N6" s="96">
        <v>28.191400000000002</v>
      </c>
      <c r="O6" s="96">
        <v>29.051080000000002</v>
      </c>
      <c r="P6" s="96">
        <v>34.026199999999996</v>
      </c>
      <c r="Q6" s="96">
        <v>32.188000000000002</v>
      </c>
      <c r="R6" s="96">
        <v>35.149970000000003</v>
      </c>
      <c r="S6" s="96">
        <v>34.871600000000001</v>
      </c>
      <c r="T6" s="96">
        <v>33.80706</v>
      </c>
      <c r="U6" s="96">
        <v>30.951080000000001</v>
      </c>
      <c r="V6" s="96">
        <v>31.16666</v>
      </c>
      <c r="W6" s="96">
        <v>32.787510000000005</v>
      </c>
      <c r="X6" s="96">
        <v>32.311465900000002</v>
      </c>
      <c r="Y6" s="96">
        <v>31.541562300000002</v>
      </c>
      <c r="Z6" s="96">
        <v>31.629202199999998</v>
      </c>
      <c r="AA6" s="96">
        <v>31.563462699999999</v>
      </c>
      <c r="AB6" s="96">
        <v>31.4710657</v>
      </c>
    </row>
    <row r="7" spans="1:28" x14ac:dyDescent="0.2">
      <c r="A7" s="210" t="s">
        <v>84</v>
      </c>
      <c r="B7" s="96">
        <v>12.916</v>
      </c>
      <c r="C7" s="96">
        <v>12.946</v>
      </c>
      <c r="D7" s="96">
        <v>12.956</v>
      </c>
      <c r="E7" s="96">
        <v>12.956</v>
      </c>
      <c r="F7" s="96">
        <v>12.486000000000001</v>
      </c>
      <c r="G7" s="96">
        <v>12.486000000000001</v>
      </c>
      <c r="H7" s="96">
        <v>12.24</v>
      </c>
      <c r="I7" s="96">
        <v>11.852</v>
      </c>
      <c r="J7" s="96">
        <v>11.852</v>
      </c>
      <c r="K7" s="96">
        <v>11.852</v>
      </c>
      <c r="L7" s="96">
        <v>10.968999999999999</v>
      </c>
      <c r="M7" s="96">
        <v>10.978999999999999</v>
      </c>
      <c r="N7" s="96">
        <v>10.978999999999999</v>
      </c>
      <c r="O7" s="96">
        <v>10.858000000000001</v>
      </c>
      <c r="P7" s="96">
        <v>10.865</v>
      </c>
      <c r="Q7" s="96">
        <v>10.663</v>
      </c>
      <c r="R7" s="96">
        <v>9.9459999999999997</v>
      </c>
      <c r="S7" s="96">
        <v>9.9060000000000006</v>
      </c>
      <c r="T7" s="96">
        <v>9.9369999999999994</v>
      </c>
      <c r="U7" s="96">
        <v>9.2609999999999992</v>
      </c>
      <c r="V7" s="96">
        <v>9.2609999999999992</v>
      </c>
      <c r="W7" s="96">
        <v>9.2609999999999992</v>
      </c>
      <c r="X7" s="96">
        <v>9.2609999999999992</v>
      </c>
      <c r="Y7" s="96">
        <v>9.2609999999999992</v>
      </c>
      <c r="Z7" s="96">
        <v>7.8330000000000002</v>
      </c>
      <c r="AA7" s="96">
        <v>7.8330000000000002</v>
      </c>
      <c r="AB7" s="96">
        <v>5.883</v>
      </c>
    </row>
    <row r="8" spans="1:28" x14ac:dyDescent="0.2">
      <c r="A8" s="210" t="s">
        <v>228</v>
      </c>
      <c r="B8" s="96">
        <v>2.7879999999999998</v>
      </c>
      <c r="C8" s="96">
        <v>2.7879999999999998</v>
      </c>
      <c r="D8" s="96">
        <v>2.7879999999999998</v>
      </c>
      <c r="E8" s="96">
        <v>2.7879999999999998</v>
      </c>
      <c r="F8" s="96">
        <v>2.7879999999999998</v>
      </c>
      <c r="G8" s="96">
        <v>2.7879999999999998</v>
      </c>
      <c r="H8" s="96">
        <v>2.7879999999999998</v>
      </c>
      <c r="I8" s="96">
        <v>2.7879999999999998</v>
      </c>
      <c r="J8" s="96">
        <v>2.7879999999999998</v>
      </c>
      <c r="K8" s="96">
        <v>2.7879999999999998</v>
      </c>
      <c r="L8" s="96">
        <v>2.726</v>
      </c>
      <c r="M8" s="96">
        <v>2.7440000000000002</v>
      </c>
      <c r="N8" s="96">
        <v>2.7440000000000002</v>
      </c>
      <c r="O8" s="96">
        <v>2.7440000000000002</v>
      </c>
      <c r="P8" s="96">
        <v>2.7440000000000002</v>
      </c>
      <c r="Q8" s="96">
        <v>2.7440000000000002</v>
      </c>
      <c r="R8" s="96">
        <v>2.7440000000000002</v>
      </c>
      <c r="S8" s="96">
        <v>2.7440000000000002</v>
      </c>
      <c r="T8" s="96">
        <v>2.7440000000000002</v>
      </c>
      <c r="U8" s="96">
        <v>2.7440000000000002</v>
      </c>
      <c r="V8" s="96">
        <v>2.7440000000000002</v>
      </c>
      <c r="W8" s="96">
        <v>2.7440000000000002</v>
      </c>
      <c r="X8" s="96">
        <v>2.7440000000000002</v>
      </c>
      <c r="Y8" s="96">
        <v>2.7440000000000002</v>
      </c>
      <c r="Z8" s="96">
        <v>2.7440000000000002</v>
      </c>
      <c r="AA8" s="96">
        <v>2.7440000000000002</v>
      </c>
      <c r="AB8" s="96">
        <v>2.7440000000000002</v>
      </c>
    </row>
    <row r="9" spans="1:28" x14ac:dyDescent="0.2">
      <c r="A9" s="210" t="s">
        <v>253</v>
      </c>
      <c r="B9" s="96">
        <v>2.2708400000000002</v>
      </c>
      <c r="C9" s="96">
        <v>2.3913800000000003</v>
      </c>
      <c r="D9" s="96">
        <v>2.5630799999999998</v>
      </c>
      <c r="E9" s="96">
        <v>2.72004</v>
      </c>
      <c r="F9" s="96">
        <v>2.9539599999999999</v>
      </c>
      <c r="G9" s="96">
        <v>3.0852499999999998</v>
      </c>
      <c r="H9" s="96">
        <v>3.1396500000000001</v>
      </c>
      <c r="I9" s="96">
        <v>3.4586600000000001</v>
      </c>
      <c r="J9" s="96">
        <v>3.7716399999999997</v>
      </c>
      <c r="K9" s="96">
        <v>4.5338500000000002</v>
      </c>
      <c r="L9" s="96">
        <v>5.0317799999999995</v>
      </c>
      <c r="M9" s="96">
        <v>5.7454999999999998</v>
      </c>
      <c r="N9" s="96">
        <v>6.8346899999999993</v>
      </c>
      <c r="O9" s="96">
        <v>7.9989999999999997</v>
      </c>
      <c r="P9" s="96">
        <v>9.2558799999999994</v>
      </c>
      <c r="Q9" s="96">
        <v>12.381260000000001</v>
      </c>
      <c r="R9" s="96">
        <v>15.6486</v>
      </c>
      <c r="S9" s="96">
        <v>19.960889999999999</v>
      </c>
      <c r="T9" s="96">
        <v>24.919540000000001</v>
      </c>
      <c r="U9" s="96">
        <v>30.965669999999999</v>
      </c>
      <c r="V9" s="96">
        <v>35.650760000000005</v>
      </c>
      <c r="W9" s="96">
        <v>40.292559999999995</v>
      </c>
      <c r="X9" s="96">
        <v>44.174169999999997</v>
      </c>
      <c r="Y9" s="96">
        <v>47.018540000000002</v>
      </c>
      <c r="Z9" s="96">
        <v>47.939989999999995</v>
      </c>
      <c r="AA9" s="96">
        <v>49.691989999999997</v>
      </c>
      <c r="AB9" s="96">
        <v>53.539149999999999</v>
      </c>
    </row>
    <row r="10" spans="1:28" s="99" customFormat="1" x14ac:dyDescent="0.2">
      <c r="A10" s="99" t="s">
        <v>47</v>
      </c>
      <c r="B10" s="398">
        <v>73.585099999999997</v>
      </c>
      <c r="C10" s="398">
        <v>73.147079999999988</v>
      </c>
      <c r="D10" s="398">
        <v>73.692779999999985</v>
      </c>
      <c r="E10" s="398">
        <v>76.079989999999995</v>
      </c>
      <c r="F10" s="398">
        <v>78.955909999999989</v>
      </c>
      <c r="G10" s="398">
        <v>80.243200000000002</v>
      </c>
      <c r="H10" s="398">
        <v>77.26657999999999</v>
      </c>
      <c r="I10" s="398">
        <v>78.946509999999989</v>
      </c>
      <c r="J10" s="398">
        <v>80.894490000000005</v>
      </c>
      <c r="K10" s="398">
        <v>82.536050000000003</v>
      </c>
      <c r="L10" s="398">
        <v>83.802279999999996</v>
      </c>
      <c r="M10" s="398">
        <v>84.501499999999993</v>
      </c>
      <c r="N10" s="398">
        <v>85.962479999999985</v>
      </c>
      <c r="O10" s="398">
        <v>87.66695</v>
      </c>
      <c r="P10" s="398">
        <v>93.869289999999992</v>
      </c>
      <c r="Q10" s="398">
        <v>93.883099999999999</v>
      </c>
      <c r="R10" s="398">
        <v>96.036379999999994</v>
      </c>
      <c r="S10" s="398">
        <v>94.307130000000001</v>
      </c>
      <c r="T10" s="398">
        <v>96.441140000000004</v>
      </c>
      <c r="U10" s="398">
        <v>95.94265</v>
      </c>
      <c r="V10" s="398">
        <v>97.391770000000008</v>
      </c>
      <c r="W10" s="398">
        <v>103.31819</v>
      </c>
      <c r="X10" s="398">
        <v>106.45341779999998</v>
      </c>
      <c r="Y10" s="398">
        <v>102.96203060000001</v>
      </c>
      <c r="Z10" s="398">
        <v>101.1550479</v>
      </c>
      <c r="AA10" s="398">
        <v>102.9187833</v>
      </c>
      <c r="AB10" s="398">
        <v>105.6205885</v>
      </c>
    </row>
    <row r="12" spans="1:28" x14ac:dyDescent="0.2">
      <c r="A12" s="206" t="s">
        <v>254</v>
      </c>
    </row>
    <row r="13" spans="1:28" x14ac:dyDescent="0.2">
      <c r="A13" s="207" t="s">
        <v>255</v>
      </c>
    </row>
  </sheetData>
  <pageMargins left="0.7" right="0.7" top="0.75" bottom="0.75" header="0.3" footer="0.3"/>
  <pageSetup paperSize="9" orientation="portrait" verticalDpi="4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704B-ED20-4AB6-BA18-8CF874B56C35}">
  <dimension ref="A1:AZ14"/>
  <sheetViews>
    <sheetView zoomScaleNormal="100" workbookViewId="0">
      <pane xSplit="1" ySplit="6" topLeftCell="B7" activePane="bottomRight" state="frozen"/>
      <selection activeCell="AH1" sqref="AH1"/>
      <selection pane="topRight" activeCell="AH1" sqref="AH1"/>
      <selection pane="bottomLeft" activeCell="AH1" sqref="AH1"/>
      <selection pane="bottomRight" activeCell="B7" sqref="B7"/>
    </sheetView>
  </sheetViews>
  <sheetFormatPr defaultColWidth="4.44140625" defaultRowHeight="12.75" x14ac:dyDescent="0.2"/>
  <cols>
    <col min="1" max="1" width="19.6640625" style="211" customWidth="1"/>
    <col min="2" max="3" width="4.77734375" style="211" bestFit="1" customWidth="1"/>
    <col min="4" max="7" width="5.6640625" style="211" bestFit="1" customWidth="1"/>
    <col min="8" max="52" width="6.88671875" style="211" bestFit="1" customWidth="1"/>
    <col min="53" max="16384" width="4.44140625" style="211"/>
  </cols>
  <sheetData>
    <row r="1" spans="1:52" ht="15.75" x14ac:dyDescent="0.25">
      <c r="A1" s="388" t="s">
        <v>365</v>
      </c>
    </row>
    <row r="3" spans="1:52" x14ac:dyDescent="0.2">
      <c r="A3" s="211" t="s">
        <v>256</v>
      </c>
      <c r="J3" s="212"/>
      <c r="K3" s="212"/>
      <c r="L3" s="212"/>
      <c r="M3" s="212"/>
      <c r="N3" s="212"/>
      <c r="O3" s="212"/>
      <c r="P3" s="212"/>
      <c r="Q3" s="212"/>
      <c r="R3" s="212"/>
    </row>
    <row r="4" spans="1:52" x14ac:dyDescent="0.2">
      <c r="J4" s="212"/>
      <c r="K4" s="212"/>
      <c r="L4" s="212"/>
      <c r="M4" s="212"/>
      <c r="N4" s="212"/>
      <c r="O4" s="212"/>
      <c r="P4" s="212"/>
      <c r="Q4" s="212"/>
      <c r="R4" s="212"/>
    </row>
    <row r="5" spans="1:52" ht="15.6" customHeight="1" x14ac:dyDescent="0.2">
      <c r="B5" s="483">
        <v>2010</v>
      </c>
      <c r="C5" s="483"/>
      <c r="D5" s="483"/>
      <c r="E5" s="483">
        <v>2011</v>
      </c>
      <c r="F5" s="483"/>
      <c r="G5" s="483"/>
      <c r="H5" s="483"/>
      <c r="I5" s="483">
        <v>2012</v>
      </c>
      <c r="J5" s="483"/>
      <c r="K5" s="483"/>
      <c r="L5" s="483"/>
      <c r="M5" s="483">
        <v>2013</v>
      </c>
      <c r="N5" s="483"/>
      <c r="O5" s="483"/>
      <c r="P5" s="483"/>
      <c r="Q5" s="484">
        <v>2014</v>
      </c>
      <c r="R5" s="484"/>
      <c r="S5" s="484"/>
      <c r="T5" s="484"/>
      <c r="U5" s="483">
        <v>2015</v>
      </c>
      <c r="V5" s="483"/>
      <c r="W5" s="483"/>
      <c r="X5" s="483"/>
      <c r="Y5" s="483">
        <v>2016</v>
      </c>
      <c r="Z5" s="483"/>
      <c r="AA5" s="483"/>
      <c r="AB5" s="483"/>
      <c r="AC5" s="483">
        <v>2017</v>
      </c>
      <c r="AD5" s="483"/>
      <c r="AE5" s="483"/>
      <c r="AF5" s="483"/>
      <c r="AG5" s="483">
        <v>2018</v>
      </c>
      <c r="AH5" s="483"/>
      <c r="AI5" s="483"/>
      <c r="AJ5" s="483"/>
      <c r="AK5" s="483">
        <v>2019</v>
      </c>
      <c r="AL5" s="483"/>
      <c r="AM5" s="483"/>
      <c r="AN5" s="483"/>
      <c r="AO5" s="483">
        <v>2020</v>
      </c>
      <c r="AP5" s="483"/>
      <c r="AQ5" s="483"/>
      <c r="AR5" s="483"/>
      <c r="AS5" s="483">
        <v>2021</v>
      </c>
      <c r="AT5" s="483"/>
      <c r="AU5" s="483"/>
      <c r="AV5" s="483"/>
      <c r="AW5" s="483">
        <v>2022</v>
      </c>
      <c r="AX5" s="483"/>
      <c r="AY5" s="483"/>
      <c r="AZ5" s="483"/>
    </row>
    <row r="6" spans="1:52" x14ac:dyDescent="0.2">
      <c r="B6" s="394" t="s">
        <v>378</v>
      </c>
      <c r="C6" s="394" t="s">
        <v>379</v>
      </c>
      <c r="D6" s="394" t="s">
        <v>257</v>
      </c>
      <c r="E6" s="394" t="s">
        <v>377</v>
      </c>
      <c r="F6" s="394" t="s">
        <v>378</v>
      </c>
      <c r="G6" s="394" t="s">
        <v>379</v>
      </c>
      <c r="H6" s="394" t="s">
        <v>257</v>
      </c>
      <c r="I6" s="394" t="s">
        <v>377</v>
      </c>
      <c r="J6" s="394" t="s">
        <v>378</v>
      </c>
      <c r="K6" s="394" t="s">
        <v>379</v>
      </c>
      <c r="L6" s="394" t="s">
        <v>257</v>
      </c>
      <c r="M6" s="394" t="s">
        <v>377</v>
      </c>
      <c r="N6" s="394" t="s">
        <v>378</v>
      </c>
      <c r="O6" s="394" t="s">
        <v>379</v>
      </c>
      <c r="P6" s="394" t="s">
        <v>257</v>
      </c>
      <c r="Q6" s="394" t="s">
        <v>377</v>
      </c>
      <c r="R6" s="394" t="s">
        <v>378</v>
      </c>
      <c r="S6" s="394" t="s">
        <v>379</v>
      </c>
      <c r="T6" s="394" t="s">
        <v>257</v>
      </c>
      <c r="U6" s="394" t="s">
        <v>377</v>
      </c>
      <c r="V6" s="394" t="s">
        <v>378</v>
      </c>
      <c r="W6" s="394" t="s">
        <v>379</v>
      </c>
      <c r="X6" s="394" t="s">
        <v>257</v>
      </c>
      <c r="Y6" s="394" t="s">
        <v>377</v>
      </c>
      <c r="Z6" s="394" t="s">
        <v>378</v>
      </c>
      <c r="AA6" s="394" t="s">
        <v>379</v>
      </c>
      <c r="AB6" s="394" t="s">
        <v>257</v>
      </c>
      <c r="AC6" s="394" t="s">
        <v>377</v>
      </c>
      <c r="AD6" s="394" t="s">
        <v>378</v>
      </c>
      <c r="AE6" s="394" t="s">
        <v>379</v>
      </c>
      <c r="AF6" s="394" t="s">
        <v>257</v>
      </c>
      <c r="AG6" s="394" t="s">
        <v>377</v>
      </c>
      <c r="AH6" s="394" t="s">
        <v>378</v>
      </c>
      <c r="AI6" s="394" t="s">
        <v>379</v>
      </c>
      <c r="AJ6" s="394" t="s">
        <v>257</v>
      </c>
      <c r="AK6" s="394" t="s">
        <v>377</v>
      </c>
      <c r="AL6" s="394" t="s">
        <v>378</v>
      </c>
      <c r="AM6" s="394" t="s">
        <v>379</v>
      </c>
      <c r="AN6" s="394" t="s">
        <v>257</v>
      </c>
      <c r="AO6" s="394" t="s">
        <v>377</v>
      </c>
      <c r="AP6" s="394" t="s">
        <v>378</v>
      </c>
      <c r="AQ6" s="394" t="s">
        <v>379</v>
      </c>
      <c r="AR6" s="394" t="s">
        <v>257</v>
      </c>
      <c r="AS6" s="394" t="s">
        <v>377</v>
      </c>
      <c r="AT6" s="394" t="s">
        <v>378</v>
      </c>
      <c r="AU6" s="394" t="s">
        <v>379</v>
      </c>
      <c r="AV6" s="394" t="s">
        <v>257</v>
      </c>
      <c r="AW6" s="394" t="s">
        <v>377</v>
      </c>
      <c r="AX6" s="394" t="s">
        <v>378</v>
      </c>
      <c r="AY6" s="394" t="s">
        <v>379</v>
      </c>
      <c r="AZ6" s="394" t="s">
        <v>257</v>
      </c>
    </row>
    <row r="7" spans="1:52" x14ac:dyDescent="0.2">
      <c r="A7" s="213" t="s">
        <v>258</v>
      </c>
      <c r="B7" s="389">
        <v>3.9199999999999999E-3</v>
      </c>
      <c r="C7" s="389">
        <v>2.283E-2</v>
      </c>
      <c r="D7" s="389">
        <v>6.948E-2</v>
      </c>
      <c r="E7" s="389">
        <v>0.14971000000000001</v>
      </c>
      <c r="F7" s="389">
        <v>0.20810000000000003</v>
      </c>
      <c r="G7" s="389">
        <v>0.27194999999999997</v>
      </c>
      <c r="H7" s="389">
        <v>0.31985999999999998</v>
      </c>
      <c r="I7" s="389">
        <v>0.33378999999999998</v>
      </c>
      <c r="J7" s="389">
        <v>0.36318</v>
      </c>
      <c r="K7" s="389">
        <v>0.37907999999999992</v>
      </c>
      <c r="L7" s="389">
        <v>0.40496999999999994</v>
      </c>
      <c r="M7" s="389">
        <v>0.4189699999999999</v>
      </c>
      <c r="N7" s="389">
        <v>0.4234699999999999</v>
      </c>
      <c r="O7" s="389">
        <v>0.4249699999999999</v>
      </c>
      <c r="P7" s="389">
        <v>0.4264699999999999</v>
      </c>
      <c r="Q7" s="389">
        <v>0.43296999999999991</v>
      </c>
      <c r="R7" s="389">
        <v>0.43296999999999991</v>
      </c>
      <c r="S7" s="389">
        <v>0.43496999999999991</v>
      </c>
      <c r="T7" s="389">
        <v>0.43946999999999992</v>
      </c>
      <c r="U7" s="389">
        <v>0.45746999999999993</v>
      </c>
      <c r="V7" s="389">
        <v>0.45946999999999993</v>
      </c>
      <c r="W7" s="389">
        <v>0.45946999999999993</v>
      </c>
      <c r="X7" s="389">
        <v>0.45946999999999993</v>
      </c>
      <c r="Y7" s="389">
        <v>0.47546999999999989</v>
      </c>
      <c r="Z7" s="389">
        <v>0.48390999999999995</v>
      </c>
      <c r="AA7" s="389">
        <v>0.48452000000000001</v>
      </c>
      <c r="AB7" s="389">
        <v>0.48512999999999989</v>
      </c>
      <c r="AC7" s="389">
        <v>0.4956299999999999</v>
      </c>
      <c r="AD7" s="389">
        <v>0.4956299999999999</v>
      </c>
      <c r="AE7" s="389">
        <v>0.49712999999999991</v>
      </c>
      <c r="AF7" s="389">
        <v>0.49712999999999991</v>
      </c>
      <c r="AG7" s="389">
        <v>0.49712999999999991</v>
      </c>
      <c r="AH7" s="389">
        <v>0.49912999999999991</v>
      </c>
      <c r="AI7" s="389">
        <v>0.50262999999999991</v>
      </c>
      <c r="AJ7" s="389">
        <v>0.52937999999999985</v>
      </c>
      <c r="AK7" s="389">
        <v>0.57362999999999986</v>
      </c>
      <c r="AL7" s="389">
        <v>0.57362999999999986</v>
      </c>
      <c r="AM7" s="389">
        <v>0.57362999999999986</v>
      </c>
      <c r="AN7" s="389">
        <v>0.57362999999999986</v>
      </c>
      <c r="AO7" s="389">
        <v>0.57362999999999986</v>
      </c>
      <c r="AP7" s="389">
        <v>0.57362999999999986</v>
      </c>
      <c r="AQ7" s="389">
        <v>0.57362999999999986</v>
      </c>
      <c r="AR7" s="389">
        <v>0.57362999999999986</v>
      </c>
      <c r="AS7" s="389">
        <v>0.57362999999999986</v>
      </c>
      <c r="AT7" s="389">
        <v>0.57362999999999986</v>
      </c>
      <c r="AU7" s="389">
        <v>0.57362999999999986</v>
      </c>
      <c r="AV7" s="389">
        <v>0.57362999999999986</v>
      </c>
      <c r="AW7" s="389">
        <v>0.57362999999999986</v>
      </c>
      <c r="AX7" s="389">
        <v>0.57362999999999986</v>
      </c>
      <c r="AY7" s="389">
        <v>0.57362999999999986</v>
      </c>
      <c r="AZ7" s="389">
        <v>0.57362999999999986</v>
      </c>
    </row>
    <row r="8" spans="1:52" x14ac:dyDescent="0.2">
      <c r="A8" s="213" t="s">
        <v>259</v>
      </c>
      <c r="B8" s="389">
        <v>1.46</v>
      </c>
      <c r="C8" s="389">
        <v>1.46</v>
      </c>
      <c r="D8" s="389">
        <v>1.46</v>
      </c>
      <c r="E8" s="389">
        <v>1.46</v>
      </c>
      <c r="F8" s="389">
        <v>1.9590000000000001</v>
      </c>
      <c r="G8" s="389">
        <v>1.9590000000000001</v>
      </c>
      <c r="H8" s="389">
        <v>1.9590000000000001</v>
      </c>
      <c r="I8" s="389">
        <v>1.9590000000000001</v>
      </c>
      <c r="J8" s="389">
        <v>1.9590000000000001</v>
      </c>
      <c r="K8" s="389">
        <v>1.9590000000000001</v>
      </c>
      <c r="L8" s="389">
        <v>1.9590000000000001</v>
      </c>
      <c r="M8" s="389">
        <v>1.9590000000000001</v>
      </c>
      <c r="N8" s="389">
        <v>1.9590000000000001</v>
      </c>
      <c r="O8" s="389">
        <v>1.9590000000000001</v>
      </c>
      <c r="P8" s="389">
        <v>1.9590000000000001</v>
      </c>
      <c r="Q8" s="389">
        <v>1.9590000000000001</v>
      </c>
      <c r="R8" s="389">
        <v>1.9590000000000001</v>
      </c>
      <c r="S8" s="389">
        <v>1.9590000000000001</v>
      </c>
      <c r="T8" s="389">
        <v>1.9590000000000001</v>
      </c>
      <c r="U8" s="389">
        <v>1.9590000000000001</v>
      </c>
      <c r="V8" s="389">
        <v>1.9590000000000001</v>
      </c>
      <c r="W8" s="389">
        <v>2.1589999999999998</v>
      </c>
      <c r="X8" s="389">
        <v>2.2829999999999999</v>
      </c>
      <c r="Y8" s="389">
        <v>2.2829999999999999</v>
      </c>
      <c r="Z8" s="389">
        <v>2.2829999999999999</v>
      </c>
      <c r="AA8" s="389">
        <v>2.6150000000000002</v>
      </c>
      <c r="AB8" s="389">
        <v>2.6150000000000002</v>
      </c>
      <c r="AC8" s="389">
        <v>2.6150000000000002</v>
      </c>
      <c r="AD8" s="389">
        <v>2.6480000000000001</v>
      </c>
      <c r="AE8" s="389">
        <v>2.6480000000000001</v>
      </c>
      <c r="AF8" s="389">
        <v>2.6480000000000001</v>
      </c>
      <c r="AG8" s="389">
        <v>2.6480000000000001</v>
      </c>
      <c r="AH8" s="389">
        <v>2.6480000000000001</v>
      </c>
      <c r="AI8" s="389">
        <v>3.7839999999999998</v>
      </c>
      <c r="AJ8" s="389">
        <v>3.7839999999999998</v>
      </c>
      <c r="AK8" s="389">
        <v>3.7839999999999998</v>
      </c>
      <c r="AL8" s="389">
        <v>3.7839999999999998</v>
      </c>
      <c r="AM8" s="389">
        <v>4.7229999999999999</v>
      </c>
      <c r="AN8" s="389">
        <v>5.2229999999999999</v>
      </c>
      <c r="AO8" s="389">
        <v>5.9139999999999997</v>
      </c>
      <c r="AP8" s="389">
        <v>5.9139999999999997</v>
      </c>
      <c r="AQ8" s="389">
        <v>6.4130000000000003</v>
      </c>
      <c r="AR8" s="389">
        <v>6.4130000000000003</v>
      </c>
      <c r="AS8" s="389">
        <v>6.4130000000000003</v>
      </c>
      <c r="AT8" s="389">
        <v>6.4130000000000003</v>
      </c>
      <c r="AU8" s="389">
        <v>6.4130000000000003</v>
      </c>
      <c r="AV8" s="389">
        <v>6.4130000000000003</v>
      </c>
      <c r="AW8" s="389">
        <v>6.4130000000000003</v>
      </c>
      <c r="AX8" s="389">
        <v>6.4130000000000003</v>
      </c>
      <c r="AY8" s="389">
        <v>6.4130000000000003</v>
      </c>
      <c r="AZ8" s="389">
        <v>6.4130000000000003</v>
      </c>
    </row>
    <row r="9" spans="1:52" x14ac:dyDescent="0.2">
      <c r="A9" s="213" t="s">
        <v>87</v>
      </c>
      <c r="B9" s="389">
        <v>9.0354600000000005</v>
      </c>
      <c r="C9" s="389">
        <v>9.8223599999999998</v>
      </c>
      <c r="D9" s="389">
        <v>11.93126</v>
      </c>
      <c r="E9" s="389">
        <v>14.799059999999999</v>
      </c>
      <c r="F9" s="389">
        <v>18.621359999999999</v>
      </c>
      <c r="G9" s="389">
        <v>21.871359999999999</v>
      </c>
      <c r="H9" s="389">
        <v>25.534459999999999</v>
      </c>
      <c r="I9" s="389">
        <v>28.592209999999998</v>
      </c>
      <c r="J9" s="389">
        <v>34.828809999999997</v>
      </c>
      <c r="K9" s="389">
        <v>35.461559999999999</v>
      </c>
      <c r="L9" s="389">
        <v>40.428080000000001</v>
      </c>
      <c r="M9" s="389">
        <v>41.358980000000003</v>
      </c>
      <c r="N9" s="389">
        <v>46.439079999999997</v>
      </c>
      <c r="O9" s="389">
        <v>48.955980000000004</v>
      </c>
      <c r="P9" s="389">
        <v>55.926369999999999</v>
      </c>
      <c r="Q9" s="389">
        <v>64.881569999999996</v>
      </c>
      <c r="R9" s="389">
        <v>66.874269999999996</v>
      </c>
      <c r="S9" s="389">
        <v>70.442769999999996</v>
      </c>
      <c r="T9" s="389">
        <v>77.25136999999998</v>
      </c>
      <c r="U9" s="389">
        <v>85.128269999999986</v>
      </c>
      <c r="V9" s="389">
        <v>91.16146999999998</v>
      </c>
      <c r="W9" s="389">
        <v>96.136769999999984</v>
      </c>
      <c r="X9" s="389">
        <v>124.52915999999999</v>
      </c>
      <c r="Y9" s="389">
        <v>132.02735999999999</v>
      </c>
      <c r="Z9" s="389">
        <v>135.88575999999998</v>
      </c>
      <c r="AA9" s="389">
        <v>168.00693799999999</v>
      </c>
      <c r="AB9" s="389">
        <v>182.91423800000001</v>
      </c>
      <c r="AC9" s="389">
        <v>185.31293800000003</v>
      </c>
      <c r="AD9" s="389">
        <v>189.97583800000001</v>
      </c>
      <c r="AE9" s="389">
        <v>218.86961799999997</v>
      </c>
      <c r="AF9" s="389">
        <v>220.58555800000002</v>
      </c>
      <c r="AG9" s="389">
        <v>222.37805799999998</v>
      </c>
      <c r="AH9" s="389">
        <v>222.47805799999998</v>
      </c>
      <c r="AI9" s="389">
        <v>222.64845800000001</v>
      </c>
      <c r="AJ9" s="389">
        <v>224.13035799999997</v>
      </c>
      <c r="AK9" s="389">
        <v>224.59742800000001</v>
      </c>
      <c r="AL9" s="389">
        <v>224.84542800000003</v>
      </c>
      <c r="AM9" s="389">
        <v>228.89342800000003</v>
      </c>
      <c r="AN9" s="389">
        <v>230.08732800000001</v>
      </c>
      <c r="AO9" s="389">
        <v>230.93132800000001</v>
      </c>
      <c r="AP9" s="389">
        <v>233.031328</v>
      </c>
      <c r="AQ9" s="389">
        <v>235.60532800000001</v>
      </c>
      <c r="AR9" s="389">
        <v>236.37412799999998</v>
      </c>
      <c r="AS9" s="389">
        <v>236.47412800000001</v>
      </c>
      <c r="AT9" s="389">
        <v>236.47412800000001</v>
      </c>
      <c r="AU9" s="389">
        <v>236.47412800000001</v>
      </c>
      <c r="AV9" s="389">
        <v>236.47412800000001</v>
      </c>
      <c r="AW9" s="389">
        <v>236.47412800000001</v>
      </c>
      <c r="AX9" s="389">
        <v>236.47412800000001</v>
      </c>
      <c r="AY9" s="389">
        <v>236.47412800000001</v>
      </c>
      <c r="AZ9" s="389">
        <v>236.47412800000001</v>
      </c>
    </row>
    <row r="10" spans="1:52" x14ac:dyDescent="0.2">
      <c r="A10" s="213" t="s">
        <v>85</v>
      </c>
      <c r="B10" s="389">
        <v>15.669455999999998</v>
      </c>
      <c r="C10" s="389">
        <v>17.584122000000001</v>
      </c>
      <c r="D10" s="389">
        <v>20.608692000000001</v>
      </c>
      <c r="E10" s="389">
        <v>28.533982000000002</v>
      </c>
      <c r="F10" s="389">
        <v>41.398625000000003</v>
      </c>
      <c r="G10" s="389">
        <v>49.300824999999996</v>
      </c>
      <c r="H10" s="389">
        <v>70.788205000000019</v>
      </c>
      <c r="I10" s="389">
        <v>88.825514999999996</v>
      </c>
      <c r="J10" s="389">
        <v>100.83635500000003</v>
      </c>
      <c r="K10" s="389">
        <v>119.61030500000001</v>
      </c>
      <c r="L10" s="389">
        <v>165.51444499999997</v>
      </c>
      <c r="M10" s="389">
        <v>187.504345</v>
      </c>
      <c r="N10" s="389">
        <v>198.42776499999999</v>
      </c>
      <c r="O10" s="389">
        <v>209.986165</v>
      </c>
      <c r="P10" s="389">
        <v>237.31636499999999</v>
      </c>
      <c r="Q10" s="389">
        <v>282.15256499999998</v>
      </c>
      <c r="R10" s="389">
        <v>310.35436499999997</v>
      </c>
      <c r="S10" s="389">
        <v>344.75976500000002</v>
      </c>
      <c r="T10" s="389">
        <v>447.379865</v>
      </c>
      <c r="U10" s="389">
        <v>471.92206499999992</v>
      </c>
      <c r="V10" s="389">
        <v>493.61096499999996</v>
      </c>
      <c r="W10" s="389">
        <v>558.85356499999989</v>
      </c>
      <c r="X10" s="389">
        <v>607.2801649999999</v>
      </c>
      <c r="Y10" s="389">
        <v>619.81644499999993</v>
      </c>
      <c r="Z10" s="389">
        <v>636.89834499999984</v>
      </c>
      <c r="AA10" s="389">
        <v>699.49244499999998</v>
      </c>
      <c r="AB10" s="389">
        <v>701.1544449999999</v>
      </c>
      <c r="AC10" s="389">
        <v>721.22844499999997</v>
      </c>
      <c r="AD10" s="389">
        <v>724.669445</v>
      </c>
      <c r="AE10" s="389">
        <v>727.70144499999992</v>
      </c>
      <c r="AF10" s="389">
        <v>731.40644499999996</v>
      </c>
      <c r="AG10" s="389">
        <v>731.58681499999977</v>
      </c>
      <c r="AH10" s="389">
        <v>735.43581499999982</v>
      </c>
      <c r="AI10" s="389">
        <v>743.02581499999985</v>
      </c>
      <c r="AJ10" s="389">
        <v>751.8358149999998</v>
      </c>
      <c r="AK10" s="389">
        <v>757.97841499999993</v>
      </c>
      <c r="AL10" s="389">
        <v>762.17841499999997</v>
      </c>
      <c r="AM10" s="389">
        <v>763.97841499999993</v>
      </c>
      <c r="AN10" s="389">
        <v>769.8784149999999</v>
      </c>
      <c r="AO10" s="389">
        <v>775.55841499999997</v>
      </c>
      <c r="AP10" s="389">
        <v>775.55841499999997</v>
      </c>
      <c r="AQ10" s="389">
        <v>775.55841499999997</v>
      </c>
      <c r="AR10" s="389">
        <v>775.55841499999997</v>
      </c>
      <c r="AS10" s="389">
        <v>775.55841499999997</v>
      </c>
      <c r="AT10" s="389">
        <v>775.55841499999997</v>
      </c>
      <c r="AU10" s="389">
        <v>775.55841499999997</v>
      </c>
      <c r="AV10" s="389">
        <v>775.55841499999997</v>
      </c>
      <c r="AW10" s="389">
        <v>775.56441499999994</v>
      </c>
      <c r="AX10" s="389">
        <v>775.56441499999994</v>
      </c>
      <c r="AY10" s="389">
        <v>775.57761499999992</v>
      </c>
      <c r="AZ10" s="389">
        <v>775.59361499999989</v>
      </c>
    </row>
    <row r="11" spans="1:52" x14ac:dyDescent="0.2">
      <c r="A11" s="390" t="s">
        <v>260</v>
      </c>
      <c r="B11" s="389">
        <v>29.843911399999996</v>
      </c>
      <c r="C11" s="389">
        <v>49.073720400000006</v>
      </c>
      <c r="D11" s="389">
        <v>77.014801100000014</v>
      </c>
      <c r="E11" s="389">
        <v>121.6420883</v>
      </c>
      <c r="F11" s="389">
        <v>203.72243341999996</v>
      </c>
      <c r="G11" s="389">
        <v>477.98758670000001</v>
      </c>
      <c r="H11" s="389">
        <v>982.05094270000006</v>
      </c>
      <c r="I11" s="389">
        <v>1292.55986934</v>
      </c>
      <c r="J11" s="389">
        <v>1411.2783900499999</v>
      </c>
      <c r="K11" s="389">
        <v>1640.99240998</v>
      </c>
      <c r="L11" s="389">
        <v>1734.38296528</v>
      </c>
      <c r="M11" s="389">
        <v>1828.3499976800001</v>
      </c>
      <c r="N11" s="389">
        <v>1991.9054632300004</v>
      </c>
      <c r="O11" s="389">
        <v>2110.4578863999996</v>
      </c>
      <c r="P11" s="389">
        <v>2252.0987309499997</v>
      </c>
      <c r="Q11" s="389">
        <v>2428.5700589500002</v>
      </c>
      <c r="R11" s="389">
        <v>2596.0134359500003</v>
      </c>
      <c r="S11" s="389">
        <v>2759.9847529500003</v>
      </c>
      <c r="T11" s="389">
        <v>2974.5213899500004</v>
      </c>
      <c r="U11" s="389">
        <v>3187.7739109499998</v>
      </c>
      <c r="V11" s="389">
        <v>3418.9076409499994</v>
      </c>
      <c r="W11" s="389">
        <v>3675.1487219499995</v>
      </c>
      <c r="X11" s="389">
        <v>4462.66271495</v>
      </c>
      <c r="Y11" s="389">
        <v>4667.0928829499999</v>
      </c>
      <c r="Z11" s="389">
        <v>4854.6896329500005</v>
      </c>
      <c r="AA11" s="389">
        <v>4927.6431879500005</v>
      </c>
      <c r="AB11" s="389">
        <v>4971.6295779499997</v>
      </c>
      <c r="AC11" s="389">
        <v>5006.1619879500004</v>
      </c>
      <c r="AD11" s="389">
        <v>5042.4033029500006</v>
      </c>
      <c r="AE11" s="389">
        <v>5087.89659295</v>
      </c>
      <c r="AF11" s="389">
        <v>5124.37632295</v>
      </c>
      <c r="AG11" s="389">
        <v>5160.1987379499988</v>
      </c>
      <c r="AH11" s="389">
        <v>5203.0190669499998</v>
      </c>
      <c r="AI11" s="389">
        <v>5248.3391389499993</v>
      </c>
      <c r="AJ11" s="389">
        <v>5307.7201039500005</v>
      </c>
      <c r="AK11" s="389">
        <v>5448.8606559500004</v>
      </c>
      <c r="AL11" s="389">
        <v>5481.8679319499997</v>
      </c>
      <c r="AM11" s="389">
        <v>5518.7894469499997</v>
      </c>
      <c r="AN11" s="389">
        <v>5551.4807409500008</v>
      </c>
      <c r="AO11" s="389">
        <v>5587.8892789499996</v>
      </c>
      <c r="AP11" s="389">
        <v>5605.1930789499993</v>
      </c>
      <c r="AQ11" s="389">
        <v>5643.4901189499997</v>
      </c>
      <c r="AR11" s="389">
        <v>5683.7302189500006</v>
      </c>
      <c r="AS11" s="389">
        <v>5726.915758950001</v>
      </c>
      <c r="AT11" s="389">
        <v>5777.975918950001</v>
      </c>
      <c r="AU11" s="389">
        <v>5834.6612389500015</v>
      </c>
      <c r="AV11" s="389">
        <v>5897.4803989500015</v>
      </c>
      <c r="AW11" s="389">
        <v>5983.752128950001</v>
      </c>
      <c r="AX11" s="389">
        <v>6103.5699989500008</v>
      </c>
      <c r="AY11" s="389">
        <v>6251.5695389500006</v>
      </c>
      <c r="AZ11" s="389">
        <v>6423.6872495500011</v>
      </c>
    </row>
    <row r="12" spans="1:52" x14ac:dyDescent="0.2">
      <c r="A12" s="391" t="s">
        <v>47</v>
      </c>
      <c r="B12" s="392">
        <v>56.012747399999995</v>
      </c>
      <c r="C12" s="392">
        <v>77.963032400000003</v>
      </c>
      <c r="D12" s="392">
        <v>111.08423310000001</v>
      </c>
      <c r="E12" s="392">
        <v>166.58484030000002</v>
      </c>
      <c r="F12" s="392">
        <v>265.90951841999998</v>
      </c>
      <c r="G12" s="392">
        <v>551.39072169999997</v>
      </c>
      <c r="H12" s="392">
        <v>1080.6524677</v>
      </c>
      <c r="I12" s="392">
        <v>1412.27038434</v>
      </c>
      <c r="J12" s="392">
        <v>1549.2657350499999</v>
      </c>
      <c r="K12" s="392">
        <v>1798.4023549800002</v>
      </c>
      <c r="L12" s="392">
        <v>1942.6894602800003</v>
      </c>
      <c r="M12" s="392">
        <v>2059.5912926800002</v>
      </c>
      <c r="N12" s="392">
        <v>2239.1547782300004</v>
      </c>
      <c r="O12" s="392">
        <v>2371.7840013999999</v>
      </c>
      <c r="P12" s="392">
        <v>2547.7269359499996</v>
      </c>
      <c r="Q12" s="392">
        <v>2777.9961639499998</v>
      </c>
      <c r="R12" s="392">
        <v>2975.6340409500003</v>
      </c>
      <c r="S12" s="392">
        <v>3177.5812579499998</v>
      </c>
      <c r="T12" s="392">
        <v>3501.5510949500003</v>
      </c>
      <c r="U12" s="392">
        <v>3747.2407159500003</v>
      </c>
      <c r="V12" s="392">
        <v>4006.0985459499993</v>
      </c>
      <c r="W12" s="392">
        <v>4332.7575269500003</v>
      </c>
      <c r="X12" s="392">
        <v>5197.2145099499994</v>
      </c>
      <c r="Y12" s="392">
        <v>5421.6951579499992</v>
      </c>
      <c r="Z12" s="392">
        <v>5630.2406479500005</v>
      </c>
      <c r="AA12" s="392">
        <v>5798.2420909499997</v>
      </c>
      <c r="AB12" s="392">
        <v>5858.7983909499999</v>
      </c>
      <c r="AC12" s="392">
        <v>5915.8140009500003</v>
      </c>
      <c r="AD12" s="392">
        <v>5960.19221595</v>
      </c>
      <c r="AE12" s="392">
        <v>6037.6127859500002</v>
      </c>
      <c r="AF12" s="392">
        <v>6079.5134559499993</v>
      </c>
      <c r="AG12" s="392">
        <v>6117.3087409499985</v>
      </c>
      <c r="AH12" s="392">
        <v>6164.0800699499996</v>
      </c>
      <c r="AI12" s="392">
        <v>6218.3000419499995</v>
      </c>
      <c r="AJ12" s="392">
        <v>6287.9996569500008</v>
      </c>
      <c r="AK12" s="392">
        <v>6435.7941289500004</v>
      </c>
      <c r="AL12" s="392">
        <v>6473.2494049500001</v>
      </c>
      <c r="AM12" s="392">
        <v>6516.9579199500004</v>
      </c>
      <c r="AN12" s="392">
        <v>6557.2431139500004</v>
      </c>
      <c r="AO12" s="392">
        <v>6600.8666519499993</v>
      </c>
      <c r="AP12" s="392">
        <v>6620.2704519499985</v>
      </c>
      <c r="AQ12" s="392">
        <v>6661.6404919500001</v>
      </c>
      <c r="AR12" s="392">
        <v>6702.6493919499999</v>
      </c>
      <c r="AS12" s="392">
        <v>6745.9349319500006</v>
      </c>
      <c r="AT12" s="392">
        <v>6796.9950919500016</v>
      </c>
      <c r="AU12" s="392">
        <v>6853.6804119500011</v>
      </c>
      <c r="AV12" s="392">
        <v>6916.4995719500021</v>
      </c>
      <c r="AW12" s="392">
        <v>7002.77730195</v>
      </c>
      <c r="AX12" s="392">
        <v>7122.5951719500017</v>
      </c>
      <c r="AY12" s="392">
        <v>7270.6079119500009</v>
      </c>
      <c r="AZ12" s="392">
        <v>7442.7416225500001</v>
      </c>
    </row>
    <row r="13" spans="1:52" x14ac:dyDescent="0.2">
      <c r="A13" s="391"/>
      <c r="N13" s="393"/>
      <c r="O13" s="212"/>
    </row>
    <row r="14" spans="1:52" x14ac:dyDescent="0.2">
      <c r="N14" s="393"/>
      <c r="Q14" s="391"/>
      <c r="AC14" s="214"/>
      <c r="AH14" s="214"/>
    </row>
  </sheetData>
  <mergeCells count="13">
    <mergeCell ref="B5:D5"/>
    <mergeCell ref="E5:H5"/>
    <mergeCell ref="I5:L5"/>
    <mergeCell ref="M5:P5"/>
    <mergeCell ref="Q5:T5"/>
    <mergeCell ref="AS5:AV5"/>
    <mergeCell ref="AW5:AZ5"/>
    <mergeCell ref="U5:X5"/>
    <mergeCell ref="Y5:AB5"/>
    <mergeCell ref="AC5:AF5"/>
    <mergeCell ref="AG5:AJ5"/>
    <mergeCell ref="AK5:AN5"/>
    <mergeCell ref="AO5:AR5"/>
  </mergeCells>
  <pageMargins left="0.75" right="0.75" top="1" bottom="1" header="0.5" footer="0.5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5"/>
  <sheetViews>
    <sheetView zoomScaleNormal="100" workbookViewId="0"/>
  </sheetViews>
  <sheetFormatPr defaultColWidth="8.77734375" defaultRowHeight="15" x14ac:dyDescent="0.2"/>
  <cols>
    <col min="1" max="1" width="33" style="155" bestFit="1" customWidth="1"/>
    <col min="2" max="2" width="7.88671875" style="155" bestFit="1" customWidth="1"/>
    <col min="3" max="4" width="5.44140625" style="155" bestFit="1" customWidth="1"/>
    <col min="5" max="7" width="6.6640625" style="155" bestFit="1" customWidth="1"/>
    <col min="8" max="16384" width="8.77734375" style="155"/>
  </cols>
  <sheetData>
    <row r="1" spans="1:7" ht="15.75" x14ac:dyDescent="0.25">
      <c r="A1" s="218" t="s">
        <v>366</v>
      </c>
    </row>
    <row r="2" spans="1:7" ht="15.75" x14ac:dyDescent="0.25">
      <c r="A2" s="218"/>
      <c r="E2" s="219"/>
      <c r="F2" s="219"/>
      <c r="G2" s="219" t="s">
        <v>41</v>
      </c>
    </row>
    <row r="3" spans="1:7" ht="15.75" x14ac:dyDescent="0.25">
      <c r="B3" s="167">
        <v>1990</v>
      </c>
      <c r="C3" s="167">
        <v>2000</v>
      </c>
      <c r="D3" s="167">
        <v>2010</v>
      </c>
      <c r="E3" s="167">
        <v>2020</v>
      </c>
      <c r="F3" s="167">
        <v>2021</v>
      </c>
      <c r="G3" s="167">
        <v>2022</v>
      </c>
    </row>
    <row r="4" spans="1:7" x14ac:dyDescent="0.2">
      <c r="A4" s="421" t="s">
        <v>261</v>
      </c>
      <c r="B4" s="215">
        <v>7.25</v>
      </c>
      <c r="C4" s="215">
        <v>11.99</v>
      </c>
      <c r="D4" s="215">
        <v>30.77</v>
      </c>
      <c r="E4" s="215">
        <v>1111.75</v>
      </c>
      <c r="F4" s="215">
        <v>1075.27</v>
      </c>
      <c r="G4" s="215">
        <v>1178.5</v>
      </c>
    </row>
    <row r="5" spans="1:7" x14ac:dyDescent="0.2">
      <c r="A5" t="s">
        <v>262</v>
      </c>
      <c r="B5" s="215">
        <v>0.79</v>
      </c>
      <c r="C5" s="215">
        <v>81.34</v>
      </c>
      <c r="D5" s="215">
        <v>884.58</v>
      </c>
      <c r="E5" s="215">
        <v>6482.51</v>
      </c>
      <c r="F5" s="215">
        <v>5560.53</v>
      </c>
      <c r="G5" s="215">
        <v>6901.88</v>
      </c>
    </row>
    <row r="6" spans="1:7" x14ac:dyDescent="0.2">
      <c r="A6" t="s">
        <v>263</v>
      </c>
      <c r="B6" s="215">
        <v>447.66</v>
      </c>
      <c r="C6" s="215">
        <v>437.26</v>
      </c>
      <c r="D6" s="215">
        <v>308.8</v>
      </c>
      <c r="E6" s="215">
        <v>590.61</v>
      </c>
      <c r="F6" s="215">
        <v>464.17</v>
      </c>
      <c r="G6" s="215">
        <v>484.97</v>
      </c>
    </row>
    <row r="7" spans="1:7" x14ac:dyDescent="0.2">
      <c r="A7" t="s">
        <v>264</v>
      </c>
      <c r="B7" s="215">
        <v>79.75</v>
      </c>
      <c r="C7" s="215">
        <v>731.13</v>
      </c>
      <c r="D7" s="215">
        <v>1724.59</v>
      </c>
      <c r="E7" s="215">
        <v>848.61</v>
      </c>
      <c r="F7" s="215">
        <v>804.85</v>
      </c>
      <c r="G7" s="215">
        <v>754.28</v>
      </c>
    </row>
    <row r="8" spans="1:7" x14ac:dyDescent="0.2">
      <c r="A8" t="s">
        <v>265</v>
      </c>
      <c r="B8" s="215">
        <v>138.24</v>
      </c>
      <c r="C8" s="215">
        <v>168.68</v>
      </c>
      <c r="D8" s="215">
        <v>295.02999999999997</v>
      </c>
      <c r="E8" s="215">
        <v>326.51</v>
      </c>
      <c r="F8" s="215">
        <v>325.74</v>
      </c>
      <c r="G8" s="215">
        <v>315.83999999999997</v>
      </c>
    </row>
    <row r="9" spans="1:7" x14ac:dyDescent="0.2">
      <c r="A9" t="s">
        <v>266</v>
      </c>
      <c r="B9" s="215">
        <v>174.12</v>
      </c>
      <c r="C9" s="215">
        <v>458.4</v>
      </c>
      <c r="D9" s="215">
        <v>666.83999999999992</v>
      </c>
      <c r="E9" s="215">
        <v>1096.6099999999999</v>
      </c>
      <c r="F9" s="215">
        <v>1214.55</v>
      </c>
      <c r="G9" s="215">
        <v>1206.5899999999999</v>
      </c>
    </row>
    <row r="10" spans="1:7" x14ac:dyDescent="0.2">
      <c r="A10" t="s">
        <v>267</v>
      </c>
      <c r="B10" s="215">
        <v>182.94</v>
      </c>
      <c r="C10" s="215">
        <v>704.48</v>
      </c>
      <c r="D10" s="215">
        <v>1165.3600000000001</v>
      </c>
      <c r="E10" s="215">
        <v>3526.55</v>
      </c>
      <c r="F10" s="215">
        <v>3729.1099999999997</v>
      </c>
      <c r="G10" s="215">
        <v>3686.05</v>
      </c>
    </row>
    <row r="11" spans="1:7" x14ac:dyDescent="0.2">
      <c r="A11" s="421" t="s">
        <v>90</v>
      </c>
      <c r="B11" s="215">
        <v>0</v>
      </c>
      <c r="C11" s="215">
        <v>0</v>
      </c>
      <c r="D11" s="215">
        <v>777.82</v>
      </c>
      <c r="E11" s="215">
        <v>1077.03</v>
      </c>
      <c r="F11" s="215">
        <v>1120.6400000000001</v>
      </c>
      <c r="G11" s="215">
        <v>1181.8499999999999</v>
      </c>
    </row>
    <row r="12" spans="1:7" x14ac:dyDescent="0.2">
      <c r="A12" t="s">
        <v>268</v>
      </c>
      <c r="B12" s="215">
        <v>0</v>
      </c>
      <c r="C12" s="215">
        <v>0</v>
      </c>
      <c r="D12" s="215">
        <v>1217.58</v>
      </c>
      <c r="E12" s="215">
        <v>1821.98</v>
      </c>
      <c r="F12" s="215">
        <v>1794.13</v>
      </c>
      <c r="G12" s="215">
        <v>2405.9</v>
      </c>
    </row>
    <row r="13" spans="1:7" x14ac:dyDescent="0.2">
      <c r="A13" t="s">
        <v>269</v>
      </c>
      <c r="B13" s="215">
        <v>0</v>
      </c>
      <c r="C13" s="215">
        <v>0</v>
      </c>
      <c r="D13" s="215">
        <v>625.16</v>
      </c>
      <c r="E13" s="215">
        <v>0</v>
      </c>
      <c r="F13" s="215">
        <v>0</v>
      </c>
      <c r="G13" s="215">
        <v>0</v>
      </c>
    </row>
    <row r="14" spans="1:7" x14ac:dyDescent="0.2">
      <c r="A14" t="s">
        <v>270</v>
      </c>
      <c r="B14" s="215">
        <v>71.8900000000001</v>
      </c>
      <c r="C14" s="215">
        <v>265.45999999999958</v>
      </c>
      <c r="D14" s="215">
        <v>1054.4400000000005</v>
      </c>
      <c r="E14" s="215">
        <v>8935.0499999999956</v>
      </c>
      <c r="F14" s="215">
        <v>9359.7100000000028</v>
      </c>
      <c r="G14" s="215">
        <v>8531.6899999999987</v>
      </c>
    </row>
    <row r="15" spans="1:7" x14ac:dyDescent="0.2">
      <c r="B15" s="215"/>
      <c r="C15" s="215"/>
      <c r="D15" s="215"/>
    </row>
    <row r="16" spans="1:7" s="167" customFormat="1" ht="15.75" x14ac:dyDescent="0.25">
      <c r="A16" s="167" t="s">
        <v>47</v>
      </c>
      <c r="B16" s="216">
        <v>1102.6400000000001</v>
      </c>
      <c r="C16" s="216">
        <v>2858.74</v>
      </c>
      <c r="D16" s="216">
        <v>8750.9699999999993</v>
      </c>
      <c r="E16" s="216">
        <v>25817.21</v>
      </c>
      <c r="F16" s="216">
        <v>25448.7</v>
      </c>
      <c r="G16" s="216">
        <v>26647.55</v>
      </c>
    </row>
    <row r="17" spans="1:7" ht="15.75" x14ac:dyDescent="0.25">
      <c r="B17" s="216"/>
      <c r="C17" s="216"/>
      <c r="D17" s="216"/>
    </row>
    <row r="18" spans="1:7" x14ac:dyDescent="0.2">
      <c r="A18" s="395" t="s">
        <v>271</v>
      </c>
      <c r="B18" s="215"/>
      <c r="C18" s="215"/>
      <c r="D18" s="215"/>
    </row>
    <row r="21" spans="1:7" x14ac:dyDescent="0.2">
      <c r="A21" s="421" t="s">
        <v>87</v>
      </c>
      <c r="B21" s="215">
        <f t="shared" ref="B21:D21" si="0">B6</f>
        <v>447.66</v>
      </c>
      <c r="C21" s="215">
        <f t="shared" si="0"/>
        <v>437.26</v>
      </c>
      <c r="D21" s="215">
        <f t="shared" si="0"/>
        <v>308.8</v>
      </c>
      <c r="E21" s="215">
        <f>E6</f>
        <v>590.61</v>
      </c>
      <c r="F21" s="215">
        <f>F6</f>
        <v>464.17</v>
      </c>
      <c r="G21" s="215">
        <f>G6</f>
        <v>484.97</v>
      </c>
    </row>
    <row r="22" spans="1:7" x14ac:dyDescent="0.2">
      <c r="A22" s="421" t="s">
        <v>272</v>
      </c>
      <c r="B22" s="215">
        <f t="shared" ref="B22:D22" si="1">B5</f>
        <v>0.79</v>
      </c>
      <c r="C22" s="215">
        <f t="shared" si="1"/>
        <v>81.34</v>
      </c>
      <c r="D22" s="215">
        <f t="shared" si="1"/>
        <v>884.58</v>
      </c>
      <c r="E22" s="215">
        <f>E5</f>
        <v>6482.51</v>
      </c>
      <c r="F22" s="215">
        <f>F5</f>
        <v>5560.53</v>
      </c>
      <c r="G22" s="215">
        <f>G5</f>
        <v>6901.88</v>
      </c>
    </row>
    <row r="23" spans="1:7" x14ac:dyDescent="0.2">
      <c r="A23" s="421" t="s">
        <v>273</v>
      </c>
      <c r="B23" s="215">
        <f t="shared" ref="B23:D23" si="2">B4</f>
        <v>7.25</v>
      </c>
      <c r="C23" s="215">
        <f t="shared" si="2"/>
        <v>11.99</v>
      </c>
      <c r="D23" s="215">
        <f t="shared" si="2"/>
        <v>30.77</v>
      </c>
      <c r="E23" s="215">
        <f>E4</f>
        <v>1111.75</v>
      </c>
      <c r="F23" s="215">
        <f>F4</f>
        <v>1075.27</v>
      </c>
      <c r="G23" s="215">
        <f>G4</f>
        <v>1178.5</v>
      </c>
    </row>
    <row r="24" spans="1:7" x14ac:dyDescent="0.2">
      <c r="A24" s="421" t="s">
        <v>90</v>
      </c>
      <c r="B24" s="215">
        <f t="shared" ref="B24:D24" si="3">B11</f>
        <v>0</v>
      </c>
      <c r="C24" s="215">
        <f t="shared" si="3"/>
        <v>0</v>
      </c>
      <c r="D24" s="215">
        <f t="shared" si="3"/>
        <v>777.82</v>
      </c>
      <c r="E24" s="215">
        <f>E11</f>
        <v>1077.03</v>
      </c>
      <c r="F24" s="215">
        <f>F11</f>
        <v>1120.6400000000001</v>
      </c>
      <c r="G24" s="215">
        <f>G11</f>
        <v>1181.8499999999999</v>
      </c>
    </row>
    <row r="25" spans="1:7" x14ac:dyDescent="0.2">
      <c r="A25" s="421" t="s">
        <v>88</v>
      </c>
      <c r="B25" s="215">
        <f>B16-B21-B22-B23-B24</f>
        <v>646.94000000000005</v>
      </c>
      <c r="C25" s="215">
        <f>C16-C21-C22-C23-C24</f>
        <v>2328.1499999999996</v>
      </c>
      <c r="D25" s="215">
        <f>D16-D21-D22-D23-D24</f>
        <v>6749</v>
      </c>
      <c r="E25" s="215">
        <f t="shared" ref="E25:F25" si="4">E16-E21-E22-E23-E24</f>
        <v>16555.309999999998</v>
      </c>
      <c r="F25" s="215">
        <f t="shared" si="4"/>
        <v>17228.090000000004</v>
      </c>
      <c r="G25" s="215">
        <f t="shared" ref="G25" si="5">G16-G21-G22-G23-G24</f>
        <v>16900.349999999999</v>
      </c>
    </row>
    <row r="26" spans="1:7" x14ac:dyDescent="0.2">
      <c r="B26" s="215"/>
      <c r="C26" s="215"/>
      <c r="D26" s="215"/>
    </row>
    <row r="27" spans="1:7" x14ac:dyDescent="0.2">
      <c r="B27" s="215"/>
      <c r="C27" s="215"/>
      <c r="D27" s="215"/>
    </row>
    <row r="28" spans="1:7" x14ac:dyDescent="0.2">
      <c r="B28" s="215"/>
      <c r="C28" s="215"/>
      <c r="D28" s="215"/>
    </row>
    <row r="29" spans="1:7" x14ac:dyDescent="0.2">
      <c r="B29" s="215"/>
      <c r="C29" s="215"/>
      <c r="D29" s="215"/>
    </row>
    <row r="30" spans="1:7" x14ac:dyDescent="0.2">
      <c r="B30" s="215"/>
      <c r="C30" s="215"/>
      <c r="D30" s="215"/>
    </row>
    <row r="31" spans="1:7" x14ac:dyDescent="0.2">
      <c r="B31" s="215"/>
      <c r="C31" s="215"/>
      <c r="D31" s="215"/>
    </row>
    <row r="32" spans="1:7" s="167" customFormat="1" ht="15.75" x14ac:dyDescent="0.25">
      <c r="B32" s="215"/>
      <c r="C32" s="215"/>
      <c r="D32" s="215"/>
    </row>
    <row r="33" spans="2:4" ht="15.75" x14ac:dyDescent="0.25">
      <c r="B33" s="216"/>
      <c r="C33" s="216"/>
      <c r="D33" s="216"/>
    </row>
    <row r="34" spans="2:4" x14ac:dyDescent="0.2">
      <c r="B34" s="217"/>
      <c r="C34" s="217"/>
      <c r="D34" s="217"/>
    </row>
    <row r="35" spans="2:4" x14ac:dyDescent="0.2">
      <c r="B35" s="217"/>
      <c r="C35" s="217"/>
      <c r="D35" s="217"/>
    </row>
  </sheetData>
  <pageMargins left="0.7" right="0.7" top="0.75" bottom="0.75" header="0.3" footer="0.3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9.33203125" defaultRowHeight="15.75" x14ac:dyDescent="0.25"/>
  <cols>
    <col min="1" max="1" width="8.5546875" style="7" customWidth="1"/>
    <col min="2" max="2" width="20.88671875" style="8" bestFit="1" customWidth="1"/>
    <col min="3" max="3" width="20.21875" style="8" bestFit="1" customWidth="1"/>
    <col min="4" max="4" width="44.109375" style="8" bestFit="1" customWidth="1"/>
    <col min="5" max="5" width="9.88671875" style="8" bestFit="1" customWidth="1"/>
    <col min="6" max="6" width="5.88671875" style="8" bestFit="1" customWidth="1"/>
    <col min="7" max="7" width="20" style="8" bestFit="1" customWidth="1"/>
    <col min="8" max="16384" width="9.33203125" style="8"/>
  </cols>
  <sheetData>
    <row r="1" spans="1:7" x14ac:dyDescent="0.25">
      <c r="A1" s="7" t="s">
        <v>339</v>
      </c>
    </row>
    <row r="3" spans="1:7" ht="15" x14ac:dyDescent="0.2">
      <c r="A3" s="17"/>
      <c r="B3" s="17"/>
      <c r="C3" s="17"/>
      <c r="D3" s="17"/>
      <c r="E3" s="17"/>
      <c r="F3" s="17"/>
      <c r="G3" s="81" t="s">
        <v>56</v>
      </c>
    </row>
    <row r="4" spans="1:7" s="7" customFormat="1" x14ac:dyDescent="0.25">
      <c r="A4" s="82"/>
      <c r="B4" s="83" t="s">
        <v>57</v>
      </c>
      <c r="C4" s="83" t="s">
        <v>50</v>
      </c>
      <c r="D4" s="83" t="s">
        <v>58</v>
      </c>
      <c r="E4" s="83" t="s">
        <v>53</v>
      </c>
      <c r="F4" s="83" t="s">
        <v>54</v>
      </c>
      <c r="G4" s="17" t="s">
        <v>47</v>
      </c>
    </row>
    <row r="5" spans="1:7" ht="15" x14ac:dyDescent="0.2">
      <c r="A5" s="17">
        <v>1980</v>
      </c>
      <c r="B5" s="18">
        <v>267.27600000000001</v>
      </c>
      <c r="C5" s="18">
        <v>30.724</v>
      </c>
      <c r="D5" s="19">
        <v>13</v>
      </c>
      <c r="E5" s="19">
        <v>160.30166686795076</v>
      </c>
      <c r="F5" s="19">
        <v>100.69833313204924</v>
      </c>
      <c r="G5" s="20">
        <v>572</v>
      </c>
    </row>
    <row r="6" spans="1:7" ht="15" x14ac:dyDescent="0.2">
      <c r="A6" s="17">
        <v>1981</v>
      </c>
      <c r="B6" s="18">
        <v>255.58500000000001</v>
      </c>
      <c r="C6" s="18">
        <v>32.414999999999999</v>
      </c>
      <c r="D6" s="19">
        <v>12</v>
      </c>
      <c r="E6" s="19">
        <v>157.2307537095609</v>
      </c>
      <c r="F6" s="19">
        <v>98.769246290439099</v>
      </c>
      <c r="G6" s="20">
        <v>556</v>
      </c>
    </row>
    <row r="7" spans="1:7" ht="15" x14ac:dyDescent="0.2">
      <c r="A7" s="17">
        <v>1982</v>
      </c>
      <c r="B7" s="18">
        <v>243.90600000000001</v>
      </c>
      <c r="C7" s="18">
        <v>30.094000000000001</v>
      </c>
      <c r="D7" s="19">
        <v>12</v>
      </c>
      <c r="E7" s="19">
        <v>151.40142423000788</v>
      </c>
      <c r="F7" s="19">
        <v>95.598575769992152</v>
      </c>
      <c r="G7" s="20">
        <v>533</v>
      </c>
    </row>
    <row r="8" spans="1:7" ht="15" x14ac:dyDescent="0.2">
      <c r="A8" s="17">
        <v>1983</v>
      </c>
      <c r="B8" s="18">
        <v>228.61</v>
      </c>
      <c r="C8" s="18">
        <v>29.39</v>
      </c>
      <c r="D8" s="19">
        <v>11</v>
      </c>
      <c r="E8" s="19">
        <v>144.96092890157817</v>
      </c>
      <c r="F8" s="19">
        <v>92.039071098421843</v>
      </c>
      <c r="G8" s="20">
        <v>506.00000000000006</v>
      </c>
    </row>
    <row r="9" spans="1:7" ht="15" x14ac:dyDescent="0.2">
      <c r="A9" s="17">
        <v>1984</v>
      </c>
      <c r="B9" s="18">
        <v>209.518</v>
      </c>
      <c r="C9" s="18">
        <v>29.481999999999999</v>
      </c>
      <c r="D9" s="19">
        <v>11</v>
      </c>
      <c r="E9" s="19">
        <v>139.74427191186302</v>
      </c>
      <c r="F9" s="19">
        <v>89.255728088136976</v>
      </c>
      <c r="G9" s="20">
        <v>479</v>
      </c>
    </row>
    <row r="10" spans="1:7" ht="15" x14ac:dyDescent="0.2">
      <c r="A10" s="17">
        <v>1985</v>
      </c>
      <c r="B10" s="18">
        <v>193.88200000000001</v>
      </c>
      <c r="C10" s="18">
        <v>31.117999999999999</v>
      </c>
      <c r="D10" s="19">
        <v>11</v>
      </c>
      <c r="E10" s="19">
        <v>137.48742612578667</v>
      </c>
      <c r="F10" s="19">
        <v>85.512573874213345</v>
      </c>
      <c r="G10" s="20">
        <v>459</v>
      </c>
    </row>
    <row r="11" spans="1:7" ht="15" x14ac:dyDescent="0.2">
      <c r="A11" s="17">
        <v>1986</v>
      </c>
      <c r="B11" s="18">
        <v>160.13</v>
      </c>
      <c r="C11" s="18">
        <v>30.87</v>
      </c>
      <c r="D11" s="19">
        <v>11</v>
      </c>
      <c r="E11" s="19">
        <v>134.60109703261188</v>
      </c>
      <c r="F11" s="19">
        <v>81.398902967388125</v>
      </c>
      <c r="G11" s="20">
        <v>418</v>
      </c>
    </row>
    <row r="12" spans="1:7" ht="15" x14ac:dyDescent="0.2">
      <c r="A12" s="17">
        <v>1987</v>
      </c>
      <c r="B12" s="18">
        <v>130.34100000000001</v>
      </c>
      <c r="C12" s="18">
        <v>32.658999999999999</v>
      </c>
      <c r="D12" s="19">
        <v>11</v>
      </c>
      <c r="E12" s="19">
        <v>132.32413577564031</v>
      </c>
      <c r="F12" s="19">
        <v>77.675864224359685</v>
      </c>
      <c r="G12" s="20">
        <v>384</v>
      </c>
    </row>
    <row r="13" spans="1:7" ht="15" x14ac:dyDescent="0.2">
      <c r="A13" s="17">
        <v>1988</v>
      </c>
      <c r="B13" s="18">
        <v>109.047</v>
      </c>
      <c r="C13" s="18">
        <v>34.953000000000003</v>
      </c>
      <c r="D13" s="19">
        <v>11</v>
      </c>
      <c r="E13" s="19">
        <v>133.91739603262167</v>
      </c>
      <c r="F13" s="19">
        <v>76.082603967378347</v>
      </c>
      <c r="G13" s="20">
        <v>365.00000000000006</v>
      </c>
    </row>
    <row r="14" spans="1:7" ht="15" x14ac:dyDescent="0.2">
      <c r="A14" s="17">
        <v>1989</v>
      </c>
      <c r="B14" s="18">
        <v>94.281999999999996</v>
      </c>
      <c r="C14" s="18">
        <v>35.718000000000004</v>
      </c>
      <c r="D14" s="19">
        <v>11</v>
      </c>
      <c r="E14" s="19">
        <v>131.70008406574746</v>
      </c>
      <c r="F14" s="19">
        <v>72.299915934252553</v>
      </c>
      <c r="G14" s="20">
        <v>345</v>
      </c>
    </row>
    <row r="15" spans="1:7" ht="15" x14ac:dyDescent="0.2">
      <c r="A15" s="17">
        <v>1990</v>
      </c>
      <c r="B15" s="18">
        <v>83.144000000000005</v>
      </c>
      <c r="C15" s="18">
        <v>36.856000000000002</v>
      </c>
      <c r="D15" s="19">
        <v>11</v>
      </c>
      <c r="E15" s="19">
        <v>123.27003115253341</v>
      </c>
      <c r="F15" s="19">
        <v>70.729968847466594</v>
      </c>
      <c r="G15" s="20">
        <v>325</v>
      </c>
    </row>
    <row r="16" spans="1:7" ht="15" x14ac:dyDescent="0.2">
      <c r="A16" s="17">
        <v>1991</v>
      </c>
      <c r="B16" s="18">
        <v>74.02600000000001</v>
      </c>
      <c r="C16" s="18">
        <v>36.973999999999997</v>
      </c>
      <c r="D16" s="19">
        <v>11</v>
      </c>
      <c r="E16" s="19">
        <v>116.23309520237284</v>
      </c>
      <c r="F16" s="19">
        <v>69.766904797627149</v>
      </c>
      <c r="G16" s="20">
        <v>308</v>
      </c>
    </row>
    <row r="17" spans="1:7" ht="15" x14ac:dyDescent="0.2">
      <c r="A17" s="17">
        <v>1992</v>
      </c>
      <c r="B17" s="18">
        <v>55.702860513407401</v>
      </c>
      <c r="C17" s="18">
        <v>33.297139486592599</v>
      </c>
      <c r="D17" s="19">
        <v>11</v>
      </c>
      <c r="E17" s="19">
        <v>103.1616424776568</v>
      </c>
      <c r="F17" s="19">
        <v>62.838357522343202</v>
      </c>
      <c r="G17" s="20">
        <v>266</v>
      </c>
    </row>
    <row r="18" spans="1:7" ht="15" x14ac:dyDescent="0.2">
      <c r="A18" s="17">
        <v>1993</v>
      </c>
      <c r="B18" s="18">
        <v>32.061</v>
      </c>
      <c r="C18" s="18">
        <v>26.939</v>
      </c>
      <c r="D18" s="19">
        <v>11</v>
      </c>
      <c r="E18" s="19">
        <v>92.000481569917937</v>
      </c>
      <c r="F18" s="19">
        <v>56.99951843008207</v>
      </c>
      <c r="G18" s="20">
        <v>219.00000000000003</v>
      </c>
    </row>
    <row r="19" spans="1:7" ht="15" x14ac:dyDescent="0.2">
      <c r="A19" s="17">
        <v>1994</v>
      </c>
      <c r="B19" s="18">
        <v>14.989000000000001</v>
      </c>
      <c r="C19" s="18">
        <v>25.010999999999999</v>
      </c>
      <c r="D19" s="19">
        <v>10</v>
      </c>
      <c r="E19" s="19">
        <v>88.310187351862183</v>
      </c>
      <c r="F19" s="19">
        <v>49.689812648137796</v>
      </c>
      <c r="G19" s="20">
        <v>187.99999999999997</v>
      </c>
    </row>
    <row r="20" spans="1:7" ht="15" x14ac:dyDescent="0.2">
      <c r="A20" s="17">
        <v>1995</v>
      </c>
      <c r="B20" s="18">
        <v>9.3000000000000007</v>
      </c>
      <c r="C20" s="18">
        <v>26.7</v>
      </c>
      <c r="D20" s="19">
        <v>9</v>
      </c>
      <c r="E20" s="19">
        <v>80.284464463597388</v>
      </c>
      <c r="F20" s="19">
        <v>39.715535536402619</v>
      </c>
      <c r="G20" s="20">
        <v>165</v>
      </c>
    </row>
    <row r="21" spans="1:7" ht="15" x14ac:dyDescent="0.2">
      <c r="A21" s="17">
        <v>1996</v>
      </c>
      <c r="B21" s="18">
        <v>12.900000000000002</v>
      </c>
      <c r="C21" s="18">
        <v>30.099999999999998</v>
      </c>
      <c r="D21" s="19">
        <v>10</v>
      </c>
      <c r="E21" s="19">
        <v>64.20683069546314</v>
      </c>
      <c r="F21" s="19">
        <v>39.793169304536868</v>
      </c>
      <c r="G21" s="20">
        <v>157</v>
      </c>
    </row>
    <row r="22" spans="1:7" ht="15" x14ac:dyDescent="0.2">
      <c r="A22" s="17">
        <v>1997</v>
      </c>
      <c r="B22" s="18">
        <v>13.500000000000004</v>
      </c>
      <c r="C22" s="18">
        <v>31.499999999999996</v>
      </c>
      <c r="D22" s="19">
        <v>10</v>
      </c>
      <c r="E22" s="19">
        <v>69.61009518661983</v>
      </c>
      <c r="F22" s="19">
        <v>35.389904813380177</v>
      </c>
      <c r="G22" s="20">
        <v>160</v>
      </c>
    </row>
    <row r="23" spans="1:7" ht="15" x14ac:dyDescent="0.2">
      <c r="A23" s="17">
        <v>1998</v>
      </c>
      <c r="B23" s="18">
        <v>8.1632653061224492</v>
      </c>
      <c r="C23" s="18">
        <v>35.836734693877553</v>
      </c>
      <c r="D23" s="19">
        <v>9</v>
      </c>
      <c r="E23" s="19">
        <v>72.203142598644718</v>
      </c>
      <c r="F23" s="19">
        <v>27.796857401355268</v>
      </c>
      <c r="G23" s="20">
        <v>153</v>
      </c>
    </row>
    <row r="24" spans="1:7" ht="15" x14ac:dyDescent="0.2">
      <c r="A24" s="17">
        <v>1999</v>
      </c>
      <c r="B24" s="18">
        <v>8.1521739130434785</v>
      </c>
      <c r="C24" s="18">
        <v>34.847826086956523</v>
      </c>
      <c r="D24" s="19">
        <v>10</v>
      </c>
      <c r="E24" s="19">
        <v>75.911220257135199</v>
      </c>
      <c r="F24" s="19">
        <v>22.088779742864812</v>
      </c>
      <c r="G24" s="20">
        <v>151</v>
      </c>
    </row>
    <row r="25" spans="1:7" ht="15" x14ac:dyDescent="0.2">
      <c r="A25" s="17">
        <v>2000</v>
      </c>
      <c r="B25" s="18">
        <v>7.4749999999999996</v>
      </c>
      <c r="C25" s="18">
        <v>32.524999999999999</v>
      </c>
      <c r="D25" s="19">
        <v>10</v>
      </c>
      <c r="E25" s="19">
        <v>71.424369013154063</v>
      </c>
      <c r="F25" s="19">
        <v>20.57563098684594</v>
      </c>
      <c r="G25" s="20">
        <v>142</v>
      </c>
    </row>
    <row r="26" spans="1:7" ht="15" x14ac:dyDescent="0.2">
      <c r="A26" s="17">
        <v>2001</v>
      </c>
      <c r="B26" s="18">
        <v>7.2631578947368425</v>
      </c>
      <c r="C26" s="18">
        <v>32.736842105263158</v>
      </c>
      <c r="D26" s="19">
        <v>10</v>
      </c>
      <c r="E26" s="19">
        <v>76.082480035751061</v>
      </c>
      <c r="F26" s="19">
        <v>21.917519964248935</v>
      </c>
      <c r="G26" s="20">
        <v>148</v>
      </c>
    </row>
    <row r="27" spans="1:7" ht="15" x14ac:dyDescent="0.2">
      <c r="A27" s="17">
        <v>2002</v>
      </c>
      <c r="B27" s="18">
        <v>6.5405405405405403</v>
      </c>
      <c r="C27" s="18">
        <v>31.45945945945946</v>
      </c>
      <c r="D27" s="19">
        <v>10</v>
      </c>
      <c r="E27" s="19">
        <v>73.753424524452555</v>
      </c>
      <c r="F27" s="19">
        <v>21.246575475547438</v>
      </c>
      <c r="G27" s="20">
        <v>143</v>
      </c>
    </row>
    <row r="28" spans="1:7" ht="15" x14ac:dyDescent="0.2">
      <c r="A28" s="17">
        <v>2003</v>
      </c>
      <c r="B28" s="18">
        <v>5.3589743589743586</v>
      </c>
      <c r="C28" s="18">
        <v>28.641025641025642</v>
      </c>
      <c r="D28" s="19">
        <v>9</v>
      </c>
      <c r="E28" s="19">
        <v>69.095313501855557</v>
      </c>
      <c r="F28" s="19">
        <v>19.904686498144443</v>
      </c>
      <c r="G28" s="20">
        <v>132</v>
      </c>
    </row>
    <row r="29" spans="1:7" ht="15" x14ac:dyDescent="0.2">
      <c r="A29" s="17">
        <v>2004</v>
      </c>
      <c r="B29" s="18">
        <v>4.1351351351351351</v>
      </c>
      <c r="C29" s="18">
        <v>26.864864864864863</v>
      </c>
      <c r="D29" s="19">
        <v>9</v>
      </c>
      <c r="E29" s="19">
        <v>62.88449880505955</v>
      </c>
      <c r="F29" s="19">
        <v>18.115501194940446</v>
      </c>
      <c r="G29" s="20">
        <v>121</v>
      </c>
    </row>
    <row r="30" spans="1:7" ht="15" x14ac:dyDescent="0.2">
      <c r="A30" s="17">
        <v>2005</v>
      </c>
      <c r="B30" s="18">
        <v>3.3684210526315788</v>
      </c>
      <c r="C30" s="18">
        <v>26.631578947368421</v>
      </c>
      <c r="D30" s="19">
        <v>8</v>
      </c>
      <c r="E30" s="19">
        <v>55.120980434064542</v>
      </c>
      <c r="F30" s="19">
        <v>15.879019565935454</v>
      </c>
      <c r="G30" s="20">
        <v>108.99999999999999</v>
      </c>
    </row>
    <row r="31" spans="1:7" ht="15" x14ac:dyDescent="0.2">
      <c r="A31" s="17">
        <v>2006</v>
      </c>
      <c r="B31" s="18">
        <v>2.8333333333333335</v>
      </c>
      <c r="C31" s="18">
        <v>31.166666666666664</v>
      </c>
      <c r="D31" s="19">
        <v>8</v>
      </c>
      <c r="E31" s="19">
        <v>58.226387782462545</v>
      </c>
      <c r="F31" s="19">
        <v>16.773612217537451</v>
      </c>
      <c r="G31" s="20">
        <v>117</v>
      </c>
    </row>
    <row r="32" spans="1:7" ht="15" x14ac:dyDescent="0.2">
      <c r="A32" s="17">
        <v>2007</v>
      </c>
      <c r="B32" s="18">
        <v>3.1666666666666665</v>
      </c>
      <c r="C32" s="18">
        <v>32.833333333333336</v>
      </c>
      <c r="D32" s="19">
        <v>9</v>
      </c>
      <c r="E32" s="19">
        <v>64.437202479258545</v>
      </c>
      <c r="F32" s="19">
        <v>18.562797520741448</v>
      </c>
      <c r="G32" s="20">
        <v>128</v>
      </c>
    </row>
    <row r="33" spans="1:7" ht="15" x14ac:dyDescent="0.2">
      <c r="A33" s="17">
        <v>2008</v>
      </c>
      <c r="B33" s="18">
        <v>5.6842105263157894</v>
      </c>
      <c r="C33" s="18">
        <v>30.315789473684212</v>
      </c>
      <c r="D33" s="19">
        <v>9</v>
      </c>
      <c r="E33" s="19">
        <v>49.910873440285208</v>
      </c>
      <c r="F33" s="19">
        <v>30.089126559714792</v>
      </c>
      <c r="G33" s="20">
        <v>125</v>
      </c>
    </row>
    <row r="34" spans="1:7" ht="15" x14ac:dyDescent="0.2">
      <c r="A34" s="17">
        <v>2009</v>
      </c>
      <c r="B34" s="18">
        <v>5.6842105263157894</v>
      </c>
      <c r="C34" s="18">
        <v>31.315789473684212</v>
      </c>
      <c r="D34" s="19">
        <v>9</v>
      </c>
      <c r="E34" s="19">
        <v>64.884135472370772</v>
      </c>
      <c r="F34" s="19">
        <v>39.115864527629235</v>
      </c>
      <c r="G34" s="20">
        <v>150</v>
      </c>
    </row>
    <row r="35" spans="1:7" ht="15" x14ac:dyDescent="0.2">
      <c r="A35" s="17">
        <v>2010</v>
      </c>
      <c r="B35" s="18">
        <v>5.4566473988439306</v>
      </c>
      <c r="C35" s="18">
        <v>30.543352601156069</v>
      </c>
      <c r="D35" s="19">
        <v>9</v>
      </c>
      <c r="E35" s="19">
        <v>75.321428571428569</v>
      </c>
      <c r="F35" s="19">
        <v>47.678571428571423</v>
      </c>
      <c r="G35" s="20">
        <v>168</v>
      </c>
    </row>
    <row r="36" spans="1:7" ht="15" x14ac:dyDescent="0.2">
      <c r="A36" s="17">
        <v>2011</v>
      </c>
      <c r="B36" s="18">
        <v>6.204081632653061</v>
      </c>
      <c r="C36" s="18">
        <v>33.795918367346943</v>
      </c>
      <c r="D36" s="19">
        <v>9</v>
      </c>
      <c r="E36" s="19">
        <v>68.595155709342563</v>
      </c>
      <c r="F36" s="19">
        <v>43.404844290657437</v>
      </c>
      <c r="G36" s="20">
        <v>161</v>
      </c>
    </row>
    <row r="37" spans="1:7" ht="15" x14ac:dyDescent="0.2">
      <c r="A37" s="17">
        <v>2012</v>
      </c>
      <c r="B37" s="18">
        <v>6.746666666666667</v>
      </c>
      <c r="C37" s="18">
        <v>37.25333333333333</v>
      </c>
      <c r="D37" s="19">
        <v>9</v>
      </c>
      <c r="E37" s="19">
        <v>74.758186397984886</v>
      </c>
      <c r="F37" s="19">
        <v>42.241813602015114</v>
      </c>
      <c r="G37" s="20">
        <v>170</v>
      </c>
    </row>
    <row r="38" spans="1:7" ht="15" x14ac:dyDescent="0.2">
      <c r="A38" s="17">
        <v>2013</v>
      </c>
      <c r="B38" s="18">
        <v>5.034825870646765</v>
      </c>
      <c r="C38" s="18">
        <v>39.965174129353237</v>
      </c>
      <c r="D38" s="19">
        <v>10</v>
      </c>
      <c r="E38" s="19">
        <v>77.597495527728086</v>
      </c>
      <c r="F38" s="19">
        <v>36.402504472271922</v>
      </c>
      <c r="G38" s="20">
        <v>169</v>
      </c>
    </row>
    <row r="39" spans="1:7" ht="15" x14ac:dyDescent="0.2">
      <c r="A39" s="17">
        <v>2014</v>
      </c>
      <c r="B39" s="18">
        <v>2.9743589743589745</v>
      </c>
      <c r="C39" s="18">
        <v>43.025641025641022</v>
      </c>
      <c r="D39" s="19">
        <v>6</v>
      </c>
      <c r="E39" s="19">
        <v>66.596788581623542</v>
      </c>
      <c r="F39" s="19">
        <v>38.403211418376451</v>
      </c>
      <c r="G39" s="20">
        <v>157</v>
      </c>
    </row>
    <row r="40" spans="1:7" ht="15" x14ac:dyDescent="0.2">
      <c r="A40" s="17">
        <v>2015</v>
      </c>
      <c r="B40" s="18">
        <v>2.1468926553672318</v>
      </c>
      <c r="C40" s="18">
        <v>41.853107344632768</v>
      </c>
      <c r="D40" s="19">
        <v>7</v>
      </c>
      <c r="E40" s="19">
        <v>79.519108280254784</v>
      </c>
      <c r="F40" s="19">
        <v>43.480891719745216</v>
      </c>
      <c r="G40" s="20">
        <v>174</v>
      </c>
    </row>
    <row r="41" spans="1:7" ht="15" x14ac:dyDescent="0.2">
      <c r="A41" s="17">
        <v>2016</v>
      </c>
      <c r="B41" s="18">
        <v>1.147239263803681</v>
      </c>
      <c r="C41" s="18">
        <v>35.852760736196316</v>
      </c>
      <c r="D41" s="19">
        <v>8</v>
      </c>
      <c r="E41" s="19">
        <v>83.708692247454962</v>
      </c>
      <c r="F41" s="19">
        <v>47.291307752545038</v>
      </c>
      <c r="G41" s="20">
        <v>176</v>
      </c>
    </row>
    <row r="42" spans="1:7" ht="15" x14ac:dyDescent="0.2">
      <c r="A42" s="17">
        <v>2017</v>
      </c>
      <c r="B42" s="18">
        <v>1.4444444444444444</v>
      </c>
      <c r="C42" s="18">
        <v>32.555555555555557</v>
      </c>
      <c r="D42" s="19">
        <v>9</v>
      </c>
      <c r="E42" s="19">
        <v>90.400586940572254</v>
      </c>
      <c r="F42" s="19">
        <v>45.39985326485693</v>
      </c>
      <c r="G42" s="20">
        <v>178.8004402054292</v>
      </c>
    </row>
    <row r="43" spans="1:7" ht="15" x14ac:dyDescent="0.2">
      <c r="A43" s="17">
        <v>2018</v>
      </c>
      <c r="B43" s="18">
        <v>1.2907801418439715</v>
      </c>
      <c r="C43" s="18">
        <v>30.709219858156029</v>
      </c>
      <c r="D43" s="19">
        <v>9</v>
      </c>
      <c r="E43" s="19">
        <v>102.27972027972028</v>
      </c>
      <c r="F43" s="19">
        <v>39.025174825174823</v>
      </c>
      <c r="G43" s="20">
        <v>182.30489510489508</v>
      </c>
    </row>
    <row r="44" spans="1:7" ht="15" x14ac:dyDescent="0.2">
      <c r="A44" s="17">
        <v>2019</v>
      </c>
      <c r="B44" s="18">
        <v>1.333333333333333</v>
      </c>
      <c r="C44" s="18">
        <v>31.666666666666668</v>
      </c>
      <c r="D44" s="19">
        <v>9</v>
      </c>
      <c r="E44" s="19">
        <v>93.603563474387528</v>
      </c>
      <c r="F44" s="19">
        <v>39.100222717149229</v>
      </c>
      <c r="G44" s="20">
        <v>174.70378619153675</v>
      </c>
    </row>
    <row r="45" spans="1:7" ht="15" x14ac:dyDescent="0.2">
      <c r="A45" s="17">
        <v>2020</v>
      </c>
      <c r="B45" s="18">
        <v>1.3241379310344827</v>
      </c>
      <c r="C45" s="18">
        <v>33.675862068965515</v>
      </c>
      <c r="D45" s="19">
        <v>9</v>
      </c>
      <c r="E45" s="19">
        <v>99.303714493809167</v>
      </c>
      <c r="F45" s="19">
        <v>39.801893663510562</v>
      </c>
      <c r="G45" s="20">
        <v>183.10560815731972</v>
      </c>
    </row>
    <row r="46" spans="1:7" ht="15" x14ac:dyDescent="0.2">
      <c r="A46" s="17">
        <v>2021</v>
      </c>
      <c r="B46" s="18">
        <v>0.7338709677419355</v>
      </c>
      <c r="C46" s="18">
        <v>29.266129032258064</v>
      </c>
      <c r="D46" s="19">
        <v>9</v>
      </c>
      <c r="E46" s="19">
        <v>100.93163636363636</v>
      </c>
      <c r="F46" s="19">
        <v>35.470545454545459</v>
      </c>
      <c r="G46" s="20">
        <v>175.40218181818182</v>
      </c>
    </row>
    <row r="47" spans="1:7" ht="15" x14ac:dyDescent="0.2">
      <c r="A47" s="84" t="s">
        <v>340</v>
      </c>
      <c r="B47" s="18">
        <v>0.62096774193548387</v>
      </c>
      <c r="C47" s="18">
        <v>27.379032258064516</v>
      </c>
      <c r="D47" s="19">
        <v>9</v>
      </c>
      <c r="E47" s="19">
        <v>95.774545454545446</v>
      </c>
      <c r="F47" s="19">
        <v>33.658181818181816</v>
      </c>
      <c r="G47" s="20">
        <v>166.43272727272725</v>
      </c>
    </row>
    <row r="48" spans="1:7" ht="15" x14ac:dyDescent="0.2">
      <c r="A48" s="17"/>
      <c r="B48" s="17"/>
      <c r="C48" s="17"/>
      <c r="D48" s="17"/>
      <c r="E48" s="17"/>
      <c r="F48" s="17"/>
      <c r="G48" s="17"/>
    </row>
    <row r="49" spans="1:7" ht="15" x14ac:dyDescent="0.2">
      <c r="A49" s="49" t="s">
        <v>59</v>
      </c>
      <c r="B49" s="17"/>
      <c r="C49" s="17"/>
      <c r="D49" s="17"/>
      <c r="E49" s="21"/>
      <c r="F49" s="17"/>
      <c r="G49" s="17"/>
    </row>
    <row r="50" spans="1:7" x14ac:dyDescent="0.25">
      <c r="G50" s="10"/>
    </row>
    <row r="51" spans="1:7" x14ac:dyDescent="0.25">
      <c r="G51" s="10"/>
    </row>
    <row r="52" spans="1:7" x14ac:dyDescent="0.25">
      <c r="G52" s="9"/>
    </row>
    <row r="53" spans="1:7" x14ac:dyDescent="0.25">
      <c r="G53" s="9"/>
    </row>
  </sheetData>
  <pageMargins left="0.75" right="0.75" top="1" bottom="1" header="0.5" footer="0.5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0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77734375" defaultRowHeight="12.75" x14ac:dyDescent="0.2"/>
  <cols>
    <col min="1" max="1" width="16.44140625" style="112" customWidth="1"/>
    <col min="2" max="20" width="7.6640625" style="112" customWidth="1"/>
    <col min="21" max="16384" width="8.77734375" style="112"/>
  </cols>
  <sheetData>
    <row r="1" spans="1:24" ht="15.75" x14ac:dyDescent="0.25">
      <c r="A1" s="28" t="s">
        <v>367</v>
      </c>
    </row>
    <row r="2" spans="1:24" x14ac:dyDescent="0.2">
      <c r="M2" s="220"/>
      <c r="N2" s="220"/>
      <c r="O2" s="220"/>
      <c r="P2" s="220"/>
      <c r="Q2" s="220"/>
      <c r="S2" s="220"/>
      <c r="T2" s="220"/>
      <c r="U2" s="220"/>
      <c r="V2" s="220"/>
      <c r="W2" s="220"/>
      <c r="X2" s="220" t="s">
        <v>213</v>
      </c>
    </row>
    <row r="3" spans="1:24" x14ac:dyDescent="0.2">
      <c r="B3" s="221">
        <v>2000</v>
      </c>
      <c r="C3" s="221">
        <v>2001</v>
      </c>
      <c r="D3" s="221">
        <v>2002</v>
      </c>
      <c r="E3" s="221">
        <v>2003</v>
      </c>
      <c r="F3" s="221">
        <v>2004</v>
      </c>
      <c r="G3" s="221">
        <v>2005</v>
      </c>
      <c r="H3" s="221">
        <v>2006</v>
      </c>
      <c r="I3" s="221">
        <v>2007</v>
      </c>
      <c r="J3" s="221">
        <v>2008</v>
      </c>
      <c r="K3" s="221">
        <v>2009</v>
      </c>
      <c r="L3" s="221">
        <v>2010</v>
      </c>
      <c r="M3" s="221">
        <v>2011</v>
      </c>
      <c r="N3" s="221">
        <v>2012</v>
      </c>
      <c r="O3" s="221">
        <v>2013</v>
      </c>
      <c r="P3" s="221">
        <v>2014</v>
      </c>
      <c r="Q3" s="221">
        <v>2015</v>
      </c>
      <c r="R3" s="221">
        <v>2016</v>
      </c>
      <c r="S3" s="221">
        <v>2017</v>
      </c>
      <c r="T3" s="221">
        <v>2018</v>
      </c>
      <c r="U3" s="221">
        <v>2019</v>
      </c>
      <c r="V3" s="221">
        <v>2020</v>
      </c>
      <c r="W3" s="221">
        <v>2021</v>
      </c>
      <c r="X3" s="221">
        <v>2022</v>
      </c>
    </row>
    <row r="4" spans="1:24" x14ac:dyDescent="0.2">
      <c r="A4" s="112" t="s">
        <v>274</v>
      </c>
      <c r="B4" s="222">
        <v>0.94492999999999994</v>
      </c>
      <c r="C4" s="222">
        <v>0.96013999999999999</v>
      </c>
      <c r="D4" s="222">
        <v>1.2512399999999999</v>
      </c>
      <c r="E4" s="222">
        <v>1.2755099999999999</v>
      </c>
      <c r="F4" s="222">
        <v>1.7363900000000001</v>
      </c>
      <c r="G4" s="222">
        <v>2.5011900000000002</v>
      </c>
      <c r="H4" s="222">
        <v>3.5736500000000002</v>
      </c>
      <c r="I4" s="222">
        <v>4.4912799999999997</v>
      </c>
      <c r="J4" s="222">
        <v>5.7880200000000004</v>
      </c>
      <c r="K4" s="222">
        <v>7.5293199999999993</v>
      </c>
      <c r="L4" s="222">
        <v>7.2259700000000002</v>
      </c>
      <c r="M4" s="222">
        <v>10.813940000000001</v>
      </c>
      <c r="N4" s="222">
        <v>12.243979999999999</v>
      </c>
      <c r="O4" s="222">
        <v>16.925380000000001</v>
      </c>
      <c r="P4" s="222">
        <v>18.55472</v>
      </c>
      <c r="Q4" s="222">
        <v>22.851980000000001</v>
      </c>
      <c r="R4" s="222">
        <v>20.753689999999999</v>
      </c>
      <c r="S4" s="222">
        <v>28.725210000000001</v>
      </c>
      <c r="T4" s="222">
        <v>30.382400000000001</v>
      </c>
      <c r="U4" s="222">
        <v>31.859749999999998</v>
      </c>
      <c r="V4" s="222">
        <v>34.698790000000002</v>
      </c>
      <c r="W4" s="222">
        <v>29.153590000000001</v>
      </c>
      <c r="X4" s="222">
        <v>35.237379999999995</v>
      </c>
    </row>
    <row r="5" spans="1:24" x14ac:dyDescent="0.2">
      <c r="A5" s="112" t="s">
        <v>275</v>
      </c>
      <c r="B5" s="222">
        <v>8.9999999999999998E-4</v>
      </c>
      <c r="C5" s="222">
        <v>4.9400000000000008E-3</v>
      </c>
      <c r="D5" s="222">
        <v>4.7800000000000004E-3</v>
      </c>
      <c r="E5" s="222">
        <v>9.8399999999999998E-3</v>
      </c>
      <c r="F5" s="222">
        <v>0.19868</v>
      </c>
      <c r="G5" s="222">
        <v>0.40270999999999996</v>
      </c>
      <c r="H5" s="222">
        <v>0.65139999999999998</v>
      </c>
      <c r="I5" s="222">
        <v>0.78254000000000001</v>
      </c>
      <c r="J5" s="222">
        <v>1.3354000000000001</v>
      </c>
      <c r="K5" s="222">
        <v>1.7538900000000002</v>
      </c>
      <c r="L5" s="222">
        <v>3.0596700000000001</v>
      </c>
      <c r="M5" s="222">
        <v>5.1490200000000002</v>
      </c>
      <c r="N5" s="222">
        <v>7.6031400000000007</v>
      </c>
      <c r="O5" s="222">
        <v>11.471639999999999</v>
      </c>
      <c r="P5" s="222">
        <v>13.4046</v>
      </c>
      <c r="Q5" s="222">
        <v>17.422740000000001</v>
      </c>
      <c r="R5" s="222">
        <v>16.405740000000002</v>
      </c>
      <c r="S5" s="222">
        <v>20.91591</v>
      </c>
      <c r="T5" s="222">
        <v>26.525209999999998</v>
      </c>
      <c r="U5" s="222">
        <v>31.975150000000003</v>
      </c>
      <c r="V5" s="222">
        <v>40.681080000000001</v>
      </c>
      <c r="W5" s="222">
        <v>35.509550000000004</v>
      </c>
      <c r="X5" s="222">
        <v>45.019880000000001</v>
      </c>
    </row>
    <row r="6" spans="1:24" x14ac:dyDescent="0.2">
      <c r="A6" s="112" t="s">
        <v>86</v>
      </c>
      <c r="B6" s="222">
        <v>1.2700000000000001E-3</v>
      </c>
      <c r="C6" s="222">
        <v>1.82E-3</v>
      </c>
      <c r="D6" s="222">
        <v>2.7000000000000001E-3</v>
      </c>
      <c r="E6" s="222">
        <v>2.9399999999999999E-3</v>
      </c>
      <c r="F6" s="222">
        <v>4.0099999999999997E-3</v>
      </c>
      <c r="G6" s="222">
        <v>8.1799999999999998E-3</v>
      </c>
      <c r="H6" s="222">
        <v>1.0699999999999999E-2</v>
      </c>
      <c r="I6" s="222">
        <v>1.4E-2</v>
      </c>
      <c r="J6" s="222">
        <v>1.7000000000000001E-2</v>
      </c>
      <c r="K6" s="222">
        <v>0.02</v>
      </c>
      <c r="L6" s="222">
        <v>4.0280000000000003E-2</v>
      </c>
      <c r="M6" s="222">
        <v>0.24362</v>
      </c>
      <c r="N6" s="222">
        <v>1.35375</v>
      </c>
      <c r="O6" s="222">
        <v>2.0101599999999999</v>
      </c>
      <c r="P6" s="222">
        <v>4.0540900000000004</v>
      </c>
      <c r="Q6" s="222">
        <v>7.5328599999999994</v>
      </c>
      <c r="R6" s="222">
        <v>10.395110000000001</v>
      </c>
      <c r="S6" s="222">
        <v>11.457270000000001</v>
      </c>
      <c r="T6" s="222">
        <v>12.668389999999999</v>
      </c>
      <c r="U6" s="222">
        <v>12.418059999999999</v>
      </c>
      <c r="V6" s="222">
        <v>12.50399</v>
      </c>
      <c r="W6" s="222">
        <v>12.07549</v>
      </c>
      <c r="X6" s="222">
        <v>13.282909999999999</v>
      </c>
    </row>
    <row r="7" spans="1:24" x14ac:dyDescent="0.2">
      <c r="A7" s="112" t="s">
        <v>276</v>
      </c>
      <c r="B7" s="222">
        <v>5.0852500000000003</v>
      </c>
      <c r="C7" s="222">
        <v>4.0557100000000004</v>
      </c>
      <c r="D7" s="222">
        <v>4.7879199999999997</v>
      </c>
      <c r="E7" s="222">
        <v>3.1375099999999998</v>
      </c>
      <c r="F7" s="222">
        <v>4.8439499999999995</v>
      </c>
      <c r="G7" s="222">
        <v>4.9214799999999999</v>
      </c>
      <c r="H7" s="222">
        <v>4.59307</v>
      </c>
      <c r="I7" s="222">
        <v>5.0772999999999993</v>
      </c>
      <c r="J7" s="222">
        <v>5.1448400000000003</v>
      </c>
      <c r="K7" s="222">
        <v>5.2305699999999993</v>
      </c>
      <c r="L7" s="222">
        <v>3.59137</v>
      </c>
      <c r="M7" s="222">
        <v>5.6917499999999999</v>
      </c>
      <c r="N7" s="222">
        <v>5.3096500000000004</v>
      </c>
      <c r="O7" s="222">
        <v>4.7014799999999992</v>
      </c>
      <c r="P7" s="222">
        <v>5.8878000000000004</v>
      </c>
      <c r="Q7" s="222">
        <v>6.2972699999999993</v>
      </c>
      <c r="R7" s="222">
        <v>5.3704200000000002</v>
      </c>
      <c r="S7" s="222">
        <v>5.8818700000000002</v>
      </c>
      <c r="T7" s="222">
        <v>5.4432700000000001</v>
      </c>
      <c r="U7" s="222">
        <v>5.932900000000001</v>
      </c>
      <c r="V7" s="222">
        <v>6.8687999999999994</v>
      </c>
      <c r="W7" s="222">
        <v>5.39825</v>
      </c>
      <c r="X7" s="222">
        <v>5.6401500000000002</v>
      </c>
    </row>
    <row r="8" spans="1:24" x14ac:dyDescent="0.2">
      <c r="A8" s="112" t="s">
        <v>264</v>
      </c>
      <c r="B8" s="222">
        <v>2.1878200000000003</v>
      </c>
      <c r="C8" s="222">
        <v>2.5070199999999998</v>
      </c>
      <c r="D8" s="222">
        <v>2.6786300000000001</v>
      </c>
      <c r="E8" s="222">
        <v>3.2762099999999998</v>
      </c>
      <c r="F8" s="222">
        <v>4.0037399999999996</v>
      </c>
      <c r="G8" s="222">
        <v>4.2904799999999996</v>
      </c>
      <c r="H8" s="222">
        <v>4.4244700000000003</v>
      </c>
      <c r="I8" s="222">
        <v>4.6768100000000006</v>
      </c>
      <c r="J8" s="222">
        <v>4.7285900000000005</v>
      </c>
      <c r="K8" s="222">
        <v>4.9293000000000005</v>
      </c>
      <c r="L8" s="222">
        <v>5.2168599999999996</v>
      </c>
      <c r="M8" s="222">
        <v>5.3180200000000006</v>
      </c>
      <c r="N8" s="222">
        <v>5.2084999999999999</v>
      </c>
      <c r="O8" s="222">
        <v>5.1746499999999997</v>
      </c>
      <c r="P8" s="222">
        <v>5.03322</v>
      </c>
      <c r="Q8" s="222">
        <v>4.8721899999999998</v>
      </c>
      <c r="R8" s="222">
        <v>4.7028699999999999</v>
      </c>
      <c r="S8" s="222">
        <v>4.2837800000000001</v>
      </c>
      <c r="T8" s="222">
        <v>3.9157800000000003</v>
      </c>
      <c r="U8" s="222">
        <v>3.62432</v>
      </c>
      <c r="V8" s="222">
        <v>3.4960800000000001</v>
      </c>
      <c r="W8" s="222">
        <v>3.3128899999999999</v>
      </c>
      <c r="X8" s="222">
        <v>3.10114</v>
      </c>
    </row>
    <row r="9" spans="1:24" x14ac:dyDescent="0.2">
      <c r="A9" s="112" t="s">
        <v>277</v>
      </c>
      <c r="B9" s="222">
        <v>1.6940099999999998</v>
      </c>
      <c r="C9" s="222">
        <v>2.0190099999999997</v>
      </c>
      <c r="D9" s="222">
        <v>2.4014899999999999</v>
      </c>
      <c r="E9" s="222">
        <v>2.8975</v>
      </c>
      <c r="F9" s="222">
        <v>3.3601399999999995</v>
      </c>
      <c r="G9" s="222">
        <v>4.81182</v>
      </c>
      <c r="H9" s="222">
        <v>4.8524100000000008</v>
      </c>
      <c r="I9" s="222">
        <v>4.6476799999999994</v>
      </c>
      <c r="J9" s="222">
        <v>4.8060300000000007</v>
      </c>
      <c r="K9" s="222">
        <v>5.7443499999999998</v>
      </c>
      <c r="L9" s="222">
        <v>7.0444000000000004</v>
      </c>
      <c r="M9" s="222">
        <v>7.9950200000000002</v>
      </c>
      <c r="N9" s="222">
        <v>9.5253399999999999</v>
      </c>
      <c r="O9" s="222">
        <v>12.925199999999998</v>
      </c>
      <c r="P9" s="222">
        <v>17.585849999999997</v>
      </c>
      <c r="Q9" s="222">
        <v>24.384800000000002</v>
      </c>
      <c r="R9" s="222">
        <v>25.3628</v>
      </c>
      <c r="S9" s="222">
        <v>27.610390000000002</v>
      </c>
      <c r="T9" s="222">
        <v>31.185140000000001</v>
      </c>
      <c r="U9" s="222">
        <v>33.901809999999998</v>
      </c>
      <c r="V9" s="222">
        <v>36.018799999999992</v>
      </c>
      <c r="W9" s="222">
        <v>36.734100000000005</v>
      </c>
      <c r="X9" s="222">
        <v>32.719100000000005</v>
      </c>
    </row>
    <row r="10" spans="1:24" s="111" customFormat="1" x14ac:dyDescent="0.2">
      <c r="A10" s="111" t="s">
        <v>47</v>
      </c>
      <c r="B10" s="396">
        <v>9.91418</v>
      </c>
      <c r="C10" s="396">
        <v>9.5486399999999989</v>
      </c>
      <c r="D10" s="396">
        <v>11.126760000000001</v>
      </c>
      <c r="E10" s="396">
        <v>10.599509999999999</v>
      </c>
      <c r="F10" s="396">
        <v>14.14691</v>
      </c>
      <c r="G10" s="396">
        <v>16.935860000000002</v>
      </c>
      <c r="H10" s="396">
        <v>18.105700000000002</v>
      </c>
      <c r="I10" s="396">
        <v>19.689610000000002</v>
      </c>
      <c r="J10" s="396">
        <v>21.819880000000001</v>
      </c>
      <c r="K10" s="396">
        <v>25.207429999999999</v>
      </c>
      <c r="L10" s="396">
        <v>26.178550000000001</v>
      </c>
      <c r="M10" s="396">
        <v>35.211370000000002</v>
      </c>
      <c r="N10" s="396">
        <v>41.24436</v>
      </c>
      <c r="O10" s="396">
        <v>53.208510000000004</v>
      </c>
      <c r="P10" s="396">
        <v>64.52028</v>
      </c>
      <c r="Q10" s="396">
        <v>83.361840000000001</v>
      </c>
      <c r="R10" s="396">
        <v>82.99063000000001</v>
      </c>
      <c r="S10" s="396">
        <v>98.87442999999999</v>
      </c>
      <c r="T10" s="396">
        <v>110.12019000000001</v>
      </c>
      <c r="U10" s="396">
        <v>119.71198999999999</v>
      </c>
      <c r="V10" s="396">
        <v>134.26753999999997</v>
      </c>
      <c r="W10" s="396">
        <v>122.18387000000001</v>
      </c>
      <c r="X10" s="396">
        <v>135.00056000000001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A816-9FE3-4D68-809D-D1A9F74622F7}">
  <dimension ref="A1:Q7"/>
  <sheetViews>
    <sheetView workbookViewId="0">
      <selection activeCell="E36" sqref="E36"/>
    </sheetView>
  </sheetViews>
  <sheetFormatPr defaultRowHeight="15" x14ac:dyDescent="0.2"/>
  <cols>
    <col min="2" max="16" width="8.6640625" customWidth="1"/>
  </cols>
  <sheetData>
    <row r="1" spans="1:17" ht="15.75" x14ac:dyDescent="0.25">
      <c r="A1" s="28" t="s">
        <v>380</v>
      </c>
    </row>
    <row r="3" spans="1:17" x14ac:dyDescent="0.2">
      <c r="B3">
        <v>2007</v>
      </c>
      <c r="C3">
        <v>2008</v>
      </c>
      <c r="D3">
        <v>2009</v>
      </c>
      <c r="E3">
        <v>2010</v>
      </c>
      <c r="F3">
        <v>2011</v>
      </c>
      <c r="G3">
        <v>2012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>
        <v>2019</v>
      </c>
      <c r="O3">
        <v>2020</v>
      </c>
      <c r="P3">
        <v>2021</v>
      </c>
      <c r="Q3">
        <v>2022</v>
      </c>
    </row>
    <row r="4" spans="1:17" x14ac:dyDescent="0.2">
      <c r="A4" t="s">
        <v>53</v>
      </c>
      <c r="B4" s="409">
        <v>5.2400000000000002E-2</v>
      </c>
      <c r="C4" s="409">
        <v>5.9700000000000003E-2</v>
      </c>
      <c r="D4" s="409">
        <v>6.9599999999999995E-2</v>
      </c>
      <c r="E4" s="409">
        <v>7.1400000000000005E-2</v>
      </c>
      <c r="F4" s="409">
        <v>9.8199999999999996E-2</v>
      </c>
      <c r="G4" s="409">
        <v>0.1163</v>
      </c>
      <c r="H4" s="409">
        <v>0.15190000000000001</v>
      </c>
      <c r="I4" s="409">
        <v>0.19209999999999999</v>
      </c>
      <c r="J4" s="409">
        <v>0.24490000000000001</v>
      </c>
      <c r="K4" s="409">
        <v>0.24640000000000001</v>
      </c>
      <c r="L4" s="409">
        <v>0.29310000000000003</v>
      </c>
      <c r="M4" s="409">
        <v>0.3291</v>
      </c>
      <c r="N4" s="409">
        <v>0.36109999999999998</v>
      </c>
      <c r="O4" s="409">
        <v>0.42270000000000002</v>
      </c>
      <c r="P4" s="409">
        <v>0.38969999999999999</v>
      </c>
      <c r="Q4" s="409">
        <v>0.41839999999999999</v>
      </c>
    </row>
    <row r="5" spans="1:17" x14ac:dyDescent="0.2">
      <c r="A5" t="s">
        <v>278</v>
      </c>
      <c r="B5" s="409">
        <v>1.2200000000000001E-2</v>
      </c>
      <c r="C5" s="409">
        <v>2.2700000000000001E-2</v>
      </c>
      <c r="D5" s="409">
        <v>2.63E-2</v>
      </c>
      <c r="E5" s="409">
        <v>2.75E-2</v>
      </c>
      <c r="F5" s="409">
        <v>3.3500000000000002E-2</v>
      </c>
      <c r="G5" s="409">
        <v>3.2899999999999999E-2</v>
      </c>
      <c r="H5" s="409">
        <v>3.6999999999999998E-2</v>
      </c>
      <c r="I5" s="409">
        <v>4.4400000000000002E-2</v>
      </c>
      <c r="J5" s="409">
        <v>4.9700000000000001E-2</v>
      </c>
      <c r="K5" s="409">
        <v>5.5E-2</v>
      </c>
      <c r="L5" s="409">
        <v>5.9299999999999999E-2</v>
      </c>
      <c r="M5" s="409">
        <v>6.4299999999999996E-2</v>
      </c>
      <c r="N5" s="409">
        <v>7.0099999999999996E-2</v>
      </c>
      <c r="O5" s="409">
        <v>7.5600000000000001E-2</v>
      </c>
      <c r="P5" s="409">
        <v>7.5899999999999995E-2</v>
      </c>
      <c r="Q5" s="409">
        <v>8.3599999999999994E-2</v>
      </c>
    </row>
    <row r="6" spans="1:17" x14ac:dyDescent="0.2">
      <c r="A6" t="s">
        <v>68</v>
      </c>
      <c r="B6" s="409">
        <v>6.3E-3</v>
      </c>
      <c r="C6" s="409">
        <v>1.5100000000000001E-2</v>
      </c>
      <c r="D6" s="409">
        <v>1.9199999999999998E-2</v>
      </c>
      <c r="E6" s="409">
        <v>2.2700000000000001E-2</v>
      </c>
      <c r="F6" s="409">
        <v>2.1299999999999999E-2</v>
      </c>
      <c r="G6" s="409">
        <v>1.8599999999999998E-2</v>
      </c>
      <c r="H6" s="409">
        <v>2.1499999999999998E-2</v>
      </c>
      <c r="I6" s="409">
        <v>2.4299999999999999E-2</v>
      </c>
      <c r="J6" s="409">
        <v>1.9800000000000002E-2</v>
      </c>
      <c r="K6" s="409">
        <v>1.9800000000000002E-2</v>
      </c>
      <c r="L6" s="409">
        <v>1.9599999999999999E-2</v>
      </c>
      <c r="M6" s="409">
        <v>2.7699999999999999E-2</v>
      </c>
      <c r="N6" s="409">
        <v>3.6900000000000002E-2</v>
      </c>
      <c r="O6" s="409">
        <v>4.9799999999999997E-2</v>
      </c>
      <c r="P6" s="409">
        <v>4.5900000000000003E-2</v>
      </c>
      <c r="Q6" s="409">
        <v>5.3199999999999997E-2</v>
      </c>
    </row>
    <row r="7" spans="1:17" x14ac:dyDescent="0.2">
      <c r="A7" t="s">
        <v>279</v>
      </c>
      <c r="B7" s="409">
        <v>1.83E-2</v>
      </c>
      <c r="C7" s="409">
        <v>2.76E-2</v>
      </c>
      <c r="D7" s="409">
        <v>3.2800000000000003E-2</v>
      </c>
      <c r="E7" s="409">
        <v>3.49E-2</v>
      </c>
      <c r="F7" s="409">
        <v>4.2900000000000001E-2</v>
      </c>
      <c r="G7" s="409">
        <v>4.5400000000000003E-2</v>
      </c>
      <c r="H7" s="409">
        <v>5.5300000000000002E-2</v>
      </c>
      <c r="I7" s="409">
        <v>6.7900000000000002E-2</v>
      </c>
      <c r="J7" s="409">
        <v>7.8899999999999998E-2</v>
      </c>
      <c r="K7" s="409">
        <v>8.0600000000000005E-2</v>
      </c>
      <c r="L7" s="409">
        <v>9.1200000000000003E-2</v>
      </c>
      <c r="M7" s="409">
        <v>0.1031</v>
      </c>
      <c r="N7" s="409">
        <v>0.11550000000000001</v>
      </c>
      <c r="O7" s="409">
        <v>0.1431</v>
      </c>
      <c r="P7" s="409">
        <v>0.13189999999999999</v>
      </c>
      <c r="Q7" s="409">
        <v>0.13969999999999999</v>
      </c>
    </row>
  </sheetData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9"/>
  <sheetViews>
    <sheetView zoomScaleNormal="100" workbookViewId="0">
      <pane xSplit="1" ySplit="17" topLeftCell="B21" activePane="bottomRight" state="frozen"/>
      <selection activeCell="AH1" sqref="AH1"/>
      <selection pane="topRight" activeCell="AH1" sqref="AH1"/>
      <selection pane="bottomLeft" activeCell="AH1" sqref="AH1"/>
      <selection pane="bottomRight" activeCell="B21" sqref="B21"/>
    </sheetView>
  </sheetViews>
  <sheetFormatPr defaultColWidth="8.88671875" defaultRowHeight="15" x14ac:dyDescent="0.25"/>
  <cols>
    <col min="1" max="1" width="8.88671875" style="163" customWidth="1"/>
    <col min="2" max="2" width="12.109375" style="223" bestFit="1" customWidth="1"/>
    <col min="3" max="3" width="13.5546875" style="151" bestFit="1" customWidth="1"/>
    <col min="4" max="4" width="8.88671875" style="223"/>
    <col min="5" max="16384" width="8.88671875" style="151"/>
  </cols>
  <sheetData>
    <row r="1" spans="1:4" ht="15.75" x14ac:dyDescent="0.25">
      <c r="A1" s="154" t="s">
        <v>381</v>
      </c>
    </row>
    <row r="3" spans="1:4" s="163" customFormat="1" x14ac:dyDescent="0.25">
      <c r="A3" s="163" t="s">
        <v>280</v>
      </c>
      <c r="B3" s="163" t="s">
        <v>281</v>
      </c>
      <c r="C3" s="163" t="s">
        <v>282</v>
      </c>
    </row>
    <row r="4" spans="1:4" hidden="1" x14ac:dyDescent="0.25">
      <c r="A4" s="163">
        <v>1977</v>
      </c>
      <c r="B4" s="223">
        <v>2793</v>
      </c>
      <c r="C4" s="223"/>
      <c r="D4" s="151"/>
    </row>
    <row r="5" spans="1:4" hidden="1" x14ac:dyDescent="0.25">
      <c r="C5" s="223"/>
      <c r="D5" s="151"/>
    </row>
    <row r="6" spans="1:4" hidden="1" x14ac:dyDescent="0.25">
      <c r="C6" s="223"/>
      <c r="D6" s="151"/>
    </row>
    <row r="7" spans="1:4" hidden="1" x14ac:dyDescent="0.25">
      <c r="C7" s="223"/>
      <c r="D7" s="151"/>
    </row>
    <row r="8" spans="1:4" hidden="1" x14ac:dyDescent="0.25">
      <c r="C8" s="223"/>
      <c r="D8" s="151"/>
    </row>
    <row r="9" spans="1:4" hidden="1" x14ac:dyDescent="0.25">
      <c r="C9" s="223"/>
      <c r="D9" s="151"/>
    </row>
    <row r="10" spans="1:4" hidden="1" x14ac:dyDescent="0.25">
      <c r="A10" s="163">
        <v>1983</v>
      </c>
      <c r="B10" s="223">
        <v>2254</v>
      </c>
      <c r="C10" s="223"/>
      <c r="D10" s="151"/>
    </row>
    <row r="11" spans="1:4" hidden="1" x14ac:dyDescent="0.25">
      <c r="C11" s="223"/>
      <c r="D11" s="151"/>
    </row>
    <row r="12" spans="1:4" hidden="1" x14ac:dyDescent="0.25">
      <c r="C12" s="223"/>
      <c r="D12" s="151"/>
    </row>
    <row r="13" spans="1:4" hidden="1" x14ac:dyDescent="0.25">
      <c r="C13" s="223"/>
      <c r="D13" s="151"/>
    </row>
    <row r="14" spans="1:4" hidden="1" x14ac:dyDescent="0.25">
      <c r="C14" s="223"/>
      <c r="D14" s="151"/>
    </row>
    <row r="15" spans="1:4" hidden="1" x14ac:dyDescent="0.25">
      <c r="A15" s="163">
        <v>1988</v>
      </c>
      <c r="B15" s="223">
        <v>1793</v>
      </c>
      <c r="C15" s="223"/>
      <c r="D15" s="151"/>
    </row>
    <row r="16" spans="1:4" hidden="1" x14ac:dyDescent="0.25">
      <c r="C16" s="223"/>
      <c r="D16" s="151"/>
    </row>
    <row r="17" spans="1:4" hidden="1" x14ac:dyDescent="0.25">
      <c r="C17" s="223"/>
      <c r="D17" s="151"/>
    </row>
    <row r="18" spans="1:4" hidden="1" x14ac:dyDescent="0.25">
      <c r="A18" s="163">
        <v>1991</v>
      </c>
      <c r="B18" s="223">
        <v>2312</v>
      </c>
      <c r="C18" s="223"/>
      <c r="D18" s="151"/>
    </row>
    <row r="19" spans="1:4" hidden="1" x14ac:dyDescent="0.25">
      <c r="A19" s="163">
        <v>1992</v>
      </c>
      <c r="C19" s="223"/>
      <c r="D19" s="151"/>
    </row>
    <row r="20" spans="1:4" hidden="1" x14ac:dyDescent="0.25">
      <c r="A20" s="163">
        <v>1993</v>
      </c>
      <c r="B20" s="223">
        <v>2556</v>
      </c>
      <c r="C20" s="223">
        <v>996</v>
      </c>
      <c r="D20" s="151"/>
    </row>
    <row r="21" spans="1:4" x14ac:dyDescent="0.25">
      <c r="A21" s="163">
        <v>1994</v>
      </c>
      <c r="B21" s="223">
        <v>3116.7750000000001</v>
      </c>
      <c r="C21" s="223">
        <v>1139</v>
      </c>
      <c r="D21" s="151"/>
    </row>
    <row r="22" spans="1:4" x14ac:dyDescent="0.25">
      <c r="A22" s="163">
        <v>1995</v>
      </c>
      <c r="B22" s="223">
        <v>3354.1840000000002</v>
      </c>
      <c r="C22" s="223">
        <v>1219</v>
      </c>
      <c r="D22" s="151"/>
    </row>
    <row r="23" spans="1:4" x14ac:dyDescent="0.25">
      <c r="A23" s="163">
        <v>1996</v>
      </c>
      <c r="B23" s="223">
        <v>3041.386</v>
      </c>
      <c r="C23" s="223">
        <v>1298</v>
      </c>
      <c r="D23" s="151"/>
    </row>
    <row r="24" spans="1:4" x14ac:dyDescent="0.25">
      <c r="A24" s="163">
        <v>1997</v>
      </c>
      <c r="B24" s="223">
        <v>3204.32</v>
      </c>
      <c r="C24" s="223">
        <v>1318</v>
      </c>
      <c r="D24" s="151"/>
    </row>
    <row r="25" spans="1:4" x14ac:dyDescent="0.25">
      <c r="A25" s="163">
        <v>1998</v>
      </c>
      <c r="B25" s="223">
        <v>3438.78</v>
      </c>
      <c r="C25" s="223">
        <v>1328</v>
      </c>
      <c r="D25" s="151"/>
    </row>
    <row r="26" spans="1:4" x14ac:dyDescent="0.25">
      <c r="A26" s="163">
        <v>1999</v>
      </c>
      <c r="B26" s="223">
        <v>3668.6179999999999</v>
      </c>
      <c r="C26" s="223">
        <v>1352</v>
      </c>
      <c r="D26" s="151"/>
    </row>
    <row r="27" spans="1:4" x14ac:dyDescent="0.25">
      <c r="A27" s="163">
        <v>2000</v>
      </c>
      <c r="B27" s="223">
        <v>4451.0360000000001</v>
      </c>
      <c r="C27" s="223">
        <v>1339</v>
      </c>
      <c r="D27" s="151"/>
    </row>
    <row r="28" spans="1:4" x14ac:dyDescent="0.25">
      <c r="A28" s="163">
        <v>2001</v>
      </c>
      <c r="B28" s="223">
        <v>4452.9290000000001</v>
      </c>
      <c r="C28" s="223">
        <v>1366</v>
      </c>
      <c r="D28" s="151"/>
    </row>
    <row r="29" spans="1:4" x14ac:dyDescent="0.25">
      <c r="A29" s="163">
        <v>2002</v>
      </c>
      <c r="B29" s="223">
        <v>4548.43</v>
      </c>
      <c r="C29" s="223">
        <v>1328</v>
      </c>
      <c r="D29" s="151"/>
    </row>
    <row r="30" spans="1:4" x14ac:dyDescent="0.25">
      <c r="A30" s="163">
        <v>2003</v>
      </c>
      <c r="B30" s="223">
        <v>4471.7790000000005</v>
      </c>
      <c r="C30" s="223">
        <v>1292</v>
      </c>
      <c r="D30" s="151"/>
    </row>
    <row r="31" spans="1:4" x14ac:dyDescent="0.25">
      <c r="A31" s="163">
        <v>2004</v>
      </c>
      <c r="B31" s="223">
        <v>5339.835</v>
      </c>
      <c r="C31" s="223">
        <v>1263</v>
      </c>
      <c r="D31" s="151"/>
    </row>
    <row r="32" spans="1:4" x14ac:dyDescent="0.25">
      <c r="A32" s="163">
        <v>2005</v>
      </c>
      <c r="B32" s="223">
        <v>5463.8289999999997</v>
      </c>
      <c r="C32" s="223">
        <v>1284</v>
      </c>
      <c r="D32" s="151"/>
    </row>
    <row r="33" spans="1:5" x14ac:dyDescent="0.25">
      <c r="A33" s="163">
        <v>2006</v>
      </c>
      <c r="B33" s="223">
        <v>5360.9470000000001</v>
      </c>
      <c r="C33" s="223">
        <v>1271</v>
      </c>
      <c r="D33" s="151"/>
      <c r="E33" s="224"/>
    </row>
    <row r="34" spans="1:5" x14ac:dyDescent="0.25">
      <c r="A34" s="163">
        <v>2007</v>
      </c>
      <c r="B34" s="223">
        <v>5318.0959999999995</v>
      </c>
      <c r="C34" s="223">
        <v>1314</v>
      </c>
      <c r="D34" s="151"/>
      <c r="E34" s="224"/>
    </row>
    <row r="35" spans="1:5" x14ac:dyDescent="0.25">
      <c r="A35" s="163">
        <v>2008</v>
      </c>
      <c r="B35" s="223">
        <v>5323.0230000000001</v>
      </c>
      <c r="C35" s="223">
        <v>1326</v>
      </c>
      <c r="D35" s="151"/>
      <c r="E35" s="224"/>
    </row>
    <row r="36" spans="1:5" x14ac:dyDescent="0.25">
      <c r="A36" s="163">
        <v>2009</v>
      </c>
      <c r="B36" s="223">
        <v>5492.1880000000001</v>
      </c>
      <c r="C36" s="223">
        <v>1379</v>
      </c>
      <c r="D36" s="151"/>
      <c r="E36" s="225"/>
    </row>
    <row r="37" spans="1:5" x14ac:dyDescent="0.25">
      <c r="A37" s="163">
        <v>2010</v>
      </c>
      <c r="B37" s="223">
        <v>5949.33</v>
      </c>
      <c r="C37" s="223">
        <v>1454</v>
      </c>
      <c r="D37" s="151"/>
      <c r="E37" s="225"/>
    </row>
    <row r="38" spans="1:5" x14ac:dyDescent="0.25">
      <c r="A38" s="163">
        <v>2011</v>
      </c>
      <c r="B38" s="223">
        <v>5766.5510000000004</v>
      </c>
      <c r="C38" s="223">
        <v>1784</v>
      </c>
      <c r="D38" s="151"/>
    </row>
    <row r="39" spans="1:5" x14ac:dyDescent="0.25">
      <c r="A39" s="163">
        <v>2012</v>
      </c>
      <c r="B39" s="223">
        <v>5964.6660000000002</v>
      </c>
      <c r="C39" s="223">
        <v>1940</v>
      </c>
      <c r="D39" s="226"/>
      <c r="E39" s="226"/>
    </row>
    <row r="40" spans="1:5" x14ac:dyDescent="0.25">
      <c r="A40" s="163">
        <v>2013</v>
      </c>
      <c r="B40" s="223">
        <v>5919.3040000000001</v>
      </c>
      <c r="C40" s="223">
        <v>2024</v>
      </c>
      <c r="D40" s="151"/>
    </row>
    <row r="41" spans="1:5" x14ac:dyDescent="0.25">
      <c r="A41" s="163">
        <v>2014</v>
      </c>
      <c r="B41" s="223">
        <v>5887.7629999999999</v>
      </c>
      <c r="C41" s="223">
        <v>2071</v>
      </c>
      <c r="D41" s="151"/>
    </row>
    <row r="42" spans="1:5" x14ac:dyDescent="0.25">
      <c r="A42" s="163">
        <v>2015</v>
      </c>
      <c r="B42" s="223">
        <v>5708.4040000000005</v>
      </c>
      <c r="C42" s="223">
        <v>2130</v>
      </c>
      <c r="D42" s="151"/>
    </row>
    <row r="43" spans="1:5" x14ac:dyDescent="0.25">
      <c r="A43" s="163">
        <v>2016</v>
      </c>
      <c r="B43" s="223">
        <v>5625.41</v>
      </c>
      <c r="C43" s="223">
        <v>2224</v>
      </c>
    </row>
    <row r="44" spans="1:5" x14ac:dyDescent="0.25">
      <c r="A44" s="163">
        <v>2017</v>
      </c>
      <c r="B44" s="223">
        <v>5919.2780000000002</v>
      </c>
      <c r="C44" s="223">
        <v>2406</v>
      </c>
    </row>
    <row r="45" spans="1:5" x14ac:dyDescent="0.25">
      <c r="A45" s="163">
        <v>2018</v>
      </c>
      <c r="B45" s="223">
        <v>6063.134</v>
      </c>
      <c r="C45" s="223">
        <v>2497</v>
      </c>
    </row>
    <row r="46" spans="1:5" x14ac:dyDescent="0.25">
      <c r="A46" s="163">
        <v>2019</v>
      </c>
      <c r="B46" s="223">
        <v>6003.6989999999996</v>
      </c>
      <c r="C46" s="223">
        <v>2218</v>
      </c>
    </row>
    <row r="47" spans="1:5" x14ac:dyDescent="0.25">
      <c r="A47" s="163">
        <v>2020</v>
      </c>
      <c r="B47" s="223">
        <v>6048.5140000000001</v>
      </c>
      <c r="C47" s="223">
        <v>2252</v>
      </c>
    </row>
    <row r="48" spans="1:5" x14ac:dyDescent="0.25">
      <c r="A48" s="163">
        <v>2021</v>
      </c>
      <c r="B48" s="223">
        <v>6066.8190000000004</v>
      </c>
      <c r="C48" s="223">
        <v>2056</v>
      </c>
    </row>
    <row r="49" spans="1:3" x14ac:dyDescent="0.25">
      <c r="A49" s="163">
        <v>2022</v>
      </c>
      <c r="B49" s="223">
        <v>6087.5619999999999</v>
      </c>
      <c r="C49" s="223">
        <v>2095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86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88671875" defaultRowHeight="11.25" x14ac:dyDescent="0.2"/>
  <cols>
    <col min="1" max="1" width="8.88671875" style="227"/>
    <col min="2" max="6" width="10.6640625" style="227" customWidth="1"/>
    <col min="7" max="7" width="9.44140625" style="227" bestFit="1" customWidth="1"/>
    <col min="8" max="16384" width="8.88671875" style="227"/>
  </cols>
  <sheetData>
    <row r="1" spans="1:15" ht="15.75" x14ac:dyDescent="0.25">
      <c r="A1" s="154" t="s">
        <v>382</v>
      </c>
      <c r="F1" s="228"/>
    </row>
    <row r="3" spans="1:15" s="228" customFormat="1" ht="51" x14ac:dyDescent="0.2">
      <c r="A3" s="158"/>
      <c r="B3" s="235" t="s">
        <v>283</v>
      </c>
      <c r="C3" s="235" t="s">
        <v>284</v>
      </c>
      <c r="D3" s="235" t="s">
        <v>285</v>
      </c>
      <c r="E3" s="235" t="s">
        <v>286</v>
      </c>
      <c r="F3" s="235" t="s">
        <v>287</v>
      </c>
    </row>
    <row r="4" spans="1:15" ht="12.75" x14ac:dyDescent="0.2">
      <c r="A4" s="158">
        <v>2000</v>
      </c>
      <c r="B4" s="164">
        <v>99.999999999999986</v>
      </c>
      <c r="C4" s="164">
        <v>100</v>
      </c>
      <c r="D4" s="164">
        <v>100</v>
      </c>
      <c r="E4" s="164">
        <v>100.00000000000001</v>
      </c>
      <c r="F4" s="164">
        <v>100</v>
      </c>
      <c r="H4" s="229"/>
      <c r="I4" s="228"/>
      <c r="J4" s="230"/>
      <c r="K4" s="230"/>
      <c r="L4" s="230"/>
      <c r="M4" s="230"/>
      <c r="N4" s="230"/>
      <c r="O4" s="228"/>
    </row>
    <row r="5" spans="1:15" ht="12.75" x14ac:dyDescent="0.2">
      <c r="A5" s="158">
        <v>2001</v>
      </c>
      <c r="B5" s="164">
        <v>96.924729990129478</v>
      </c>
      <c r="C5" s="164">
        <v>102.25011255971629</v>
      </c>
      <c r="D5" s="164">
        <v>101.03854769568687</v>
      </c>
      <c r="E5" s="164">
        <v>98.185558414179582</v>
      </c>
      <c r="F5" s="164">
        <v>100.81633065490706</v>
      </c>
      <c r="H5" s="229"/>
      <c r="I5" s="228"/>
      <c r="J5" s="230"/>
      <c r="K5" s="230"/>
      <c r="L5" s="230"/>
      <c r="M5" s="230"/>
      <c r="N5" s="230"/>
      <c r="O5" s="228"/>
    </row>
    <row r="6" spans="1:15" ht="12.75" x14ac:dyDescent="0.2">
      <c r="A6" s="158">
        <v>2002</v>
      </c>
      <c r="B6" s="164">
        <v>91.386858746819087</v>
      </c>
      <c r="C6" s="164">
        <v>99.703725294261332</v>
      </c>
      <c r="D6" s="164">
        <v>88.024242688223467</v>
      </c>
      <c r="E6" s="164">
        <v>97.206766886077489</v>
      </c>
      <c r="F6" s="164">
        <v>102.42728468329538</v>
      </c>
      <c r="H6" s="229"/>
      <c r="I6" s="228"/>
      <c r="J6" s="230"/>
      <c r="K6" s="230"/>
      <c r="L6" s="230"/>
      <c r="M6" s="230"/>
      <c r="N6" s="230"/>
      <c r="O6" s="228"/>
    </row>
    <row r="7" spans="1:15" ht="12.75" x14ac:dyDescent="0.2">
      <c r="A7" s="158">
        <v>2003</v>
      </c>
      <c r="B7" s="164">
        <v>89.831234122626427</v>
      </c>
      <c r="C7" s="164">
        <v>100.92221946278363</v>
      </c>
      <c r="D7" s="164">
        <v>84.701107456734931</v>
      </c>
      <c r="E7" s="164">
        <v>96.785906860074434</v>
      </c>
      <c r="F7" s="164">
        <v>102.99490521670585</v>
      </c>
      <c r="H7" s="229"/>
      <c r="I7" s="228"/>
      <c r="J7" s="230"/>
      <c r="K7" s="230"/>
      <c r="L7" s="230"/>
      <c r="M7" s="230"/>
      <c r="N7" s="230"/>
      <c r="O7" s="228"/>
    </row>
    <row r="8" spans="1:15" ht="12.75" x14ac:dyDescent="0.2">
      <c r="A8" s="158">
        <v>2004</v>
      </c>
      <c r="B8" s="164">
        <v>87.204032662202323</v>
      </c>
      <c r="C8" s="164">
        <v>102.78164838239847</v>
      </c>
      <c r="D8" s="164">
        <v>86.233014773524403</v>
      </c>
      <c r="E8" s="164">
        <v>97.629273461721468</v>
      </c>
      <c r="F8" s="164">
        <v>105.0721887367956</v>
      </c>
      <c r="H8" s="229"/>
      <c r="I8" s="228"/>
      <c r="J8" s="230"/>
      <c r="K8" s="230"/>
      <c r="L8" s="230"/>
      <c r="M8" s="230"/>
      <c r="N8" s="230"/>
      <c r="O8" s="228"/>
    </row>
    <row r="9" spans="1:15" ht="12.75" x14ac:dyDescent="0.2">
      <c r="A9" s="158">
        <v>2005</v>
      </c>
      <c r="B9" s="164">
        <v>86.457834560288262</v>
      </c>
      <c r="C9" s="164">
        <v>98.714707339771977</v>
      </c>
      <c r="D9" s="164">
        <v>85.039046325486581</v>
      </c>
      <c r="E9" s="164">
        <v>98.518468269007059</v>
      </c>
      <c r="F9" s="164">
        <v>106.65927966224763</v>
      </c>
      <c r="H9" s="229"/>
      <c r="I9" s="228"/>
      <c r="J9" s="230"/>
      <c r="K9" s="230"/>
      <c r="L9" s="230"/>
      <c r="M9" s="230"/>
      <c r="N9" s="230"/>
      <c r="O9" s="228"/>
    </row>
    <row r="10" spans="1:15" ht="12.75" x14ac:dyDescent="0.2">
      <c r="A10" s="158">
        <v>2006</v>
      </c>
      <c r="B10" s="164">
        <v>81.348329306078412</v>
      </c>
      <c r="C10" s="164">
        <v>95.560376561130212</v>
      </c>
      <c r="D10" s="164">
        <v>78.381724524486813</v>
      </c>
      <c r="E10" s="164">
        <v>97.928081216939944</v>
      </c>
      <c r="F10" s="164">
        <v>107.93962976008275</v>
      </c>
      <c r="H10" s="229"/>
      <c r="I10" s="228"/>
      <c r="J10" s="230"/>
      <c r="K10" s="230"/>
      <c r="L10" s="230"/>
      <c r="M10" s="230"/>
      <c r="N10" s="230"/>
      <c r="O10" s="228"/>
    </row>
    <row r="11" spans="1:15" ht="12.75" x14ac:dyDescent="0.2">
      <c r="A11" s="158">
        <v>2007</v>
      </c>
      <c r="B11" s="164">
        <v>80.274054355218084</v>
      </c>
      <c r="C11" s="164">
        <v>91.361948787923254</v>
      </c>
      <c r="D11" s="164">
        <v>73.715541620883045</v>
      </c>
      <c r="E11" s="164">
        <v>98.429411619302968</v>
      </c>
      <c r="F11" s="164">
        <v>107.21465629172009</v>
      </c>
      <c r="H11" s="229"/>
      <c r="I11" s="228"/>
      <c r="J11" s="230"/>
      <c r="K11" s="230"/>
      <c r="L11" s="230"/>
      <c r="M11" s="230"/>
      <c r="N11" s="230"/>
      <c r="O11" s="228"/>
    </row>
    <row r="12" spans="1:15" ht="12.75" x14ac:dyDescent="0.2">
      <c r="A12" s="158">
        <v>2008</v>
      </c>
      <c r="B12" s="164">
        <v>80.473011291822615</v>
      </c>
      <c r="C12" s="164">
        <v>91.27074931127774</v>
      </c>
      <c r="D12" s="164">
        <v>82.146617587595273</v>
      </c>
      <c r="E12" s="164">
        <v>97.458355138702899</v>
      </c>
      <c r="F12" s="164">
        <v>108.8060628277176</v>
      </c>
      <c r="H12" s="229"/>
      <c r="I12" s="228"/>
      <c r="J12" s="230"/>
      <c r="K12" s="230"/>
      <c r="L12" s="230"/>
      <c r="M12" s="230"/>
      <c r="N12" s="230"/>
      <c r="O12" s="228"/>
    </row>
    <row r="13" spans="1:15" ht="12.75" x14ac:dyDescent="0.2">
      <c r="A13" s="158">
        <v>2009</v>
      </c>
      <c r="B13" s="164">
        <v>73.442611753349325</v>
      </c>
      <c r="C13" s="164">
        <v>87.943084052006313</v>
      </c>
      <c r="D13" s="164">
        <v>76.815460364996923</v>
      </c>
      <c r="E13" s="164">
        <v>95.923918573119451</v>
      </c>
      <c r="F13" s="164">
        <v>120.40027243183368</v>
      </c>
      <c r="H13" s="229"/>
      <c r="I13" s="228"/>
      <c r="J13" s="230"/>
      <c r="K13" s="230"/>
      <c r="L13" s="230"/>
      <c r="M13" s="230"/>
      <c r="N13" s="230"/>
      <c r="O13" s="228"/>
    </row>
    <row r="14" spans="1:15" ht="12.75" x14ac:dyDescent="0.2">
      <c r="A14" s="158">
        <v>2010</v>
      </c>
      <c r="B14" s="164">
        <v>78.244711479445968</v>
      </c>
      <c r="C14" s="164">
        <v>96.067723876546381</v>
      </c>
      <c r="D14" s="164">
        <v>78.755856360416317</v>
      </c>
      <c r="E14" s="164">
        <v>95.626582383771876</v>
      </c>
      <c r="F14" s="164">
        <v>111.77845513863403</v>
      </c>
      <c r="H14" s="229"/>
      <c r="I14" s="228"/>
      <c r="J14" s="230"/>
      <c r="K14" s="230"/>
      <c r="L14" s="230"/>
      <c r="M14" s="230"/>
      <c r="N14" s="230"/>
      <c r="O14" s="228"/>
    </row>
    <row r="15" spans="1:15" ht="12.75" x14ac:dyDescent="0.2">
      <c r="A15" s="158">
        <v>2011</v>
      </c>
      <c r="B15" s="164">
        <v>77.314893608010195</v>
      </c>
      <c r="C15" s="164">
        <v>78.907190331344637</v>
      </c>
      <c r="D15" s="164">
        <v>71.979261774470203</v>
      </c>
      <c r="E15" s="164">
        <v>94.397807203446007</v>
      </c>
      <c r="F15" s="164">
        <v>108.86338114332972</v>
      </c>
      <c r="H15" s="229"/>
      <c r="I15" s="228"/>
      <c r="J15" s="230"/>
      <c r="K15" s="230"/>
      <c r="L15" s="230"/>
      <c r="M15" s="230"/>
      <c r="N15" s="230"/>
      <c r="O15" s="228"/>
    </row>
    <row r="16" spans="1:15" ht="12.75" x14ac:dyDescent="0.2">
      <c r="A16" s="158">
        <v>2012</v>
      </c>
      <c r="B16" s="164">
        <v>76.155591328814992</v>
      </c>
      <c r="C16" s="164">
        <v>84.773484816098204</v>
      </c>
      <c r="D16" s="164">
        <v>75.268638121595558</v>
      </c>
      <c r="E16" s="164">
        <v>92.855058129744933</v>
      </c>
      <c r="F16" s="164">
        <v>107.15222987922047</v>
      </c>
      <c r="H16" s="229"/>
      <c r="I16" s="228"/>
      <c r="J16" s="230"/>
      <c r="K16" s="230"/>
      <c r="L16" s="230"/>
      <c r="M16" s="230"/>
      <c r="N16" s="230"/>
      <c r="O16" s="228"/>
    </row>
    <row r="17" spans="1:15" ht="12.75" x14ac:dyDescent="0.2">
      <c r="A17" s="158">
        <v>2013</v>
      </c>
      <c r="B17" s="164">
        <v>74.550576315684552</v>
      </c>
      <c r="C17" s="164">
        <v>85.113564833243458</v>
      </c>
      <c r="D17" s="164">
        <v>76.230506293039426</v>
      </c>
      <c r="E17" s="164">
        <v>92.645438055211159</v>
      </c>
      <c r="F17" s="164">
        <v>116.95289124056879</v>
      </c>
      <c r="H17" s="229"/>
      <c r="I17" s="228"/>
      <c r="J17" s="230"/>
      <c r="K17" s="230"/>
      <c r="L17" s="230"/>
      <c r="M17" s="230"/>
      <c r="N17" s="230"/>
      <c r="O17" s="228"/>
    </row>
    <row r="18" spans="1:15" ht="12.75" x14ac:dyDescent="0.2">
      <c r="A18" s="158">
        <v>2014</v>
      </c>
      <c r="B18" s="164">
        <v>71.414075135243706</v>
      </c>
      <c r="C18" s="164">
        <v>72.901614166459751</v>
      </c>
      <c r="D18" s="164">
        <v>69.822265893396391</v>
      </c>
      <c r="E18" s="164">
        <v>91.669907996510929</v>
      </c>
      <c r="F18" s="164">
        <v>124.37916306707061</v>
      </c>
      <c r="H18" s="229"/>
      <c r="I18" s="228"/>
      <c r="J18" s="230"/>
      <c r="K18" s="230"/>
      <c r="L18" s="230"/>
      <c r="M18" s="230"/>
      <c r="N18" s="230"/>
      <c r="O18" s="228"/>
    </row>
    <row r="19" spans="1:15" ht="12.75" x14ac:dyDescent="0.2">
      <c r="A19" s="158">
        <v>2015</v>
      </c>
      <c r="B19" s="164">
        <v>68.083040732267435</v>
      </c>
      <c r="C19" s="164">
        <v>74.910383576559312</v>
      </c>
      <c r="D19" s="164">
        <v>70.309094941923703</v>
      </c>
      <c r="E19" s="164">
        <v>91.585321090626437</v>
      </c>
      <c r="F19" s="164">
        <v>115.34347832466055</v>
      </c>
      <c r="H19" s="229"/>
      <c r="I19" s="228"/>
      <c r="J19" s="230"/>
      <c r="K19" s="230"/>
      <c r="L19" s="230"/>
      <c r="M19" s="230"/>
      <c r="N19" s="230"/>
      <c r="O19" s="228"/>
    </row>
    <row r="20" spans="1:15" ht="12.75" x14ac:dyDescent="0.2">
      <c r="A20" s="158">
        <v>2016</v>
      </c>
      <c r="B20" s="164">
        <v>61.59261440978198</v>
      </c>
      <c r="C20" s="164">
        <v>75.694490526075157</v>
      </c>
      <c r="D20" s="164">
        <v>75.579007288902375</v>
      </c>
      <c r="E20" s="164">
        <v>91.821112242935627</v>
      </c>
      <c r="F20" s="164">
        <v>116.28307417318581</v>
      </c>
      <c r="H20" s="229"/>
      <c r="I20" s="228"/>
      <c r="J20" s="230"/>
      <c r="K20" s="230"/>
      <c r="L20" s="230"/>
      <c r="M20" s="230"/>
      <c r="N20" s="230"/>
      <c r="O20" s="228"/>
    </row>
    <row r="21" spans="1:15" ht="12.75" x14ac:dyDescent="0.2">
      <c r="A21" s="158">
        <v>2017</v>
      </c>
      <c r="B21" s="164">
        <v>62.601237383764136</v>
      </c>
      <c r="C21" s="164">
        <v>73.635678361767077</v>
      </c>
      <c r="D21" s="164">
        <v>73.01284987610056</v>
      </c>
      <c r="E21" s="164">
        <v>90.489480619738814</v>
      </c>
      <c r="F21" s="164">
        <v>118.54448298154414</v>
      </c>
      <c r="H21" s="229"/>
      <c r="I21" s="228"/>
      <c r="J21" s="230"/>
      <c r="K21" s="230"/>
      <c r="L21" s="230"/>
      <c r="M21" s="230"/>
      <c r="N21" s="230"/>
      <c r="O21" s="228"/>
    </row>
    <row r="22" spans="1:15" ht="12.75" x14ac:dyDescent="0.2">
      <c r="A22" s="158">
        <v>2018</v>
      </c>
      <c r="B22" s="164">
        <v>62.446056792793918</v>
      </c>
      <c r="C22" s="164">
        <v>74.225113702110619</v>
      </c>
      <c r="D22" s="164">
        <v>74.261891269912269</v>
      </c>
      <c r="E22" s="164">
        <v>88.910934856034942</v>
      </c>
      <c r="F22" s="164">
        <v>115.59559901680826</v>
      </c>
      <c r="H22" s="230"/>
      <c r="I22" s="228"/>
      <c r="J22" s="230"/>
      <c r="K22" s="230"/>
      <c r="L22" s="230"/>
      <c r="M22" s="230"/>
      <c r="N22" s="230"/>
      <c r="O22" s="228"/>
    </row>
    <row r="23" spans="1:15" ht="12.75" x14ac:dyDescent="0.2">
      <c r="A23" s="158">
        <v>2019</v>
      </c>
      <c r="B23" s="164">
        <v>60.754705976949367</v>
      </c>
      <c r="C23" s="164">
        <v>71.531626784788401</v>
      </c>
      <c r="D23" s="164">
        <v>73.077493235357935</v>
      </c>
      <c r="E23" s="164">
        <v>87.597123270473489</v>
      </c>
      <c r="F23" s="164">
        <v>112.88352848655367</v>
      </c>
      <c r="H23" s="229"/>
      <c r="I23" s="228"/>
      <c r="J23" s="230"/>
      <c r="K23" s="230"/>
      <c r="L23" s="230"/>
      <c r="M23" s="230"/>
      <c r="N23" s="230"/>
      <c r="O23" s="228"/>
    </row>
    <row r="24" spans="1:15" ht="12.75" x14ac:dyDescent="0.2">
      <c r="A24" s="158">
        <v>2020</v>
      </c>
      <c r="B24" s="164">
        <v>57.843551137191135</v>
      </c>
      <c r="C24" s="164">
        <v>71.71872464214654</v>
      </c>
      <c r="D24" s="164">
        <v>77.345006740903372</v>
      </c>
      <c r="E24" s="164">
        <v>91.90319653800654</v>
      </c>
      <c r="F24" s="164">
        <v>119.27454095877468</v>
      </c>
      <c r="G24" s="229"/>
      <c r="I24" s="228"/>
      <c r="J24" s="230"/>
      <c r="K24" s="230"/>
      <c r="L24" s="230"/>
      <c r="M24" s="230"/>
      <c r="N24" s="230"/>
      <c r="O24" s="228"/>
    </row>
    <row r="25" spans="1:15" ht="12.75" x14ac:dyDescent="0.2">
      <c r="A25" s="158">
        <v>2021</v>
      </c>
      <c r="B25" s="164">
        <v>55.5768035978436</v>
      </c>
      <c r="C25" s="164">
        <v>74.270549856788193</v>
      </c>
      <c r="D25" s="164">
        <v>74.780400763535312</v>
      </c>
      <c r="E25" s="164">
        <v>90.202155704285772</v>
      </c>
      <c r="F25" s="164">
        <v>107.65611536156003</v>
      </c>
      <c r="G25" s="229"/>
      <c r="I25" s="228"/>
      <c r="J25" s="230"/>
      <c r="K25" s="230"/>
      <c r="L25" s="230"/>
      <c r="M25" s="230"/>
      <c r="N25" s="230"/>
    </row>
    <row r="26" spans="1:15" ht="12.75" x14ac:dyDescent="0.2">
      <c r="A26" s="162" t="s">
        <v>338</v>
      </c>
      <c r="B26" s="164">
        <v>55.007774731909336</v>
      </c>
      <c r="C26" s="164">
        <v>63.242624903900762</v>
      </c>
      <c r="D26" s="164">
        <v>68.510025222243357</v>
      </c>
      <c r="E26" s="164">
        <v>88.591771359015354</v>
      </c>
      <c r="F26" s="164">
        <v>105.54958684666597</v>
      </c>
      <c r="G26" s="229"/>
      <c r="I26" s="228"/>
      <c r="J26" s="230"/>
      <c r="K26" s="230"/>
      <c r="L26" s="230"/>
      <c r="M26" s="230"/>
      <c r="N26" s="230"/>
    </row>
    <row r="27" spans="1:15" x14ac:dyDescent="0.2">
      <c r="A27" s="231"/>
      <c r="B27" s="229"/>
      <c r="C27" s="229"/>
      <c r="D27" s="229"/>
      <c r="E27" s="229"/>
      <c r="F27" s="229"/>
      <c r="G27" s="229"/>
      <c r="I27" s="228"/>
      <c r="J27" s="230"/>
      <c r="K27" s="230"/>
      <c r="L27" s="230"/>
      <c r="M27" s="230"/>
      <c r="N27" s="230"/>
    </row>
    <row r="28" spans="1:15" x14ac:dyDescent="0.2">
      <c r="A28" s="231"/>
      <c r="B28" s="229"/>
      <c r="C28" s="229"/>
      <c r="D28" s="229"/>
      <c r="E28" s="229"/>
      <c r="F28" s="229"/>
      <c r="G28" s="229"/>
      <c r="I28" s="228"/>
      <c r="J28" s="230"/>
      <c r="K28" s="230"/>
      <c r="L28" s="230"/>
      <c r="M28" s="230"/>
      <c r="N28" s="230"/>
    </row>
    <row r="29" spans="1:15" x14ac:dyDescent="0.2">
      <c r="A29" s="231"/>
      <c r="B29" s="229"/>
      <c r="C29" s="229"/>
      <c r="D29" s="229"/>
      <c r="E29" s="229"/>
      <c r="F29" s="229"/>
      <c r="G29" s="229"/>
      <c r="I29" s="228"/>
      <c r="J29" s="230"/>
      <c r="K29" s="230"/>
      <c r="L29" s="230"/>
      <c r="M29" s="230"/>
      <c r="N29" s="230"/>
    </row>
    <row r="30" spans="1:15" x14ac:dyDescent="0.2">
      <c r="A30" s="228"/>
      <c r="B30" s="229"/>
      <c r="C30" s="229"/>
      <c r="D30" s="232"/>
      <c r="G30" s="229"/>
    </row>
    <row r="31" spans="1:15" x14ac:dyDescent="0.2">
      <c r="A31" s="228"/>
      <c r="B31" s="229"/>
      <c r="C31" s="229"/>
      <c r="G31" s="229"/>
    </row>
    <row r="32" spans="1:15" x14ac:dyDescent="0.2">
      <c r="A32" s="228"/>
      <c r="B32" s="233"/>
      <c r="C32" s="229"/>
      <c r="D32" s="233"/>
      <c r="E32" s="229"/>
      <c r="F32" s="229"/>
      <c r="G32" s="229"/>
    </row>
    <row r="33" spans="1:7" x14ac:dyDescent="0.2">
      <c r="A33" s="228"/>
      <c r="B33" s="233"/>
      <c r="C33" s="229"/>
      <c r="D33" s="233"/>
      <c r="E33" s="229"/>
      <c r="F33" s="229"/>
      <c r="G33" s="229"/>
    </row>
    <row r="34" spans="1:7" x14ac:dyDescent="0.2">
      <c r="A34" s="228"/>
      <c r="B34" s="233"/>
      <c r="C34" s="229"/>
      <c r="D34" s="233"/>
      <c r="E34" s="229"/>
      <c r="F34" s="229"/>
      <c r="G34" s="229"/>
    </row>
    <row r="35" spans="1:7" x14ac:dyDescent="0.2">
      <c r="A35" s="228"/>
      <c r="B35" s="233"/>
      <c r="C35" s="229"/>
      <c r="D35" s="233"/>
      <c r="E35" s="229"/>
      <c r="F35" s="229"/>
      <c r="G35" s="229"/>
    </row>
    <row r="36" spans="1:7" x14ac:dyDescent="0.2">
      <c r="A36" s="228"/>
      <c r="B36" s="229"/>
      <c r="C36" s="229"/>
      <c r="D36" s="233"/>
      <c r="E36" s="229"/>
      <c r="F36" s="229"/>
      <c r="G36" s="229"/>
    </row>
    <row r="37" spans="1:7" x14ac:dyDescent="0.2">
      <c r="A37" s="228"/>
      <c r="B37" s="229"/>
      <c r="C37" s="229"/>
      <c r="D37" s="233"/>
      <c r="E37" s="229"/>
      <c r="F37" s="229"/>
      <c r="G37" s="229"/>
    </row>
    <row r="38" spans="1:7" x14ac:dyDescent="0.2">
      <c r="A38" s="228"/>
      <c r="B38" s="229"/>
      <c r="C38" s="229"/>
      <c r="D38" s="233"/>
      <c r="E38" s="229"/>
      <c r="F38" s="229"/>
      <c r="G38" s="229"/>
    </row>
    <row r="39" spans="1:7" x14ac:dyDescent="0.2">
      <c r="A39" s="228"/>
      <c r="B39" s="229"/>
      <c r="C39" s="229"/>
      <c r="D39" s="233"/>
      <c r="E39" s="229"/>
      <c r="F39" s="229"/>
      <c r="G39" s="229"/>
    </row>
    <row r="40" spans="1:7" x14ac:dyDescent="0.2">
      <c r="A40" s="228"/>
      <c r="B40" s="229"/>
      <c r="C40" s="234"/>
      <c r="D40" s="234"/>
    </row>
    <row r="41" spans="1:7" x14ac:dyDescent="0.2">
      <c r="A41" s="228"/>
      <c r="C41" s="234"/>
      <c r="D41" s="234"/>
    </row>
    <row r="42" spans="1:7" x14ac:dyDescent="0.2">
      <c r="A42" s="228"/>
      <c r="C42" s="234"/>
      <c r="D42" s="234"/>
    </row>
    <row r="43" spans="1:7" x14ac:dyDescent="0.2">
      <c r="A43" s="228"/>
      <c r="C43" s="234"/>
      <c r="D43" s="234"/>
    </row>
    <row r="44" spans="1:7" x14ac:dyDescent="0.2">
      <c r="A44" s="228"/>
      <c r="C44" s="234"/>
      <c r="D44" s="234"/>
    </row>
    <row r="45" spans="1:7" x14ac:dyDescent="0.2">
      <c r="A45" s="228"/>
      <c r="C45" s="234"/>
      <c r="D45" s="234"/>
    </row>
    <row r="46" spans="1:7" x14ac:dyDescent="0.2">
      <c r="A46" s="228"/>
      <c r="C46" s="234"/>
      <c r="D46" s="234"/>
    </row>
    <row r="47" spans="1:7" x14ac:dyDescent="0.2">
      <c r="A47" s="228"/>
      <c r="C47" s="234"/>
      <c r="D47" s="234"/>
    </row>
    <row r="48" spans="1:7" x14ac:dyDescent="0.2">
      <c r="A48" s="228"/>
      <c r="C48" s="234"/>
      <c r="D48" s="234"/>
    </row>
    <row r="49" spans="1:4" x14ac:dyDescent="0.2">
      <c r="A49" s="228"/>
      <c r="C49" s="234"/>
      <c r="D49" s="234"/>
    </row>
    <row r="50" spans="1:4" x14ac:dyDescent="0.2">
      <c r="A50" s="228"/>
      <c r="C50" s="234"/>
      <c r="D50" s="234"/>
    </row>
    <row r="51" spans="1:4" x14ac:dyDescent="0.2">
      <c r="A51" s="228"/>
      <c r="C51" s="234"/>
      <c r="D51" s="234"/>
    </row>
    <row r="52" spans="1:4" x14ac:dyDescent="0.2">
      <c r="A52" s="228"/>
      <c r="C52" s="234"/>
      <c r="D52" s="234"/>
    </row>
    <row r="53" spans="1:4" x14ac:dyDescent="0.2">
      <c r="A53" s="228"/>
      <c r="C53" s="234"/>
      <c r="D53" s="234"/>
    </row>
    <row r="54" spans="1:4" x14ac:dyDescent="0.2">
      <c r="A54" s="228"/>
      <c r="C54" s="234"/>
      <c r="D54" s="234"/>
    </row>
    <row r="55" spans="1:4" x14ac:dyDescent="0.2">
      <c r="A55" s="228"/>
      <c r="C55" s="234"/>
      <c r="D55" s="234"/>
    </row>
    <row r="56" spans="1:4" x14ac:dyDescent="0.2">
      <c r="A56" s="228"/>
      <c r="C56" s="234"/>
      <c r="D56" s="234"/>
    </row>
    <row r="57" spans="1:4" x14ac:dyDescent="0.2">
      <c r="A57" s="228"/>
      <c r="C57" s="234"/>
      <c r="D57" s="234"/>
    </row>
    <row r="58" spans="1:4" x14ac:dyDescent="0.2">
      <c r="A58" s="228"/>
      <c r="C58" s="234"/>
      <c r="D58" s="234"/>
    </row>
    <row r="59" spans="1:4" x14ac:dyDescent="0.2">
      <c r="A59" s="228"/>
      <c r="C59" s="234"/>
      <c r="D59" s="234"/>
    </row>
    <row r="60" spans="1:4" x14ac:dyDescent="0.2">
      <c r="A60" s="228"/>
      <c r="C60" s="234"/>
      <c r="D60" s="234"/>
    </row>
    <row r="61" spans="1:4" x14ac:dyDescent="0.2">
      <c r="A61" s="228"/>
      <c r="C61" s="234"/>
      <c r="D61" s="234"/>
    </row>
    <row r="62" spans="1:4" x14ac:dyDescent="0.2">
      <c r="A62" s="228"/>
      <c r="C62" s="234"/>
      <c r="D62" s="234"/>
    </row>
    <row r="63" spans="1:4" x14ac:dyDescent="0.2">
      <c r="A63" s="228"/>
      <c r="C63" s="234"/>
      <c r="D63" s="234"/>
    </row>
    <row r="64" spans="1:4" x14ac:dyDescent="0.2">
      <c r="A64" s="228"/>
      <c r="C64" s="234"/>
      <c r="D64" s="234"/>
    </row>
    <row r="65" spans="1:4" x14ac:dyDescent="0.2">
      <c r="A65" s="228"/>
      <c r="C65" s="234"/>
      <c r="D65" s="234"/>
    </row>
    <row r="66" spans="1:4" x14ac:dyDescent="0.2">
      <c r="A66" s="228"/>
      <c r="C66" s="234"/>
      <c r="D66" s="234"/>
    </row>
    <row r="67" spans="1:4" x14ac:dyDescent="0.2">
      <c r="A67" s="228"/>
      <c r="C67" s="234"/>
      <c r="D67" s="234"/>
    </row>
    <row r="68" spans="1:4" x14ac:dyDescent="0.2">
      <c r="A68" s="228"/>
      <c r="C68" s="234"/>
      <c r="D68" s="234"/>
    </row>
    <row r="69" spans="1:4" x14ac:dyDescent="0.2">
      <c r="A69" s="228"/>
      <c r="C69" s="234"/>
      <c r="D69" s="234"/>
    </row>
    <row r="70" spans="1:4" x14ac:dyDescent="0.2">
      <c r="A70" s="228"/>
      <c r="C70" s="234"/>
      <c r="D70" s="234"/>
    </row>
    <row r="71" spans="1:4" x14ac:dyDescent="0.2">
      <c r="A71" s="228"/>
      <c r="C71" s="234"/>
      <c r="D71" s="234"/>
    </row>
    <row r="72" spans="1:4" x14ac:dyDescent="0.2">
      <c r="A72" s="228"/>
      <c r="C72" s="234"/>
      <c r="D72" s="234"/>
    </row>
    <row r="73" spans="1:4" x14ac:dyDescent="0.2">
      <c r="A73" s="228"/>
      <c r="C73" s="234"/>
      <c r="D73" s="234"/>
    </row>
    <row r="74" spans="1:4" x14ac:dyDescent="0.2">
      <c r="A74" s="228"/>
      <c r="C74" s="234"/>
      <c r="D74" s="234"/>
    </row>
    <row r="75" spans="1:4" x14ac:dyDescent="0.2">
      <c r="A75" s="228"/>
      <c r="C75" s="234"/>
      <c r="D75" s="234"/>
    </row>
    <row r="76" spans="1:4" x14ac:dyDescent="0.2">
      <c r="A76" s="228"/>
      <c r="C76" s="234"/>
      <c r="D76" s="234"/>
    </row>
    <row r="77" spans="1:4" x14ac:dyDescent="0.2">
      <c r="A77" s="228"/>
      <c r="C77" s="234"/>
      <c r="D77" s="234"/>
    </row>
    <row r="78" spans="1:4" x14ac:dyDescent="0.2">
      <c r="A78" s="228"/>
      <c r="C78" s="234"/>
      <c r="D78" s="234"/>
    </row>
    <row r="79" spans="1:4" x14ac:dyDescent="0.2">
      <c r="A79" s="228"/>
      <c r="C79" s="234"/>
      <c r="D79" s="234"/>
    </row>
    <row r="80" spans="1:4" x14ac:dyDescent="0.2">
      <c r="A80" s="228"/>
      <c r="C80" s="234"/>
      <c r="D80" s="234"/>
    </row>
    <row r="81" spans="1:4" x14ac:dyDescent="0.2">
      <c r="A81" s="228"/>
      <c r="C81" s="234"/>
      <c r="D81" s="234"/>
    </row>
    <row r="82" spans="1:4" x14ac:dyDescent="0.2">
      <c r="A82" s="228"/>
      <c r="C82" s="234"/>
      <c r="D82" s="234"/>
    </row>
    <row r="83" spans="1:4" x14ac:dyDescent="0.2">
      <c r="A83" s="228"/>
      <c r="C83" s="234"/>
      <c r="D83" s="234"/>
    </row>
    <row r="84" spans="1:4" x14ac:dyDescent="0.2">
      <c r="A84" s="228"/>
      <c r="C84" s="234"/>
      <c r="D84" s="234"/>
    </row>
    <row r="85" spans="1:4" x14ac:dyDescent="0.2">
      <c r="A85" s="228"/>
      <c r="C85" s="234"/>
      <c r="D85" s="234"/>
    </row>
    <row r="86" spans="1:4" x14ac:dyDescent="0.2">
      <c r="A86" s="228"/>
      <c r="C86" s="234"/>
      <c r="D86" s="234"/>
    </row>
    <row r="87" spans="1:4" x14ac:dyDescent="0.2">
      <c r="A87" s="228"/>
      <c r="C87" s="234"/>
      <c r="D87" s="234"/>
    </row>
    <row r="88" spans="1:4" x14ac:dyDescent="0.2">
      <c r="A88" s="228"/>
      <c r="C88" s="234"/>
      <c r="D88" s="234"/>
    </row>
    <row r="89" spans="1:4" x14ac:dyDescent="0.2">
      <c r="A89" s="228"/>
      <c r="C89" s="234"/>
      <c r="D89" s="234"/>
    </row>
    <row r="90" spans="1:4" x14ac:dyDescent="0.2">
      <c r="A90" s="228"/>
      <c r="C90" s="234"/>
      <c r="D90" s="234"/>
    </row>
    <row r="91" spans="1:4" x14ac:dyDescent="0.2">
      <c r="A91" s="228"/>
      <c r="C91" s="234"/>
      <c r="D91" s="234"/>
    </row>
    <row r="92" spans="1:4" x14ac:dyDescent="0.2">
      <c r="A92" s="228"/>
      <c r="C92" s="234"/>
      <c r="D92" s="234"/>
    </row>
    <row r="93" spans="1:4" x14ac:dyDescent="0.2">
      <c r="A93" s="228"/>
      <c r="C93" s="234"/>
      <c r="D93" s="234"/>
    </row>
    <row r="94" spans="1:4" x14ac:dyDescent="0.2">
      <c r="A94" s="228"/>
      <c r="C94" s="234"/>
      <c r="D94" s="234"/>
    </row>
    <row r="95" spans="1:4" x14ac:dyDescent="0.2">
      <c r="A95" s="228"/>
      <c r="C95" s="234"/>
      <c r="D95" s="234"/>
    </row>
    <row r="96" spans="1:4" x14ac:dyDescent="0.2">
      <c r="A96" s="228"/>
      <c r="C96" s="234"/>
      <c r="D96" s="234"/>
    </row>
    <row r="97" spans="1:4" x14ac:dyDescent="0.2">
      <c r="A97" s="228"/>
      <c r="C97" s="234"/>
      <c r="D97" s="234"/>
    </row>
    <row r="98" spans="1:4" x14ac:dyDescent="0.2">
      <c r="A98" s="228"/>
      <c r="C98" s="234"/>
      <c r="D98" s="234"/>
    </row>
    <row r="99" spans="1:4" x14ac:dyDescent="0.2">
      <c r="A99" s="228"/>
      <c r="C99" s="234"/>
      <c r="D99" s="234"/>
    </row>
    <row r="100" spans="1:4" x14ac:dyDescent="0.2">
      <c r="A100" s="228"/>
      <c r="C100" s="234"/>
      <c r="D100" s="234"/>
    </row>
    <row r="101" spans="1:4" x14ac:dyDescent="0.2">
      <c r="A101" s="228"/>
    </row>
    <row r="102" spans="1:4" x14ac:dyDescent="0.2">
      <c r="A102" s="228"/>
    </row>
    <row r="103" spans="1:4" x14ac:dyDescent="0.2">
      <c r="A103" s="228"/>
    </row>
    <row r="104" spans="1:4" x14ac:dyDescent="0.2">
      <c r="A104" s="228"/>
    </row>
    <row r="105" spans="1:4" x14ac:dyDescent="0.2">
      <c r="A105" s="228"/>
    </row>
    <row r="106" spans="1:4" x14ac:dyDescent="0.2">
      <c r="A106" s="228"/>
    </row>
    <row r="107" spans="1:4" x14ac:dyDescent="0.2">
      <c r="A107" s="228"/>
    </row>
    <row r="108" spans="1:4" x14ac:dyDescent="0.2">
      <c r="A108" s="228"/>
    </row>
    <row r="109" spans="1:4" x14ac:dyDescent="0.2">
      <c r="A109" s="228"/>
    </row>
    <row r="110" spans="1:4" x14ac:dyDescent="0.2">
      <c r="A110" s="228"/>
    </row>
    <row r="111" spans="1:4" x14ac:dyDescent="0.2">
      <c r="A111" s="228"/>
    </row>
    <row r="112" spans="1:4" x14ac:dyDescent="0.2">
      <c r="A112" s="228"/>
    </row>
    <row r="113" spans="1:1" x14ac:dyDescent="0.2">
      <c r="A113" s="228"/>
    </row>
    <row r="114" spans="1:1" x14ac:dyDescent="0.2">
      <c r="A114" s="228"/>
    </row>
    <row r="115" spans="1:1" x14ac:dyDescent="0.2">
      <c r="A115" s="228"/>
    </row>
    <row r="116" spans="1:1" x14ac:dyDescent="0.2">
      <c r="A116" s="228"/>
    </row>
    <row r="117" spans="1:1" x14ac:dyDescent="0.2">
      <c r="A117" s="228"/>
    </row>
    <row r="118" spans="1:1" x14ac:dyDescent="0.2">
      <c r="A118" s="228"/>
    </row>
    <row r="119" spans="1:1" x14ac:dyDescent="0.2">
      <c r="A119" s="228"/>
    </row>
    <row r="120" spans="1:1" x14ac:dyDescent="0.2">
      <c r="A120" s="228"/>
    </row>
    <row r="121" spans="1:1" x14ac:dyDescent="0.2">
      <c r="A121" s="228"/>
    </row>
    <row r="122" spans="1:1" x14ac:dyDescent="0.2">
      <c r="A122" s="228"/>
    </row>
    <row r="123" spans="1:1" x14ac:dyDescent="0.2">
      <c r="A123" s="228"/>
    </row>
    <row r="124" spans="1:1" x14ac:dyDescent="0.2">
      <c r="A124" s="228"/>
    </row>
    <row r="125" spans="1:1" x14ac:dyDescent="0.2">
      <c r="A125" s="228"/>
    </row>
    <row r="126" spans="1:1" x14ac:dyDescent="0.2">
      <c r="A126" s="228"/>
    </row>
    <row r="127" spans="1:1" x14ac:dyDescent="0.2">
      <c r="A127" s="228"/>
    </row>
    <row r="128" spans="1:1" x14ac:dyDescent="0.2">
      <c r="A128" s="228"/>
    </row>
    <row r="129" spans="1:1" x14ac:dyDescent="0.2">
      <c r="A129" s="228"/>
    </row>
    <row r="130" spans="1:1" x14ac:dyDescent="0.2">
      <c r="A130" s="228"/>
    </row>
    <row r="131" spans="1:1" x14ac:dyDescent="0.2">
      <c r="A131" s="228"/>
    </row>
    <row r="132" spans="1:1" x14ac:dyDescent="0.2">
      <c r="A132" s="228"/>
    </row>
    <row r="133" spans="1:1" x14ac:dyDescent="0.2">
      <c r="A133" s="228"/>
    </row>
    <row r="134" spans="1:1" x14ac:dyDescent="0.2">
      <c r="A134" s="228"/>
    </row>
    <row r="135" spans="1:1" x14ac:dyDescent="0.2">
      <c r="A135" s="228"/>
    </row>
    <row r="136" spans="1:1" x14ac:dyDescent="0.2">
      <c r="A136" s="228"/>
    </row>
    <row r="137" spans="1:1" x14ac:dyDescent="0.2">
      <c r="A137" s="228"/>
    </row>
    <row r="138" spans="1:1" x14ac:dyDescent="0.2">
      <c r="A138" s="228"/>
    </row>
    <row r="139" spans="1:1" x14ac:dyDescent="0.2">
      <c r="A139" s="228"/>
    </row>
    <row r="140" spans="1:1" x14ac:dyDescent="0.2">
      <c r="A140" s="228"/>
    </row>
    <row r="141" spans="1:1" x14ac:dyDescent="0.2">
      <c r="A141" s="228"/>
    </row>
    <row r="142" spans="1:1" x14ac:dyDescent="0.2">
      <c r="A142" s="228"/>
    </row>
    <row r="143" spans="1:1" x14ac:dyDescent="0.2">
      <c r="A143" s="228"/>
    </row>
    <row r="144" spans="1:1" x14ac:dyDescent="0.2">
      <c r="A144" s="228"/>
    </row>
    <row r="145" spans="1:1" x14ac:dyDescent="0.2">
      <c r="A145" s="228"/>
    </row>
    <row r="146" spans="1:1" x14ac:dyDescent="0.2">
      <c r="A146" s="228"/>
    </row>
    <row r="147" spans="1:1" x14ac:dyDescent="0.2">
      <c r="A147" s="228"/>
    </row>
    <row r="148" spans="1:1" x14ac:dyDescent="0.2">
      <c r="A148" s="228"/>
    </row>
    <row r="149" spans="1:1" x14ac:dyDescent="0.2">
      <c r="A149" s="228"/>
    </row>
    <row r="150" spans="1:1" x14ac:dyDescent="0.2">
      <c r="A150" s="228"/>
    </row>
    <row r="151" spans="1:1" x14ac:dyDescent="0.2">
      <c r="A151" s="228"/>
    </row>
    <row r="152" spans="1:1" x14ac:dyDescent="0.2">
      <c r="A152" s="228"/>
    </row>
    <row r="153" spans="1:1" x14ac:dyDescent="0.2">
      <c r="A153" s="228"/>
    </row>
    <row r="154" spans="1:1" x14ac:dyDescent="0.2">
      <c r="A154" s="228"/>
    </row>
    <row r="155" spans="1:1" x14ac:dyDescent="0.2">
      <c r="A155" s="228"/>
    </row>
    <row r="156" spans="1:1" x14ac:dyDescent="0.2">
      <c r="A156" s="228"/>
    </row>
    <row r="157" spans="1:1" x14ac:dyDescent="0.2">
      <c r="A157" s="228"/>
    </row>
    <row r="158" spans="1:1" x14ac:dyDescent="0.2">
      <c r="A158" s="228"/>
    </row>
    <row r="159" spans="1:1" x14ac:dyDescent="0.2">
      <c r="A159" s="228"/>
    </row>
    <row r="160" spans="1:1" x14ac:dyDescent="0.2">
      <c r="A160" s="228"/>
    </row>
    <row r="161" spans="1:1" x14ac:dyDescent="0.2">
      <c r="A161" s="228"/>
    </row>
    <row r="162" spans="1:1" x14ac:dyDescent="0.2">
      <c r="A162" s="228"/>
    </row>
    <row r="163" spans="1:1" x14ac:dyDescent="0.2">
      <c r="A163" s="228"/>
    </row>
    <row r="164" spans="1:1" x14ac:dyDescent="0.2">
      <c r="A164" s="228"/>
    </row>
    <row r="165" spans="1:1" x14ac:dyDescent="0.2">
      <c r="A165" s="228"/>
    </row>
    <row r="166" spans="1:1" x14ac:dyDescent="0.2">
      <c r="A166" s="228"/>
    </row>
    <row r="167" spans="1:1" x14ac:dyDescent="0.2">
      <c r="A167" s="228"/>
    </row>
    <row r="168" spans="1:1" x14ac:dyDescent="0.2">
      <c r="A168" s="228"/>
    </row>
    <row r="169" spans="1:1" x14ac:dyDescent="0.2">
      <c r="A169" s="228"/>
    </row>
    <row r="170" spans="1:1" x14ac:dyDescent="0.2">
      <c r="A170" s="228"/>
    </row>
    <row r="171" spans="1:1" x14ac:dyDescent="0.2">
      <c r="A171" s="228"/>
    </row>
    <row r="172" spans="1:1" x14ac:dyDescent="0.2">
      <c r="A172" s="228"/>
    </row>
    <row r="173" spans="1:1" x14ac:dyDescent="0.2">
      <c r="A173" s="228"/>
    </row>
    <row r="174" spans="1:1" x14ac:dyDescent="0.2">
      <c r="A174" s="228"/>
    </row>
    <row r="175" spans="1:1" x14ac:dyDescent="0.2">
      <c r="A175" s="228"/>
    </row>
    <row r="176" spans="1:1" x14ac:dyDescent="0.2">
      <c r="A176" s="228"/>
    </row>
    <row r="177" spans="1:1" x14ac:dyDescent="0.2">
      <c r="A177" s="228"/>
    </row>
    <row r="178" spans="1:1" x14ac:dyDescent="0.2">
      <c r="A178" s="228"/>
    </row>
    <row r="179" spans="1:1" x14ac:dyDescent="0.2">
      <c r="A179" s="228"/>
    </row>
    <row r="180" spans="1:1" x14ac:dyDescent="0.2">
      <c r="A180" s="228"/>
    </row>
    <row r="181" spans="1:1" x14ac:dyDescent="0.2">
      <c r="A181" s="228"/>
    </row>
    <row r="182" spans="1:1" x14ac:dyDescent="0.2">
      <c r="A182" s="228"/>
    </row>
    <row r="183" spans="1:1" x14ac:dyDescent="0.2">
      <c r="A183" s="228"/>
    </row>
    <row r="184" spans="1:1" x14ac:dyDescent="0.2">
      <c r="A184" s="228"/>
    </row>
    <row r="185" spans="1:1" x14ac:dyDescent="0.2">
      <c r="A185" s="228"/>
    </row>
    <row r="186" spans="1:1" x14ac:dyDescent="0.2">
      <c r="A186" s="228"/>
    </row>
    <row r="187" spans="1:1" x14ac:dyDescent="0.2">
      <c r="A187" s="228"/>
    </row>
    <row r="188" spans="1:1" x14ac:dyDescent="0.2">
      <c r="A188" s="228"/>
    </row>
    <row r="189" spans="1:1" x14ac:dyDescent="0.2">
      <c r="A189" s="228"/>
    </row>
    <row r="190" spans="1:1" x14ac:dyDescent="0.2">
      <c r="A190" s="228"/>
    </row>
    <row r="191" spans="1:1" x14ac:dyDescent="0.2">
      <c r="A191" s="228"/>
    </row>
    <row r="192" spans="1:1" x14ac:dyDescent="0.2">
      <c r="A192" s="228"/>
    </row>
    <row r="193" spans="1:1" x14ac:dyDescent="0.2">
      <c r="A193" s="228"/>
    </row>
    <row r="194" spans="1:1" x14ac:dyDescent="0.2">
      <c r="A194" s="228"/>
    </row>
    <row r="195" spans="1:1" x14ac:dyDescent="0.2">
      <c r="A195" s="228"/>
    </row>
    <row r="196" spans="1:1" x14ac:dyDescent="0.2">
      <c r="A196" s="228"/>
    </row>
    <row r="197" spans="1:1" x14ac:dyDescent="0.2">
      <c r="A197" s="228"/>
    </row>
    <row r="198" spans="1:1" x14ac:dyDescent="0.2">
      <c r="A198" s="228"/>
    </row>
    <row r="199" spans="1:1" x14ac:dyDescent="0.2">
      <c r="A199" s="228"/>
    </row>
    <row r="200" spans="1:1" x14ac:dyDescent="0.2">
      <c r="A200" s="228"/>
    </row>
    <row r="201" spans="1:1" x14ac:dyDescent="0.2">
      <c r="A201" s="228"/>
    </row>
    <row r="202" spans="1:1" x14ac:dyDescent="0.2">
      <c r="A202" s="228"/>
    </row>
    <row r="203" spans="1:1" x14ac:dyDescent="0.2">
      <c r="A203" s="228"/>
    </row>
    <row r="204" spans="1:1" x14ac:dyDescent="0.2">
      <c r="A204" s="228"/>
    </row>
    <row r="205" spans="1:1" x14ac:dyDescent="0.2">
      <c r="A205" s="228"/>
    </row>
    <row r="206" spans="1:1" x14ac:dyDescent="0.2">
      <c r="A206" s="228"/>
    </row>
    <row r="207" spans="1:1" x14ac:dyDescent="0.2">
      <c r="A207" s="228"/>
    </row>
    <row r="208" spans="1:1" x14ac:dyDescent="0.2">
      <c r="A208" s="228"/>
    </row>
    <row r="209" spans="1:1" x14ac:dyDescent="0.2">
      <c r="A209" s="228"/>
    </row>
    <row r="210" spans="1:1" x14ac:dyDescent="0.2">
      <c r="A210" s="228"/>
    </row>
    <row r="211" spans="1:1" x14ac:dyDescent="0.2">
      <c r="A211" s="228"/>
    </row>
    <row r="212" spans="1:1" x14ac:dyDescent="0.2">
      <c r="A212" s="228"/>
    </row>
    <row r="213" spans="1:1" x14ac:dyDescent="0.2">
      <c r="A213" s="228"/>
    </row>
    <row r="214" spans="1:1" x14ac:dyDescent="0.2">
      <c r="A214" s="228"/>
    </row>
    <row r="215" spans="1:1" x14ac:dyDescent="0.2">
      <c r="A215" s="228"/>
    </row>
    <row r="216" spans="1:1" x14ac:dyDescent="0.2">
      <c r="A216" s="228"/>
    </row>
    <row r="217" spans="1:1" x14ac:dyDescent="0.2">
      <c r="A217" s="228"/>
    </row>
    <row r="218" spans="1:1" x14ac:dyDescent="0.2">
      <c r="A218" s="228"/>
    </row>
    <row r="219" spans="1:1" x14ac:dyDescent="0.2">
      <c r="A219" s="228"/>
    </row>
    <row r="220" spans="1:1" x14ac:dyDescent="0.2">
      <c r="A220" s="228"/>
    </row>
    <row r="221" spans="1:1" x14ac:dyDescent="0.2">
      <c r="A221" s="228"/>
    </row>
    <row r="222" spans="1:1" x14ac:dyDescent="0.2">
      <c r="A222" s="228"/>
    </row>
    <row r="223" spans="1:1" x14ac:dyDescent="0.2">
      <c r="A223" s="228"/>
    </row>
    <row r="224" spans="1:1" x14ac:dyDescent="0.2">
      <c r="A224" s="228"/>
    </row>
    <row r="225" spans="1:1" x14ac:dyDescent="0.2">
      <c r="A225" s="228"/>
    </row>
    <row r="226" spans="1:1" x14ac:dyDescent="0.2">
      <c r="A226" s="228"/>
    </row>
    <row r="227" spans="1:1" x14ac:dyDescent="0.2">
      <c r="A227" s="228"/>
    </row>
    <row r="228" spans="1:1" x14ac:dyDescent="0.2">
      <c r="A228" s="228"/>
    </row>
    <row r="229" spans="1:1" x14ac:dyDescent="0.2">
      <c r="A229" s="228"/>
    </row>
    <row r="230" spans="1:1" x14ac:dyDescent="0.2">
      <c r="A230" s="228"/>
    </row>
    <row r="231" spans="1:1" x14ac:dyDescent="0.2">
      <c r="A231" s="228"/>
    </row>
    <row r="232" spans="1:1" x14ac:dyDescent="0.2">
      <c r="A232" s="228"/>
    </row>
    <row r="233" spans="1:1" x14ac:dyDescent="0.2">
      <c r="A233" s="228"/>
    </row>
    <row r="234" spans="1:1" x14ac:dyDescent="0.2">
      <c r="A234" s="228"/>
    </row>
    <row r="235" spans="1:1" x14ac:dyDescent="0.2">
      <c r="A235" s="228"/>
    </row>
    <row r="236" spans="1:1" x14ac:dyDescent="0.2">
      <c r="A236" s="228"/>
    </row>
    <row r="237" spans="1:1" x14ac:dyDescent="0.2">
      <c r="A237" s="228"/>
    </row>
    <row r="238" spans="1:1" x14ac:dyDescent="0.2">
      <c r="A238" s="228"/>
    </row>
    <row r="239" spans="1:1" x14ac:dyDescent="0.2">
      <c r="A239" s="228"/>
    </row>
    <row r="240" spans="1:1" x14ac:dyDescent="0.2">
      <c r="A240" s="228"/>
    </row>
    <row r="241" spans="1:1" x14ac:dyDescent="0.2">
      <c r="A241" s="228"/>
    </row>
    <row r="242" spans="1:1" x14ac:dyDescent="0.2">
      <c r="A242" s="228"/>
    </row>
    <row r="243" spans="1:1" x14ac:dyDescent="0.2">
      <c r="A243" s="228"/>
    </row>
    <row r="244" spans="1:1" x14ac:dyDescent="0.2">
      <c r="A244" s="228"/>
    </row>
    <row r="245" spans="1:1" x14ac:dyDescent="0.2">
      <c r="A245" s="228"/>
    </row>
    <row r="246" spans="1:1" x14ac:dyDescent="0.2">
      <c r="A246" s="228"/>
    </row>
    <row r="247" spans="1:1" x14ac:dyDescent="0.2">
      <c r="A247" s="228"/>
    </row>
    <row r="248" spans="1:1" x14ac:dyDescent="0.2">
      <c r="A248" s="228"/>
    </row>
    <row r="249" spans="1:1" x14ac:dyDescent="0.2">
      <c r="A249" s="228"/>
    </row>
    <row r="250" spans="1:1" x14ac:dyDescent="0.2">
      <c r="A250" s="228"/>
    </row>
    <row r="251" spans="1:1" x14ac:dyDescent="0.2">
      <c r="A251" s="228"/>
    </row>
    <row r="252" spans="1:1" x14ac:dyDescent="0.2">
      <c r="A252" s="228"/>
    </row>
    <row r="253" spans="1:1" x14ac:dyDescent="0.2">
      <c r="A253" s="228"/>
    </row>
    <row r="254" spans="1:1" x14ac:dyDescent="0.2">
      <c r="A254" s="228"/>
    </row>
    <row r="255" spans="1:1" x14ac:dyDescent="0.2">
      <c r="A255" s="228"/>
    </row>
    <row r="256" spans="1:1" x14ac:dyDescent="0.2">
      <c r="A256" s="228"/>
    </row>
    <row r="257" spans="1:1" x14ac:dyDescent="0.2">
      <c r="A257" s="228"/>
    </row>
    <row r="258" spans="1:1" x14ac:dyDescent="0.2">
      <c r="A258" s="228"/>
    </row>
    <row r="259" spans="1:1" x14ac:dyDescent="0.2">
      <c r="A259" s="228"/>
    </row>
    <row r="260" spans="1:1" x14ac:dyDescent="0.2">
      <c r="A260" s="228"/>
    </row>
    <row r="261" spans="1:1" x14ac:dyDescent="0.2">
      <c r="A261" s="228"/>
    </row>
    <row r="262" spans="1:1" x14ac:dyDescent="0.2">
      <c r="A262" s="228"/>
    </row>
    <row r="263" spans="1:1" x14ac:dyDescent="0.2">
      <c r="A263" s="228"/>
    </row>
    <row r="264" spans="1:1" x14ac:dyDescent="0.2">
      <c r="A264" s="228"/>
    </row>
    <row r="265" spans="1:1" x14ac:dyDescent="0.2">
      <c r="A265" s="228"/>
    </row>
    <row r="266" spans="1:1" x14ac:dyDescent="0.2">
      <c r="A266" s="228"/>
    </row>
    <row r="267" spans="1:1" x14ac:dyDescent="0.2">
      <c r="A267" s="228"/>
    </row>
    <row r="268" spans="1:1" x14ac:dyDescent="0.2">
      <c r="A268" s="228"/>
    </row>
    <row r="269" spans="1:1" x14ac:dyDescent="0.2">
      <c r="A269" s="228"/>
    </row>
    <row r="270" spans="1:1" x14ac:dyDescent="0.2">
      <c r="A270" s="228"/>
    </row>
    <row r="271" spans="1:1" x14ac:dyDescent="0.2">
      <c r="A271" s="228"/>
    </row>
    <row r="272" spans="1:1" x14ac:dyDescent="0.2">
      <c r="A272" s="228"/>
    </row>
    <row r="273" spans="1:1" x14ac:dyDescent="0.2">
      <c r="A273" s="228"/>
    </row>
    <row r="274" spans="1:1" x14ac:dyDescent="0.2">
      <c r="A274" s="228"/>
    </row>
    <row r="275" spans="1:1" x14ac:dyDescent="0.2">
      <c r="A275" s="228"/>
    </row>
    <row r="276" spans="1:1" x14ac:dyDescent="0.2">
      <c r="A276" s="228"/>
    </row>
    <row r="277" spans="1:1" x14ac:dyDescent="0.2">
      <c r="A277" s="228"/>
    </row>
    <row r="278" spans="1:1" x14ac:dyDescent="0.2">
      <c r="A278" s="228"/>
    </row>
    <row r="279" spans="1:1" x14ac:dyDescent="0.2">
      <c r="A279" s="228"/>
    </row>
    <row r="280" spans="1:1" x14ac:dyDescent="0.2">
      <c r="A280" s="228"/>
    </row>
    <row r="281" spans="1:1" x14ac:dyDescent="0.2">
      <c r="A281" s="228"/>
    </row>
    <row r="282" spans="1:1" x14ac:dyDescent="0.2">
      <c r="A282" s="228"/>
    </row>
    <row r="283" spans="1:1" x14ac:dyDescent="0.2">
      <c r="A283" s="228"/>
    </row>
    <row r="284" spans="1:1" x14ac:dyDescent="0.2">
      <c r="A284" s="228"/>
    </row>
    <row r="285" spans="1:1" x14ac:dyDescent="0.2">
      <c r="A285" s="228"/>
    </row>
    <row r="286" spans="1:1" x14ac:dyDescent="0.2">
      <c r="A286" s="228"/>
    </row>
    <row r="287" spans="1:1" x14ac:dyDescent="0.2">
      <c r="A287" s="228"/>
    </row>
    <row r="288" spans="1:1" x14ac:dyDescent="0.2">
      <c r="A288" s="228"/>
    </row>
    <row r="289" spans="1:1" x14ac:dyDescent="0.2">
      <c r="A289" s="228"/>
    </row>
    <row r="290" spans="1:1" x14ac:dyDescent="0.2">
      <c r="A290" s="228"/>
    </row>
    <row r="291" spans="1:1" x14ac:dyDescent="0.2">
      <c r="A291" s="228"/>
    </row>
    <row r="292" spans="1:1" x14ac:dyDescent="0.2">
      <c r="A292" s="228"/>
    </row>
    <row r="293" spans="1:1" x14ac:dyDescent="0.2">
      <c r="A293" s="228"/>
    </row>
    <row r="294" spans="1:1" x14ac:dyDescent="0.2">
      <c r="A294" s="228"/>
    </row>
    <row r="295" spans="1:1" x14ac:dyDescent="0.2">
      <c r="A295" s="228"/>
    </row>
    <row r="296" spans="1:1" x14ac:dyDescent="0.2">
      <c r="A296" s="228"/>
    </row>
    <row r="297" spans="1:1" x14ac:dyDescent="0.2">
      <c r="A297" s="228"/>
    </row>
    <row r="298" spans="1:1" x14ac:dyDescent="0.2">
      <c r="A298" s="228"/>
    </row>
    <row r="299" spans="1:1" x14ac:dyDescent="0.2">
      <c r="A299" s="228"/>
    </row>
    <row r="300" spans="1:1" x14ac:dyDescent="0.2">
      <c r="A300" s="228"/>
    </row>
    <row r="301" spans="1:1" x14ac:dyDescent="0.2">
      <c r="A301" s="228"/>
    </row>
    <row r="302" spans="1:1" x14ac:dyDescent="0.2">
      <c r="A302" s="228"/>
    </row>
    <row r="303" spans="1:1" x14ac:dyDescent="0.2">
      <c r="A303" s="228"/>
    </row>
    <row r="304" spans="1:1" x14ac:dyDescent="0.2">
      <c r="A304" s="228"/>
    </row>
    <row r="305" spans="1:1" x14ac:dyDescent="0.2">
      <c r="A305" s="228"/>
    </row>
    <row r="306" spans="1:1" x14ac:dyDescent="0.2">
      <c r="A306" s="228"/>
    </row>
    <row r="307" spans="1:1" x14ac:dyDescent="0.2">
      <c r="A307" s="228"/>
    </row>
    <row r="308" spans="1:1" x14ac:dyDescent="0.2">
      <c r="A308" s="228"/>
    </row>
    <row r="309" spans="1:1" x14ac:dyDescent="0.2">
      <c r="A309" s="228"/>
    </row>
    <row r="310" spans="1:1" x14ac:dyDescent="0.2">
      <c r="A310" s="228"/>
    </row>
    <row r="311" spans="1:1" x14ac:dyDescent="0.2">
      <c r="A311" s="228"/>
    </row>
    <row r="312" spans="1:1" x14ac:dyDescent="0.2">
      <c r="A312" s="228"/>
    </row>
    <row r="313" spans="1:1" x14ac:dyDescent="0.2">
      <c r="A313" s="228"/>
    </row>
    <row r="314" spans="1:1" x14ac:dyDescent="0.2">
      <c r="A314" s="228"/>
    </row>
    <row r="315" spans="1:1" x14ac:dyDescent="0.2">
      <c r="A315" s="228"/>
    </row>
    <row r="316" spans="1:1" x14ac:dyDescent="0.2">
      <c r="A316" s="228"/>
    </row>
    <row r="317" spans="1:1" x14ac:dyDescent="0.2">
      <c r="A317" s="228"/>
    </row>
    <row r="318" spans="1:1" x14ac:dyDescent="0.2">
      <c r="A318" s="228"/>
    </row>
    <row r="319" spans="1:1" x14ac:dyDescent="0.2">
      <c r="A319" s="228"/>
    </row>
    <row r="320" spans="1:1" x14ac:dyDescent="0.2">
      <c r="A320" s="228"/>
    </row>
    <row r="321" spans="1:1" x14ac:dyDescent="0.2">
      <c r="A321" s="228"/>
    </row>
    <row r="322" spans="1:1" x14ac:dyDescent="0.2">
      <c r="A322" s="228"/>
    </row>
    <row r="323" spans="1:1" x14ac:dyDescent="0.2">
      <c r="A323" s="228"/>
    </row>
    <row r="324" spans="1:1" x14ac:dyDescent="0.2">
      <c r="A324" s="228"/>
    </row>
    <row r="325" spans="1:1" x14ac:dyDescent="0.2">
      <c r="A325" s="228"/>
    </row>
    <row r="326" spans="1:1" x14ac:dyDescent="0.2">
      <c r="A326" s="228"/>
    </row>
    <row r="327" spans="1:1" x14ac:dyDescent="0.2">
      <c r="A327" s="228"/>
    </row>
    <row r="328" spans="1:1" x14ac:dyDescent="0.2">
      <c r="A328" s="228"/>
    </row>
    <row r="329" spans="1:1" x14ac:dyDescent="0.2">
      <c r="A329" s="228"/>
    </row>
    <row r="330" spans="1:1" x14ac:dyDescent="0.2">
      <c r="A330" s="228"/>
    </row>
    <row r="331" spans="1:1" x14ac:dyDescent="0.2">
      <c r="A331" s="228"/>
    </row>
    <row r="332" spans="1:1" x14ac:dyDescent="0.2">
      <c r="A332" s="228"/>
    </row>
    <row r="333" spans="1:1" x14ac:dyDescent="0.2">
      <c r="A333" s="228"/>
    </row>
    <row r="334" spans="1:1" x14ac:dyDescent="0.2">
      <c r="A334" s="228"/>
    </row>
    <row r="335" spans="1:1" x14ac:dyDescent="0.2">
      <c r="A335" s="228"/>
    </row>
    <row r="336" spans="1:1" x14ac:dyDescent="0.2">
      <c r="A336" s="228"/>
    </row>
    <row r="337" spans="1:1" x14ac:dyDescent="0.2">
      <c r="A337" s="228"/>
    </row>
    <row r="338" spans="1:1" x14ac:dyDescent="0.2">
      <c r="A338" s="228"/>
    </row>
    <row r="339" spans="1:1" x14ac:dyDescent="0.2">
      <c r="A339" s="228"/>
    </row>
    <row r="340" spans="1:1" x14ac:dyDescent="0.2">
      <c r="A340" s="228"/>
    </row>
    <row r="341" spans="1:1" x14ac:dyDescent="0.2">
      <c r="A341" s="228"/>
    </row>
    <row r="342" spans="1:1" x14ac:dyDescent="0.2">
      <c r="A342" s="228"/>
    </row>
    <row r="343" spans="1:1" x14ac:dyDescent="0.2">
      <c r="A343" s="228"/>
    </row>
    <row r="344" spans="1:1" x14ac:dyDescent="0.2">
      <c r="A344" s="228"/>
    </row>
    <row r="345" spans="1:1" x14ac:dyDescent="0.2">
      <c r="A345" s="228"/>
    </row>
    <row r="346" spans="1:1" x14ac:dyDescent="0.2">
      <c r="A346" s="228"/>
    </row>
    <row r="347" spans="1:1" x14ac:dyDescent="0.2">
      <c r="A347" s="228"/>
    </row>
    <row r="348" spans="1:1" x14ac:dyDescent="0.2">
      <c r="A348" s="228"/>
    </row>
    <row r="349" spans="1:1" x14ac:dyDescent="0.2">
      <c r="A349" s="228"/>
    </row>
    <row r="350" spans="1:1" x14ac:dyDescent="0.2">
      <c r="A350" s="228"/>
    </row>
    <row r="351" spans="1:1" x14ac:dyDescent="0.2">
      <c r="A351" s="228"/>
    </row>
    <row r="352" spans="1:1" x14ac:dyDescent="0.2">
      <c r="A352" s="228"/>
    </row>
    <row r="353" spans="1:1" x14ac:dyDescent="0.2">
      <c r="A353" s="228"/>
    </row>
    <row r="354" spans="1:1" x14ac:dyDescent="0.2">
      <c r="A354" s="228"/>
    </row>
    <row r="355" spans="1:1" x14ac:dyDescent="0.2">
      <c r="A355" s="228"/>
    </row>
    <row r="356" spans="1:1" x14ac:dyDescent="0.2">
      <c r="A356" s="228"/>
    </row>
    <row r="357" spans="1:1" x14ac:dyDescent="0.2">
      <c r="A357" s="228"/>
    </row>
    <row r="358" spans="1:1" x14ac:dyDescent="0.2">
      <c r="A358" s="228"/>
    </row>
    <row r="359" spans="1:1" x14ac:dyDescent="0.2">
      <c r="A359" s="228"/>
    </row>
    <row r="360" spans="1:1" x14ac:dyDescent="0.2">
      <c r="A360" s="228"/>
    </row>
    <row r="361" spans="1:1" x14ac:dyDescent="0.2">
      <c r="A361" s="228"/>
    </row>
    <row r="362" spans="1:1" x14ac:dyDescent="0.2">
      <c r="A362" s="228"/>
    </row>
    <row r="363" spans="1:1" x14ac:dyDescent="0.2">
      <c r="A363" s="228"/>
    </row>
    <row r="364" spans="1:1" x14ac:dyDescent="0.2">
      <c r="A364" s="228"/>
    </row>
    <row r="365" spans="1:1" x14ac:dyDescent="0.2">
      <c r="A365" s="228"/>
    </row>
    <row r="366" spans="1:1" x14ac:dyDescent="0.2">
      <c r="A366" s="228"/>
    </row>
    <row r="367" spans="1:1" x14ac:dyDescent="0.2">
      <c r="A367" s="228"/>
    </row>
    <row r="368" spans="1:1" x14ac:dyDescent="0.2">
      <c r="A368" s="228"/>
    </row>
    <row r="369" spans="1:1" x14ac:dyDescent="0.2">
      <c r="A369" s="228"/>
    </row>
    <row r="370" spans="1:1" x14ac:dyDescent="0.2">
      <c r="A370" s="228"/>
    </row>
    <row r="371" spans="1:1" x14ac:dyDescent="0.2">
      <c r="A371" s="228"/>
    </row>
    <row r="372" spans="1:1" x14ac:dyDescent="0.2">
      <c r="A372" s="228"/>
    </row>
    <row r="373" spans="1:1" x14ac:dyDescent="0.2">
      <c r="A373" s="228"/>
    </row>
    <row r="374" spans="1:1" x14ac:dyDescent="0.2">
      <c r="A374" s="228"/>
    </row>
    <row r="375" spans="1:1" x14ac:dyDescent="0.2">
      <c r="A375" s="228"/>
    </row>
    <row r="376" spans="1:1" x14ac:dyDescent="0.2">
      <c r="A376" s="228"/>
    </row>
    <row r="377" spans="1:1" x14ac:dyDescent="0.2">
      <c r="A377" s="228"/>
    </row>
    <row r="378" spans="1:1" x14ac:dyDescent="0.2">
      <c r="A378" s="228"/>
    </row>
    <row r="379" spans="1:1" x14ac:dyDescent="0.2">
      <c r="A379" s="228"/>
    </row>
    <row r="380" spans="1:1" x14ac:dyDescent="0.2">
      <c r="A380" s="228"/>
    </row>
    <row r="381" spans="1:1" x14ac:dyDescent="0.2">
      <c r="A381" s="228"/>
    </row>
    <row r="382" spans="1:1" x14ac:dyDescent="0.2">
      <c r="A382" s="228"/>
    </row>
    <row r="383" spans="1:1" x14ac:dyDescent="0.2">
      <c r="A383" s="228"/>
    </row>
    <row r="384" spans="1:1" x14ac:dyDescent="0.2">
      <c r="A384" s="228"/>
    </row>
    <row r="385" spans="1:1" x14ac:dyDescent="0.2">
      <c r="A385" s="228"/>
    </row>
    <row r="386" spans="1:1" x14ac:dyDescent="0.2">
      <c r="A386" s="228"/>
    </row>
  </sheetData>
  <pageMargins left="0.75" right="0.75" top="1" bottom="1" header="0.5" footer="0.5"/>
  <pageSetup paperSize="9" scale="6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0E05-3DAD-431A-8967-92C4EC09C818}">
  <dimension ref="A1:U17"/>
  <sheetViews>
    <sheetView zoomScaleNormal="100" workbookViewId="0"/>
  </sheetViews>
  <sheetFormatPr defaultColWidth="9.21875" defaultRowHeight="12.75" x14ac:dyDescent="0.2"/>
  <cols>
    <col min="1" max="1" width="15.33203125" style="246" customWidth="1"/>
    <col min="2" max="4" width="11.21875" style="112" customWidth="1"/>
    <col min="5" max="5" width="13.5546875" style="112" customWidth="1"/>
    <col min="6" max="6" width="13.109375" style="112" customWidth="1"/>
    <col min="7" max="7" width="9.44140625" style="112" bestFit="1" customWidth="1"/>
    <col min="8" max="8" width="13.33203125" style="112" customWidth="1"/>
    <col min="9" max="9" width="11.88671875" style="112" customWidth="1"/>
    <col min="10" max="10" width="15.44140625" style="112" customWidth="1"/>
    <col min="11" max="11" width="9.6640625" style="112" bestFit="1" customWidth="1"/>
    <col min="12" max="13" width="9.21875" style="112"/>
    <col min="14" max="14" width="15.77734375" style="112" bestFit="1" customWidth="1"/>
    <col min="15" max="15" width="9.109375" style="112" bestFit="1" customWidth="1"/>
    <col min="16" max="17" width="11.5546875" style="112" customWidth="1"/>
    <col min="18" max="18" width="10.5546875" style="112" customWidth="1"/>
    <col min="19" max="19" width="11.109375" style="112" customWidth="1"/>
    <col min="20" max="20" width="15.33203125" style="112" customWidth="1"/>
    <col min="21" max="21" width="9.88671875" style="112" bestFit="1" customWidth="1"/>
    <col min="22" max="16384" width="9.21875" style="112"/>
  </cols>
  <sheetData>
    <row r="1" spans="1:21" s="237" customFormat="1" ht="15.75" x14ac:dyDescent="0.25">
      <c r="A1" s="236" t="s">
        <v>397</v>
      </c>
    </row>
    <row r="2" spans="1:21" ht="13.5" thickBot="1" x14ac:dyDescent="0.25">
      <c r="A2" s="238"/>
      <c r="B2" s="456"/>
      <c r="C2" s="456"/>
    </row>
    <row r="3" spans="1:21" ht="140.1" customHeight="1" thickBot="1" x14ac:dyDescent="0.3">
      <c r="A3" s="239" t="s">
        <v>398</v>
      </c>
      <c r="B3" s="240" t="s">
        <v>399</v>
      </c>
      <c r="C3" s="240" t="s">
        <v>400</v>
      </c>
      <c r="D3" s="240" t="s">
        <v>401</v>
      </c>
      <c r="E3" s="240" t="s">
        <v>402</v>
      </c>
      <c r="F3" s="240" t="s">
        <v>410</v>
      </c>
      <c r="G3" s="240" t="s">
        <v>411</v>
      </c>
      <c r="H3" s="240" t="s">
        <v>412</v>
      </c>
      <c r="I3" s="240" t="s">
        <v>413</v>
      </c>
      <c r="J3" s="240" t="s">
        <v>414</v>
      </c>
      <c r="K3" s="240" t="s">
        <v>415</v>
      </c>
      <c r="N3" s="239" t="s">
        <v>398</v>
      </c>
      <c r="O3" s="240" t="s">
        <v>399</v>
      </c>
      <c r="P3" s="240" t="s">
        <v>403</v>
      </c>
      <c r="Q3" s="240" t="s">
        <v>404</v>
      </c>
      <c r="R3" s="240" t="s">
        <v>405</v>
      </c>
      <c r="S3" s="240" t="s">
        <v>406</v>
      </c>
      <c r="T3" s="240" t="s">
        <v>407</v>
      </c>
      <c r="U3" s="240" t="s">
        <v>415</v>
      </c>
    </row>
    <row r="4" spans="1:21" ht="15" x14ac:dyDescent="0.2">
      <c r="A4" s="457">
        <v>2013</v>
      </c>
      <c r="B4" s="241">
        <v>519770</v>
      </c>
      <c r="C4" s="242">
        <v>9363</v>
      </c>
      <c r="D4" s="241">
        <v>1745</v>
      </c>
      <c r="E4" s="242" t="s">
        <v>408</v>
      </c>
      <c r="F4" s="241" t="s">
        <v>408</v>
      </c>
      <c r="G4" s="242" t="s">
        <v>408</v>
      </c>
      <c r="H4" s="241" t="s">
        <v>408</v>
      </c>
      <c r="I4" s="242" t="s">
        <v>408</v>
      </c>
      <c r="J4" s="242" t="s">
        <v>408</v>
      </c>
      <c r="K4" s="242">
        <v>530878</v>
      </c>
      <c r="N4" s="457">
        <v>2013</v>
      </c>
      <c r="O4" s="241">
        <v>519770</v>
      </c>
      <c r="P4" s="458">
        <f t="shared" ref="P4:P13" si="0">SUMIFS($C:$C,$A:$A,$N4)+SUMIFS($D:$D,$A:$A,$N4)+SUMIFS($E:$E,$A:$A,$N4)+SUMIFS($F:$F,$A:$A,$N4)</f>
        <v>11108</v>
      </c>
      <c r="Q4" s="242">
        <f t="shared" ref="Q4:Q13" si="1">SUMIFS($G:$G,$A:$A,$N4)</f>
        <v>0</v>
      </c>
      <c r="R4" s="242">
        <f t="shared" ref="R4:R13" si="2">SUMIFS($H:$H,$A:$A,$N4)</f>
        <v>0</v>
      </c>
      <c r="S4" s="242">
        <f t="shared" ref="S4:S13" si="3">SUMIFS($I:$I,$A:$A,$N4)</f>
        <v>0</v>
      </c>
      <c r="T4" s="242">
        <f t="shared" ref="T4:T13" si="4">SUMIFS($J:$J,$A:$A,$N4)</f>
        <v>0</v>
      </c>
      <c r="U4" s="242">
        <f>SUM(O4:T4)</f>
        <v>530878</v>
      </c>
    </row>
    <row r="5" spans="1:21" ht="15" x14ac:dyDescent="0.2">
      <c r="A5" s="457">
        <v>2014</v>
      </c>
      <c r="B5" s="243">
        <v>750309</v>
      </c>
      <c r="C5" s="244">
        <v>6333</v>
      </c>
      <c r="D5" s="243">
        <v>7546</v>
      </c>
      <c r="E5" s="244">
        <v>18307</v>
      </c>
      <c r="F5" s="243">
        <v>713</v>
      </c>
      <c r="G5" s="244" t="s">
        <v>408</v>
      </c>
      <c r="H5" s="243" t="s">
        <v>408</v>
      </c>
      <c r="I5" s="244" t="s">
        <v>408</v>
      </c>
      <c r="J5" s="244" t="s">
        <v>408</v>
      </c>
      <c r="K5" s="244">
        <v>783208</v>
      </c>
      <c r="N5" s="457">
        <v>2014</v>
      </c>
      <c r="O5" s="243">
        <v>750309</v>
      </c>
      <c r="P5" s="458">
        <f t="shared" si="0"/>
        <v>32899</v>
      </c>
      <c r="Q5" s="242">
        <f t="shared" si="1"/>
        <v>0</v>
      </c>
      <c r="R5" s="242">
        <f t="shared" si="2"/>
        <v>0</v>
      </c>
      <c r="S5" s="242">
        <f t="shared" si="3"/>
        <v>0</v>
      </c>
      <c r="T5" s="242">
        <f t="shared" si="4"/>
        <v>0</v>
      </c>
      <c r="U5" s="242">
        <f t="shared" ref="U5:U13" si="5">SUM(O5:T5)</f>
        <v>783208</v>
      </c>
    </row>
    <row r="6" spans="1:21" ht="15" x14ac:dyDescent="0.2">
      <c r="A6" s="457">
        <v>2015</v>
      </c>
      <c r="B6" s="243">
        <v>410558</v>
      </c>
      <c r="C6" s="244" t="s">
        <v>408</v>
      </c>
      <c r="D6" s="243">
        <v>11246</v>
      </c>
      <c r="E6" s="244">
        <v>22726</v>
      </c>
      <c r="F6" s="243">
        <v>9170</v>
      </c>
      <c r="G6" s="244" t="s">
        <v>408</v>
      </c>
      <c r="H6" s="243" t="s">
        <v>408</v>
      </c>
      <c r="I6" s="244" t="s">
        <v>408</v>
      </c>
      <c r="J6" s="244" t="s">
        <v>408</v>
      </c>
      <c r="K6" s="244">
        <v>453700</v>
      </c>
      <c r="N6" s="457">
        <v>2015</v>
      </c>
      <c r="O6" s="243">
        <v>410558</v>
      </c>
      <c r="P6" s="458">
        <f t="shared" si="0"/>
        <v>43142</v>
      </c>
      <c r="Q6" s="242">
        <f t="shared" si="1"/>
        <v>0</v>
      </c>
      <c r="R6" s="242">
        <f t="shared" si="2"/>
        <v>0</v>
      </c>
      <c r="S6" s="242">
        <f t="shared" si="3"/>
        <v>0</v>
      </c>
      <c r="T6" s="242">
        <f t="shared" si="4"/>
        <v>0</v>
      </c>
      <c r="U6" s="242">
        <f t="shared" si="5"/>
        <v>453700</v>
      </c>
    </row>
    <row r="7" spans="1:21" ht="15" x14ac:dyDescent="0.2">
      <c r="A7" s="457">
        <v>2016</v>
      </c>
      <c r="B7" s="243">
        <v>359007</v>
      </c>
      <c r="C7" s="244" t="s">
        <v>408</v>
      </c>
      <c r="D7" s="243">
        <v>140</v>
      </c>
      <c r="E7" s="244">
        <v>560</v>
      </c>
      <c r="F7" s="243">
        <v>8018</v>
      </c>
      <c r="G7" s="244" t="s">
        <v>408</v>
      </c>
      <c r="H7" s="243" t="s">
        <v>408</v>
      </c>
      <c r="I7" s="244" t="s">
        <v>408</v>
      </c>
      <c r="J7" s="244" t="s">
        <v>408</v>
      </c>
      <c r="K7" s="244">
        <v>367725</v>
      </c>
      <c r="N7" s="457">
        <v>2016</v>
      </c>
      <c r="O7" s="243">
        <v>359007</v>
      </c>
      <c r="P7" s="458">
        <f t="shared" si="0"/>
        <v>8718</v>
      </c>
      <c r="Q7" s="242">
        <f t="shared" si="1"/>
        <v>0</v>
      </c>
      <c r="R7" s="242">
        <f t="shared" si="2"/>
        <v>0</v>
      </c>
      <c r="S7" s="242">
        <f t="shared" si="3"/>
        <v>0</v>
      </c>
      <c r="T7" s="242">
        <f t="shared" si="4"/>
        <v>0</v>
      </c>
      <c r="U7" s="242">
        <f t="shared" si="5"/>
        <v>367725</v>
      </c>
    </row>
    <row r="8" spans="1:21" ht="15" x14ac:dyDescent="0.2">
      <c r="A8" s="457">
        <v>2017</v>
      </c>
      <c r="B8" s="243">
        <v>201419</v>
      </c>
      <c r="C8" s="244" t="s">
        <v>408</v>
      </c>
      <c r="D8" s="243">
        <v>59</v>
      </c>
      <c r="E8" s="244" t="s">
        <v>408</v>
      </c>
      <c r="F8" s="243" t="s">
        <v>408</v>
      </c>
      <c r="G8" s="244" t="s">
        <v>408</v>
      </c>
      <c r="H8" s="243" t="s">
        <v>408</v>
      </c>
      <c r="I8" s="244" t="s">
        <v>408</v>
      </c>
      <c r="J8" s="244" t="s">
        <v>408</v>
      </c>
      <c r="K8" s="244">
        <v>201478</v>
      </c>
      <c r="N8" s="457">
        <v>2017</v>
      </c>
      <c r="O8" s="243">
        <v>201419</v>
      </c>
      <c r="P8" s="458">
        <f t="shared" si="0"/>
        <v>59</v>
      </c>
      <c r="Q8" s="242">
        <f t="shared" si="1"/>
        <v>0</v>
      </c>
      <c r="R8" s="242">
        <f t="shared" si="2"/>
        <v>0</v>
      </c>
      <c r="S8" s="242">
        <f t="shared" si="3"/>
        <v>0</v>
      </c>
      <c r="T8" s="242">
        <f t="shared" si="4"/>
        <v>0</v>
      </c>
      <c r="U8" s="242">
        <f t="shared" si="5"/>
        <v>201478</v>
      </c>
    </row>
    <row r="9" spans="1:21" ht="15" x14ac:dyDescent="0.2">
      <c r="A9" s="457">
        <v>2018</v>
      </c>
      <c r="B9" s="243">
        <v>211713</v>
      </c>
      <c r="C9" s="244" t="s">
        <v>408</v>
      </c>
      <c r="D9" s="243">
        <v>29</v>
      </c>
      <c r="E9" s="244" t="s">
        <v>408</v>
      </c>
      <c r="F9" s="243" t="s">
        <v>408</v>
      </c>
      <c r="G9" s="244" t="s">
        <v>408</v>
      </c>
      <c r="H9" s="243" t="s">
        <v>408</v>
      </c>
      <c r="I9" s="244" t="s">
        <v>408</v>
      </c>
      <c r="J9" s="244" t="s">
        <v>408</v>
      </c>
      <c r="K9" s="244">
        <v>211742</v>
      </c>
      <c r="N9" s="457">
        <v>2018</v>
      </c>
      <c r="O9" s="243">
        <v>211713</v>
      </c>
      <c r="P9" s="458">
        <f t="shared" si="0"/>
        <v>29</v>
      </c>
      <c r="Q9" s="242">
        <f t="shared" si="1"/>
        <v>0</v>
      </c>
      <c r="R9" s="242">
        <f t="shared" si="2"/>
        <v>0</v>
      </c>
      <c r="S9" s="242">
        <f t="shared" si="3"/>
        <v>0</v>
      </c>
      <c r="T9" s="242">
        <f t="shared" si="4"/>
        <v>0</v>
      </c>
      <c r="U9" s="242">
        <f t="shared" si="5"/>
        <v>211742</v>
      </c>
    </row>
    <row r="10" spans="1:21" ht="15" x14ac:dyDescent="0.2">
      <c r="A10" s="457">
        <v>2019</v>
      </c>
      <c r="B10" s="243">
        <v>218268</v>
      </c>
      <c r="C10" s="244" t="s">
        <v>408</v>
      </c>
      <c r="D10" s="243">
        <v>4</v>
      </c>
      <c r="E10" s="244" t="s">
        <v>408</v>
      </c>
      <c r="F10" s="243" t="s">
        <v>408</v>
      </c>
      <c r="G10" s="244" t="s">
        <v>408</v>
      </c>
      <c r="H10" s="243" t="s">
        <v>408</v>
      </c>
      <c r="I10" s="244" t="s">
        <v>408</v>
      </c>
      <c r="J10" s="244" t="s">
        <v>408</v>
      </c>
      <c r="K10" s="244">
        <v>218272</v>
      </c>
      <c r="N10" s="457">
        <v>2019</v>
      </c>
      <c r="O10" s="243">
        <v>218268</v>
      </c>
      <c r="P10" s="458">
        <f t="shared" si="0"/>
        <v>4</v>
      </c>
      <c r="Q10" s="242">
        <f t="shared" si="1"/>
        <v>0</v>
      </c>
      <c r="R10" s="242">
        <f t="shared" si="2"/>
        <v>0</v>
      </c>
      <c r="S10" s="242">
        <f t="shared" si="3"/>
        <v>0</v>
      </c>
      <c r="T10" s="242">
        <f t="shared" si="4"/>
        <v>0</v>
      </c>
      <c r="U10" s="242">
        <f t="shared" si="5"/>
        <v>218272</v>
      </c>
    </row>
    <row r="11" spans="1:21" ht="15" x14ac:dyDescent="0.2">
      <c r="A11" s="457">
        <v>2020</v>
      </c>
      <c r="B11" s="243">
        <v>317341</v>
      </c>
      <c r="C11" s="244" t="s">
        <v>408</v>
      </c>
      <c r="D11" s="243">
        <v>0</v>
      </c>
      <c r="E11" s="244" t="s">
        <v>408</v>
      </c>
      <c r="F11" s="243" t="s">
        <v>408</v>
      </c>
      <c r="G11" s="244">
        <v>773</v>
      </c>
      <c r="H11" s="243">
        <v>223</v>
      </c>
      <c r="I11" s="244" t="s">
        <v>408</v>
      </c>
      <c r="J11" s="244" t="s">
        <v>408</v>
      </c>
      <c r="K11" s="244">
        <v>318337</v>
      </c>
      <c r="N11" s="457">
        <v>2020</v>
      </c>
      <c r="O11" s="243">
        <v>317341</v>
      </c>
      <c r="P11" s="458">
        <f t="shared" si="0"/>
        <v>0</v>
      </c>
      <c r="Q11" s="242">
        <f t="shared" si="1"/>
        <v>773</v>
      </c>
      <c r="R11" s="242">
        <f t="shared" si="2"/>
        <v>223</v>
      </c>
      <c r="S11" s="242">
        <f t="shared" si="3"/>
        <v>0</v>
      </c>
      <c r="T11" s="242">
        <f t="shared" si="4"/>
        <v>0</v>
      </c>
      <c r="U11" s="242">
        <f t="shared" si="5"/>
        <v>318337</v>
      </c>
    </row>
    <row r="12" spans="1:21" ht="15" x14ac:dyDescent="0.2">
      <c r="A12" s="457">
        <v>2021</v>
      </c>
      <c r="B12" s="243">
        <v>393706</v>
      </c>
      <c r="C12" s="244" t="s">
        <v>408</v>
      </c>
      <c r="D12" s="243">
        <v>0</v>
      </c>
      <c r="E12" s="244" t="s">
        <v>408</v>
      </c>
      <c r="F12" s="243" t="s">
        <v>408</v>
      </c>
      <c r="G12" s="244">
        <v>48422</v>
      </c>
      <c r="H12" s="243">
        <v>13819</v>
      </c>
      <c r="I12" s="244" t="s">
        <v>408</v>
      </c>
      <c r="J12" s="244" t="s">
        <v>408</v>
      </c>
      <c r="K12" s="244">
        <v>455947</v>
      </c>
      <c r="N12" s="457">
        <v>2021</v>
      </c>
      <c r="O12" s="243">
        <v>393706</v>
      </c>
      <c r="P12" s="458">
        <f t="shared" si="0"/>
        <v>0</v>
      </c>
      <c r="Q12" s="242">
        <f t="shared" si="1"/>
        <v>48422</v>
      </c>
      <c r="R12" s="242">
        <f t="shared" si="2"/>
        <v>13819</v>
      </c>
      <c r="S12" s="242">
        <f t="shared" si="3"/>
        <v>0</v>
      </c>
      <c r="T12" s="242">
        <f t="shared" si="4"/>
        <v>0</v>
      </c>
      <c r="U12" s="242">
        <f t="shared" si="5"/>
        <v>455947</v>
      </c>
    </row>
    <row r="13" spans="1:21" ht="15" x14ac:dyDescent="0.2">
      <c r="A13" s="457">
        <v>2022</v>
      </c>
      <c r="B13" s="243">
        <v>159699</v>
      </c>
      <c r="C13" s="244" t="s">
        <v>408</v>
      </c>
      <c r="D13" s="243">
        <v>0</v>
      </c>
      <c r="E13" s="244" t="s">
        <v>408</v>
      </c>
      <c r="F13" s="243" t="s">
        <v>408</v>
      </c>
      <c r="G13" s="244">
        <v>160</v>
      </c>
      <c r="H13" s="243">
        <v>35096</v>
      </c>
      <c r="I13" s="244">
        <v>6881</v>
      </c>
      <c r="J13" s="244">
        <v>2261</v>
      </c>
      <c r="K13" s="244">
        <v>204097</v>
      </c>
      <c r="N13" s="457">
        <v>2022</v>
      </c>
      <c r="O13" s="243">
        <v>159699</v>
      </c>
      <c r="P13" s="458">
        <f t="shared" si="0"/>
        <v>0</v>
      </c>
      <c r="Q13" s="242">
        <f t="shared" si="1"/>
        <v>160</v>
      </c>
      <c r="R13" s="242">
        <f t="shared" si="2"/>
        <v>35096</v>
      </c>
      <c r="S13" s="242">
        <f t="shared" si="3"/>
        <v>6881</v>
      </c>
      <c r="T13" s="242">
        <f t="shared" si="4"/>
        <v>2261</v>
      </c>
      <c r="U13" s="242">
        <f t="shared" si="5"/>
        <v>204097</v>
      </c>
    </row>
    <row r="14" spans="1:21" s="111" customFormat="1" ht="15.75" x14ac:dyDescent="0.25">
      <c r="A14" s="460" t="s">
        <v>409</v>
      </c>
      <c r="B14" s="461">
        <v>3541790</v>
      </c>
      <c r="C14" s="462">
        <v>15696</v>
      </c>
      <c r="D14" s="461">
        <v>20769</v>
      </c>
      <c r="E14" s="462">
        <v>41593</v>
      </c>
      <c r="F14" s="461">
        <v>17901</v>
      </c>
      <c r="G14" s="462">
        <v>49355</v>
      </c>
      <c r="H14" s="461">
        <v>49138</v>
      </c>
      <c r="I14" s="462">
        <v>6881</v>
      </c>
      <c r="J14" s="462">
        <v>2261</v>
      </c>
      <c r="K14" s="462">
        <v>3745384</v>
      </c>
      <c r="N14" s="460" t="s">
        <v>409</v>
      </c>
      <c r="O14" s="461">
        <f>SUM(O4:O13)</f>
        <v>3541790</v>
      </c>
      <c r="P14" s="461">
        <f t="shared" ref="P14:U14" si="6">SUM(P4:P13)</f>
        <v>95959</v>
      </c>
      <c r="Q14" s="461">
        <f t="shared" si="6"/>
        <v>49355</v>
      </c>
      <c r="R14" s="461">
        <f t="shared" si="6"/>
        <v>49138</v>
      </c>
      <c r="S14" s="461">
        <f t="shared" si="6"/>
        <v>6881</v>
      </c>
      <c r="T14" s="461">
        <f t="shared" si="6"/>
        <v>2261</v>
      </c>
      <c r="U14" s="461">
        <f t="shared" si="6"/>
        <v>3745384</v>
      </c>
    </row>
    <row r="15" spans="1:21" ht="15" x14ac:dyDescent="0.2">
      <c r="A15" s="457"/>
      <c r="B15" s="459"/>
      <c r="C15" s="459"/>
    </row>
    <row r="16" spans="1:21" x14ac:dyDescent="0.2">
      <c r="A16" s="112"/>
    </row>
    <row r="17" spans="1:1" x14ac:dyDescent="0.2">
      <c r="A17" s="112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2"/>
  <sheetViews>
    <sheetView zoomScaleNormal="100" workbookViewId="0"/>
  </sheetViews>
  <sheetFormatPr defaultColWidth="8.77734375" defaultRowHeight="12.75" x14ac:dyDescent="0.2"/>
  <cols>
    <col min="1" max="1" width="24.109375" style="246" customWidth="1"/>
    <col min="2" max="6" width="10.88671875" style="112" customWidth="1"/>
    <col min="7" max="7" width="10.21875" style="112" bestFit="1" customWidth="1"/>
    <col min="8" max="16384" width="8.77734375" style="112"/>
  </cols>
  <sheetData>
    <row r="1" spans="1:3" s="237" customFormat="1" ht="15.75" x14ac:dyDescent="0.25">
      <c r="A1" s="236" t="s">
        <v>368</v>
      </c>
    </row>
    <row r="2" spans="1:3" s="237" customFormat="1" ht="15.75" x14ac:dyDescent="0.25">
      <c r="A2" s="236"/>
    </row>
    <row r="3" spans="1:3" ht="15.75" thickBot="1" x14ac:dyDescent="0.25">
      <c r="A3" s="238"/>
      <c r="C3" s="383" t="s">
        <v>288</v>
      </c>
    </row>
    <row r="4" spans="1:3" ht="49.35" customHeight="1" thickBot="1" x14ac:dyDescent="0.3">
      <c r="A4" s="239" t="s">
        <v>205</v>
      </c>
      <c r="B4" s="240" t="s">
        <v>289</v>
      </c>
      <c r="C4" s="240" t="s">
        <v>290</v>
      </c>
    </row>
    <row r="5" spans="1:3" ht="15" x14ac:dyDescent="0.2">
      <c r="A5" s="426" t="s">
        <v>291</v>
      </c>
      <c r="B5" s="241">
        <v>13322.306</v>
      </c>
      <c r="C5" s="242">
        <v>15890.445</v>
      </c>
    </row>
    <row r="6" spans="1:3" ht="15" x14ac:dyDescent="0.2">
      <c r="A6" s="426" t="s">
        <v>292</v>
      </c>
      <c r="B6" s="243">
        <v>13553.155999999999</v>
      </c>
      <c r="C6" s="244">
        <v>16053.279</v>
      </c>
    </row>
    <row r="7" spans="1:3" ht="15" x14ac:dyDescent="0.2">
      <c r="A7" s="426" t="s">
        <v>293</v>
      </c>
      <c r="B7" s="243">
        <v>13814.673000000001</v>
      </c>
      <c r="C7" s="244">
        <v>16252.402999999998</v>
      </c>
    </row>
    <row r="8" spans="1:3" ht="15" x14ac:dyDescent="0.2">
      <c r="A8" s="426" t="s">
        <v>294</v>
      </c>
      <c r="B8" s="243">
        <v>14092.546999999999</v>
      </c>
      <c r="C8" s="244">
        <v>16463.61</v>
      </c>
    </row>
    <row r="9" spans="1:3" ht="15" x14ac:dyDescent="0.2">
      <c r="A9" s="426" t="s">
        <v>295</v>
      </c>
      <c r="B9" s="243">
        <v>14344.056</v>
      </c>
      <c r="C9" s="244">
        <v>16672.574000000001</v>
      </c>
    </row>
    <row r="10" spans="1:3" ht="15" x14ac:dyDescent="0.2">
      <c r="A10" s="426" t="s">
        <v>296</v>
      </c>
      <c r="B10" s="243">
        <v>14554</v>
      </c>
      <c r="C10" s="244">
        <v>16853.103000000003</v>
      </c>
    </row>
    <row r="11" spans="1:3" ht="15" x14ac:dyDescent="0.2">
      <c r="A11" s="426" t="s">
        <v>297</v>
      </c>
      <c r="B11" s="243">
        <v>14818.233</v>
      </c>
      <c r="C11" s="244">
        <v>17085.91</v>
      </c>
    </row>
    <row r="12" spans="1:3" ht="15.75" thickBot="1" x14ac:dyDescent="0.25">
      <c r="A12" s="427" t="s">
        <v>369</v>
      </c>
      <c r="B12" s="397">
        <v>15055.847000000002</v>
      </c>
      <c r="C12" s="245">
        <v>17293.655000000002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45"/>
  <sheetViews>
    <sheetView zoomScaleNormal="100" workbookViewId="0">
      <selection activeCell="A3" sqref="A3:D15"/>
    </sheetView>
  </sheetViews>
  <sheetFormatPr defaultRowHeight="15" x14ac:dyDescent="0.2"/>
  <cols>
    <col min="2" max="4" width="10" bestFit="1" customWidth="1"/>
  </cols>
  <sheetData>
    <row r="1" spans="1:4" ht="15.75" x14ac:dyDescent="0.25">
      <c r="A1" s="236" t="s">
        <v>370</v>
      </c>
    </row>
    <row r="3" spans="1:4" x14ac:dyDescent="0.2">
      <c r="A3" t="s">
        <v>298</v>
      </c>
    </row>
    <row r="4" spans="1:4" x14ac:dyDescent="0.2">
      <c r="A4" t="s">
        <v>280</v>
      </c>
      <c r="B4" t="s">
        <v>299</v>
      </c>
      <c r="C4" t="s">
        <v>300</v>
      </c>
      <c r="D4" t="s">
        <v>47</v>
      </c>
    </row>
    <row r="5" spans="1:4" x14ac:dyDescent="0.2">
      <c r="A5">
        <v>2012</v>
      </c>
      <c r="B5" s="333">
        <v>3200</v>
      </c>
      <c r="C5" s="333">
        <v>47725949</v>
      </c>
      <c r="D5" s="333">
        <v>47729149</v>
      </c>
    </row>
    <row r="6" spans="1:4" x14ac:dyDescent="0.2">
      <c r="A6">
        <v>2013</v>
      </c>
      <c r="B6" s="333">
        <v>265155</v>
      </c>
      <c r="C6" s="333">
        <v>47508595</v>
      </c>
      <c r="D6" s="333">
        <v>47773750</v>
      </c>
    </row>
    <row r="7" spans="1:4" x14ac:dyDescent="0.2">
      <c r="A7">
        <v>2014</v>
      </c>
      <c r="B7" s="333">
        <v>671234</v>
      </c>
      <c r="C7" s="333">
        <v>45454621</v>
      </c>
      <c r="D7" s="333">
        <v>46125855</v>
      </c>
    </row>
    <row r="8" spans="1:4" x14ac:dyDescent="0.2">
      <c r="A8">
        <v>2015</v>
      </c>
      <c r="B8" s="333">
        <v>2320481</v>
      </c>
      <c r="C8" s="333">
        <v>47830562</v>
      </c>
      <c r="D8" s="333">
        <v>50151043</v>
      </c>
    </row>
    <row r="9" spans="1:4" x14ac:dyDescent="0.2">
      <c r="A9">
        <v>2016</v>
      </c>
      <c r="B9" s="333">
        <v>4946982</v>
      </c>
      <c r="C9" s="333">
        <v>45598384</v>
      </c>
      <c r="D9" s="333">
        <v>50545366</v>
      </c>
    </row>
    <row r="10" spans="1:4" x14ac:dyDescent="0.2">
      <c r="A10">
        <v>2017</v>
      </c>
      <c r="B10" s="333">
        <v>8975694</v>
      </c>
      <c r="C10" s="333">
        <v>41582817</v>
      </c>
      <c r="D10" s="333">
        <v>50558511</v>
      </c>
    </row>
    <row r="11" spans="1:4" x14ac:dyDescent="0.2">
      <c r="A11">
        <v>2018</v>
      </c>
      <c r="B11" s="333">
        <v>14513504</v>
      </c>
      <c r="C11" s="333">
        <v>36521904</v>
      </c>
      <c r="D11" s="333">
        <v>51035408</v>
      </c>
    </row>
    <row r="12" spans="1:4" x14ac:dyDescent="0.2">
      <c r="A12">
        <v>2019</v>
      </c>
      <c r="B12" s="333">
        <v>19163869</v>
      </c>
      <c r="C12" s="333">
        <v>32680877</v>
      </c>
      <c r="D12" s="333">
        <v>51844746</v>
      </c>
    </row>
    <row r="13" spans="1:4" x14ac:dyDescent="0.2">
      <c r="A13">
        <v>2020</v>
      </c>
      <c r="B13" s="333">
        <v>22170350</v>
      </c>
      <c r="C13" s="333">
        <v>30266710</v>
      </c>
      <c r="D13" s="333">
        <v>52437060</v>
      </c>
    </row>
    <row r="14" spans="1:4" x14ac:dyDescent="0.2">
      <c r="A14">
        <v>2021</v>
      </c>
      <c r="B14" s="333">
        <v>26134614</v>
      </c>
      <c r="C14" s="333">
        <v>26588236</v>
      </c>
      <c r="D14" s="333">
        <v>52722850</v>
      </c>
    </row>
    <row r="15" spans="1:4" x14ac:dyDescent="0.2">
      <c r="A15">
        <v>2022</v>
      </c>
      <c r="B15" s="333">
        <v>29572252</v>
      </c>
      <c r="C15" s="333">
        <v>23771439</v>
      </c>
      <c r="D15" s="333">
        <v>53343691</v>
      </c>
    </row>
    <row r="17" spans="1:4" x14ac:dyDescent="0.2">
      <c r="A17" t="s">
        <v>301</v>
      </c>
    </row>
    <row r="18" spans="1:4" x14ac:dyDescent="0.2">
      <c r="A18" t="s">
        <v>280</v>
      </c>
      <c r="B18" t="s">
        <v>299</v>
      </c>
      <c r="C18" t="s">
        <v>300</v>
      </c>
      <c r="D18" t="s">
        <v>47</v>
      </c>
    </row>
    <row r="19" spans="1:4" x14ac:dyDescent="0.2">
      <c r="A19">
        <v>2012</v>
      </c>
      <c r="B19" s="333">
        <v>454233</v>
      </c>
      <c r="C19" s="333">
        <v>2423566</v>
      </c>
      <c r="D19" s="333">
        <v>2877799</v>
      </c>
    </row>
    <row r="20" spans="1:4" x14ac:dyDescent="0.2">
      <c r="A20">
        <v>2013</v>
      </c>
      <c r="B20" s="333">
        <v>529178</v>
      </c>
      <c r="C20" s="333">
        <v>2307098</v>
      </c>
      <c r="D20" s="333">
        <v>2836276</v>
      </c>
    </row>
    <row r="21" spans="1:4" x14ac:dyDescent="0.2">
      <c r="A21">
        <v>2014</v>
      </c>
      <c r="B21" s="333">
        <v>521578</v>
      </c>
      <c r="C21" s="333">
        <v>2197313</v>
      </c>
      <c r="D21" s="333">
        <v>2718891</v>
      </c>
    </row>
    <row r="22" spans="1:4" x14ac:dyDescent="0.2">
      <c r="A22">
        <v>2015</v>
      </c>
      <c r="B22" s="333">
        <v>810899</v>
      </c>
      <c r="C22" s="333">
        <v>2522624</v>
      </c>
      <c r="D22" s="333">
        <v>3333523</v>
      </c>
    </row>
    <row r="23" spans="1:4" x14ac:dyDescent="0.2">
      <c r="A23">
        <v>2016</v>
      </c>
      <c r="B23" s="333">
        <v>923555</v>
      </c>
      <c r="C23" s="333">
        <v>2421492</v>
      </c>
      <c r="D23" s="333">
        <v>3345047</v>
      </c>
    </row>
    <row r="24" spans="1:4" x14ac:dyDescent="0.2">
      <c r="A24">
        <v>2017</v>
      </c>
      <c r="B24" s="333">
        <v>1060580</v>
      </c>
      <c r="C24" s="333">
        <v>2270294</v>
      </c>
      <c r="D24" s="333">
        <v>3330874</v>
      </c>
    </row>
    <row r="25" spans="1:4" x14ac:dyDescent="0.2">
      <c r="A25">
        <v>2018</v>
      </c>
      <c r="B25" s="333">
        <v>1134548</v>
      </c>
      <c r="C25" s="333">
        <v>2091610</v>
      </c>
      <c r="D25" s="333">
        <v>3226158</v>
      </c>
    </row>
    <row r="26" spans="1:4" x14ac:dyDescent="0.2">
      <c r="A26">
        <v>2019</v>
      </c>
      <c r="B26" s="333">
        <v>1312816</v>
      </c>
      <c r="C26" s="333">
        <v>1887306</v>
      </c>
      <c r="D26" s="333">
        <v>3200122</v>
      </c>
    </row>
    <row r="27" spans="1:4" x14ac:dyDescent="0.2">
      <c r="A27">
        <v>2020</v>
      </c>
      <c r="B27" s="333">
        <v>1475524</v>
      </c>
      <c r="C27" s="333">
        <v>1806654</v>
      </c>
      <c r="D27" s="333">
        <v>3282178</v>
      </c>
    </row>
    <row r="28" spans="1:4" x14ac:dyDescent="0.2">
      <c r="A28">
        <v>2021</v>
      </c>
      <c r="B28" s="333">
        <v>1634059</v>
      </c>
      <c r="C28" s="333">
        <v>1696425</v>
      </c>
      <c r="D28" s="333">
        <v>3330484</v>
      </c>
    </row>
    <row r="29" spans="1:4" x14ac:dyDescent="0.2">
      <c r="A29">
        <v>2022</v>
      </c>
      <c r="B29" s="333">
        <v>1746048</v>
      </c>
      <c r="C29" s="333">
        <v>1585776</v>
      </c>
      <c r="D29" s="333">
        <v>3331824</v>
      </c>
    </row>
    <row r="30" spans="1:4" x14ac:dyDescent="0.2">
      <c r="B30" s="333"/>
      <c r="C30" s="333"/>
      <c r="D30" s="333"/>
    </row>
    <row r="31" spans="1:4" x14ac:dyDescent="0.2">
      <c r="A31" t="s">
        <v>302</v>
      </c>
    </row>
    <row r="33" spans="1:4" x14ac:dyDescent="0.2">
      <c r="A33" t="s">
        <v>303</v>
      </c>
    </row>
    <row r="34" spans="1:4" x14ac:dyDescent="0.2">
      <c r="A34" t="s">
        <v>280</v>
      </c>
      <c r="B34" t="s">
        <v>299</v>
      </c>
      <c r="C34" t="s">
        <v>300</v>
      </c>
      <c r="D34" t="s">
        <v>47</v>
      </c>
    </row>
    <row r="35" spans="1:4" x14ac:dyDescent="0.2">
      <c r="A35">
        <v>2012</v>
      </c>
      <c r="B35" s="333">
        <v>457433</v>
      </c>
      <c r="C35" s="333">
        <v>50149515</v>
      </c>
      <c r="D35" s="333">
        <v>50606948</v>
      </c>
    </row>
    <row r="36" spans="1:4" x14ac:dyDescent="0.2">
      <c r="A36">
        <v>2013</v>
      </c>
      <c r="B36" s="333">
        <v>794333</v>
      </c>
      <c r="C36" s="333">
        <v>49815693</v>
      </c>
      <c r="D36" s="333">
        <v>50610026</v>
      </c>
    </row>
    <row r="37" spans="1:4" x14ac:dyDescent="0.2">
      <c r="A37">
        <v>2014</v>
      </c>
      <c r="B37" s="333">
        <v>1192812</v>
      </c>
      <c r="C37" s="333">
        <v>47651934</v>
      </c>
      <c r="D37" s="333">
        <v>48844746</v>
      </c>
    </row>
    <row r="38" spans="1:4" x14ac:dyDescent="0.2">
      <c r="A38">
        <v>2015</v>
      </c>
      <c r="B38" s="333">
        <v>3131380</v>
      </c>
      <c r="C38" s="333">
        <v>50353186</v>
      </c>
      <c r="D38" s="333">
        <v>53484566</v>
      </c>
    </row>
    <row r="39" spans="1:4" x14ac:dyDescent="0.2">
      <c r="A39">
        <v>2016</v>
      </c>
      <c r="B39" s="333">
        <v>5870537</v>
      </c>
      <c r="C39" s="333">
        <v>48019876</v>
      </c>
      <c r="D39" s="333">
        <v>53890413</v>
      </c>
    </row>
    <row r="40" spans="1:4" x14ac:dyDescent="0.2">
      <c r="A40">
        <v>2017</v>
      </c>
      <c r="B40" s="333">
        <v>10036274</v>
      </c>
      <c r="C40" s="333">
        <v>43853111</v>
      </c>
      <c r="D40" s="333">
        <v>53889385</v>
      </c>
    </row>
    <row r="41" spans="1:4" x14ac:dyDescent="0.2">
      <c r="A41">
        <v>2018</v>
      </c>
      <c r="B41" s="333">
        <v>15648052</v>
      </c>
      <c r="C41" s="333">
        <v>38613514</v>
      </c>
      <c r="D41" s="333">
        <v>54261566</v>
      </c>
    </row>
    <row r="42" spans="1:4" x14ac:dyDescent="0.2">
      <c r="A42">
        <v>2019</v>
      </c>
      <c r="B42" s="333">
        <v>20476685</v>
      </c>
      <c r="C42" s="333">
        <v>34568183</v>
      </c>
      <c r="D42" s="333">
        <v>55044868</v>
      </c>
    </row>
    <row r="43" spans="1:4" x14ac:dyDescent="0.2">
      <c r="A43">
        <v>2020</v>
      </c>
      <c r="B43" s="333">
        <v>23645874</v>
      </c>
      <c r="C43" s="333">
        <v>32073364</v>
      </c>
      <c r="D43" s="333">
        <v>55719238</v>
      </c>
    </row>
    <row r="44" spans="1:4" x14ac:dyDescent="0.2">
      <c r="A44">
        <v>2021</v>
      </c>
      <c r="B44" s="333">
        <v>27768673</v>
      </c>
      <c r="C44" s="333">
        <v>28284661</v>
      </c>
      <c r="D44" s="333">
        <v>56053334</v>
      </c>
    </row>
    <row r="45" spans="1:4" x14ac:dyDescent="0.2">
      <c r="A45">
        <v>2022</v>
      </c>
      <c r="B45" s="333">
        <v>31318300</v>
      </c>
      <c r="C45" s="333">
        <v>25357215</v>
      </c>
      <c r="D45" s="333">
        <v>56675515</v>
      </c>
    </row>
  </sheetData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2215-C80B-4E46-94FF-CC4DDCBD7F44}">
  <dimension ref="A1:D13"/>
  <sheetViews>
    <sheetView tabSelected="1" workbookViewId="0">
      <selection activeCell="G5" sqref="G5"/>
    </sheetView>
  </sheetViews>
  <sheetFormatPr defaultRowHeight="15" x14ac:dyDescent="0.2"/>
  <cols>
    <col min="2" max="4" width="9.88671875" bestFit="1" customWidth="1"/>
  </cols>
  <sheetData>
    <row r="1" spans="1:4" x14ac:dyDescent="0.2">
      <c r="A1" t="s">
        <v>298</v>
      </c>
    </row>
    <row r="2" spans="1:4" x14ac:dyDescent="0.2">
      <c r="A2" t="s">
        <v>280</v>
      </c>
      <c r="B2" t="s">
        <v>299</v>
      </c>
      <c r="C2" t="s">
        <v>300</v>
      </c>
      <c r="D2" t="s">
        <v>47</v>
      </c>
    </row>
    <row r="3" spans="1:4" x14ac:dyDescent="0.2">
      <c r="A3">
        <v>2012</v>
      </c>
      <c r="B3" s="333">
        <v>3200</v>
      </c>
      <c r="C3" s="333">
        <v>47725949</v>
      </c>
      <c r="D3" s="333">
        <v>47729149</v>
      </c>
    </row>
    <row r="4" spans="1:4" x14ac:dyDescent="0.2">
      <c r="A4">
        <v>2013</v>
      </c>
      <c r="B4" s="333">
        <v>265155</v>
      </c>
      <c r="C4" s="333">
        <v>47508595</v>
      </c>
      <c r="D4" s="333">
        <v>47773750</v>
      </c>
    </row>
    <row r="5" spans="1:4" x14ac:dyDescent="0.2">
      <c r="A5">
        <v>2014</v>
      </c>
      <c r="B5" s="333">
        <v>671234</v>
      </c>
      <c r="C5" s="333">
        <v>45454621</v>
      </c>
      <c r="D5" s="333">
        <v>46125855</v>
      </c>
    </row>
    <row r="6" spans="1:4" x14ac:dyDescent="0.2">
      <c r="A6">
        <v>2015</v>
      </c>
      <c r="B6" s="333">
        <v>2320481</v>
      </c>
      <c r="C6" s="333">
        <v>47830562</v>
      </c>
      <c r="D6" s="333">
        <v>50151043</v>
      </c>
    </row>
    <row r="7" spans="1:4" x14ac:dyDescent="0.2">
      <c r="A7">
        <v>2016</v>
      </c>
      <c r="B7" s="333">
        <v>4946982</v>
      </c>
      <c r="C7" s="333">
        <v>45598384</v>
      </c>
      <c r="D7" s="333">
        <v>50545366</v>
      </c>
    </row>
    <row r="8" spans="1:4" x14ac:dyDescent="0.2">
      <c r="A8">
        <v>2017</v>
      </c>
      <c r="B8" s="333">
        <v>8975694</v>
      </c>
      <c r="C8" s="333">
        <v>41582817</v>
      </c>
      <c r="D8" s="333">
        <v>50558511</v>
      </c>
    </row>
    <row r="9" spans="1:4" x14ac:dyDescent="0.2">
      <c r="A9">
        <v>2018</v>
      </c>
      <c r="B9" s="333">
        <v>14513504</v>
      </c>
      <c r="C9" s="333">
        <v>36521904</v>
      </c>
      <c r="D9" s="333">
        <v>51035408</v>
      </c>
    </row>
    <row r="10" spans="1:4" x14ac:dyDescent="0.2">
      <c r="A10">
        <v>2019</v>
      </c>
      <c r="B10" s="333">
        <v>19163869</v>
      </c>
      <c r="C10" s="333">
        <v>32680877</v>
      </c>
      <c r="D10" s="333">
        <v>51844746</v>
      </c>
    </row>
    <row r="11" spans="1:4" x14ac:dyDescent="0.2">
      <c r="A11">
        <v>2020</v>
      </c>
      <c r="B11" s="333">
        <v>22170350</v>
      </c>
      <c r="C11" s="333">
        <v>30266710</v>
      </c>
      <c r="D11" s="333">
        <v>52437060</v>
      </c>
    </row>
    <row r="12" spans="1:4" x14ac:dyDescent="0.2">
      <c r="A12">
        <v>2021</v>
      </c>
      <c r="B12" s="333">
        <v>26134614</v>
      </c>
      <c r="C12" s="333">
        <v>26588236</v>
      </c>
      <c r="D12" s="333">
        <v>52722850</v>
      </c>
    </row>
    <row r="13" spans="1:4" x14ac:dyDescent="0.2">
      <c r="A13">
        <v>2022</v>
      </c>
      <c r="B13" s="333">
        <v>29572252</v>
      </c>
      <c r="C13" s="333">
        <v>23771439</v>
      </c>
      <c r="D13" s="333">
        <v>53343691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0"/>
  <sheetViews>
    <sheetView zoomScaleNormal="100" workbookViewId="0"/>
  </sheetViews>
  <sheetFormatPr defaultColWidth="7.5546875" defaultRowHeight="12.75" x14ac:dyDescent="0.2"/>
  <cols>
    <col min="1" max="3" width="12.88671875" style="112" customWidth="1"/>
    <col min="4" max="4" width="7.5546875" style="112"/>
    <col min="5" max="5" width="35" style="112" bestFit="1" customWidth="1"/>
    <col min="6" max="6" width="9.88671875" style="112" bestFit="1" customWidth="1"/>
    <col min="7" max="16384" width="7.5546875" style="112"/>
  </cols>
  <sheetData>
    <row r="1" spans="1:4" ht="15.75" x14ac:dyDescent="0.25">
      <c r="A1" s="247" t="s">
        <v>383</v>
      </c>
    </row>
    <row r="2" spans="1:4" s="248" customFormat="1" x14ac:dyDescent="0.2">
      <c r="B2" s="249"/>
      <c r="C2" s="249"/>
    </row>
    <row r="3" spans="1:4" s="248" customFormat="1" ht="38.25" x14ac:dyDescent="0.2">
      <c r="A3" s="250" t="s">
        <v>304</v>
      </c>
      <c r="B3" s="251" t="s">
        <v>305</v>
      </c>
      <c r="C3" s="251" t="s">
        <v>306</v>
      </c>
      <c r="D3" s="252"/>
    </row>
    <row r="4" spans="1:4" s="248" customFormat="1" x14ac:dyDescent="0.2">
      <c r="A4" s="253"/>
      <c r="B4" s="254"/>
      <c r="C4" s="255"/>
      <c r="D4" s="252"/>
    </row>
    <row r="5" spans="1:4" s="248" customFormat="1" x14ac:dyDescent="0.2">
      <c r="A5" s="256">
        <v>2010</v>
      </c>
      <c r="B5" s="312">
        <v>22.131</v>
      </c>
      <c r="C5" s="257">
        <v>353.67143471025724</v>
      </c>
    </row>
    <row r="6" spans="1:4" s="248" customFormat="1" x14ac:dyDescent="0.2">
      <c r="A6" s="256">
        <v>2011</v>
      </c>
      <c r="B6" s="312">
        <v>21.564</v>
      </c>
      <c r="C6" s="257">
        <v>344.1773626240186</v>
      </c>
    </row>
    <row r="7" spans="1:4" x14ac:dyDescent="0.2">
      <c r="A7" s="256">
        <v>2012</v>
      </c>
      <c r="B7" s="312">
        <v>19.835999999999999</v>
      </c>
      <c r="C7" s="257">
        <v>333.24360052518688</v>
      </c>
    </row>
    <row r="8" spans="1:4" x14ac:dyDescent="0.2">
      <c r="A8" s="256">
        <v>2013</v>
      </c>
      <c r="B8" s="312">
        <v>18.538</v>
      </c>
      <c r="C8" s="257">
        <v>334.10174712291331</v>
      </c>
    </row>
    <row r="9" spans="1:4" x14ac:dyDescent="0.2">
      <c r="A9" s="256">
        <v>2014</v>
      </c>
      <c r="B9" s="119">
        <v>17.324000000000002</v>
      </c>
      <c r="C9" s="257">
        <v>328.28300181736159</v>
      </c>
    </row>
    <row r="10" spans="1:4" x14ac:dyDescent="0.2">
      <c r="A10" s="256">
        <v>2015</v>
      </c>
      <c r="B10" s="119">
        <v>16.673999999999999</v>
      </c>
      <c r="C10" s="257">
        <v>300.14767589754871</v>
      </c>
    </row>
    <row r="11" spans="1:4" x14ac:dyDescent="0.2">
      <c r="A11" s="256">
        <v>2016</v>
      </c>
      <c r="B11" s="119">
        <v>16.222999999999999</v>
      </c>
      <c r="C11" s="257">
        <v>285.50954245201359</v>
      </c>
    </row>
    <row r="12" spans="1:4" x14ac:dyDescent="0.2">
      <c r="A12" s="256">
        <v>2017</v>
      </c>
      <c r="B12" s="119">
        <v>16.117000000000001</v>
      </c>
      <c r="C12" s="257">
        <v>267.0501215024359</v>
      </c>
    </row>
    <row r="13" spans="1:4" x14ac:dyDescent="0.2">
      <c r="A13" s="256">
        <v>2018</v>
      </c>
      <c r="B13" s="119">
        <v>15.021000000000001</v>
      </c>
      <c r="C13" s="257">
        <v>247.36986042576342</v>
      </c>
    </row>
    <row r="14" spans="1:4" x14ac:dyDescent="0.2">
      <c r="A14" s="256">
        <v>2019</v>
      </c>
      <c r="B14" s="119">
        <v>13.422000000000001</v>
      </c>
      <c r="C14" s="257">
        <v>238.13288425782994</v>
      </c>
    </row>
    <row r="15" spans="1:4" x14ac:dyDescent="0.2">
      <c r="A15" s="256">
        <v>2020</v>
      </c>
      <c r="B15" s="119">
        <v>13.231</v>
      </c>
      <c r="C15" s="257">
        <v>232.76965549181133</v>
      </c>
    </row>
    <row r="16" spans="1:4" x14ac:dyDescent="0.2">
      <c r="A16" s="256">
        <v>2021</v>
      </c>
      <c r="B16" s="119">
        <v>13.138999999999999</v>
      </c>
      <c r="C16" s="257">
        <v>253.70894527356384</v>
      </c>
    </row>
    <row r="17" spans="1:3" x14ac:dyDescent="0.2">
      <c r="A17" s="256">
        <v>2022</v>
      </c>
      <c r="B17" s="119">
        <v>13.375</v>
      </c>
      <c r="C17" s="257">
        <v>338.48250123216002</v>
      </c>
    </row>
    <row r="18" spans="1:3" x14ac:dyDescent="0.2">
      <c r="C18" s="258"/>
    </row>
    <row r="19" spans="1:3" x14ac:dyDescent="0.2">
      <c r="C19" s="258"/>
    </row>
    <row r="20" spans="1:3" x14ac:dyDescent="0.2">
      <c r="C20" s="258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7"/>
  <sheetViews>
    <sheetView showGridLines="0" zoomScaleNormal="100" workbookViewId="0"/>
  </sheetViews>
  <sheetFormatPr defaultColWidth="8.77734375" defaultRowHeight="15" x14ac:dyDescent="0.25"/>
  <cols>
    <col min="1" max="1" width="18.21875" style="12" customWidth="1"/>
    <col min="2" max="2" width="10.44140625" style="12" bestFit="1" customWidth="1"/>
    <col min="3" max="3" width="14.77734375" style="12" customWidth="1"/>
    <col min="4" max="4" width="11.21875" style="12" bestFit="1" customWidth="1"/>
    <col min="5" max="5" width="11.33203125" style="261" customWidth="1"/>
    <col min="6" max="6" width="8.77734375" style="12"/>
    <col min="7" max="7" width="24.6640625" style="12" bestFit="1" customWidth="1"/>
    <col min="8" max="8" width="27.109375" style="12" bestFit="1" customWidth="1"/>
    <col min="9" max="9" width="22.21875" style="12" bestFit="1" customWidth="1"/>
    <col min="10" max="10" width="19.6640625" style="12" bestFit="1" customWidth="1"/>
    <col min="11" max="16384" width="8.77734375" style="12"/>
  </cols>
  <sheetData>
    <row r="1" spans="1:7" ht="15.75" x14ac:dyDescent="0.25">
      <c r="A1" s="27" t="s">
        <v>384</v>
      </c>
      <c r="B1" s="259"/>
      <c r="C1" s="259"/>
      <c r="E1" s="12"/>
      <c r="G1" s="260"/>
    </row>
    <row r="3" spans="1:7" ht="15.75" x14ac:dyDescent="0.25">
      <c r="A3" t="s">
        <v>307</v>
      </c>
      <c r="B3"/>
      <c r="C3"/>
      <c r="D3"/>
      <c r="E3"/>
      <c r="F3"/>
      <c r="G3"/>
    </row>
    <row r="4" spans="1:7" ht="15.75" x14ac:dyDescent="0.25">
      <c r="A4"/>
      <c r="B4" s="185" t="s">
        <v>308</v>
      </c>
      <c r="C4" s="185" t="s">
        <v>309</v>
      </c>
      <c r="D4" s="185" t="s">
        <v>310</v>
      </c>
      <c r="E4" s="432" t="s">
        <v>385</v>
      </c>
      <c r="F4" s="185"/>
      <c r="G4"/>
    </row>
    <row r="5" spans="1:7" ht="15.75" x14ac:dyDescent="0.25">
      <c r="A5">
        <v>2010</v>
      </c>
      <c r="B5" s="428">
        <v>0.14556607031399138</v>
      </c>
      <c r="C5" s="428">
        <v>0.49990187099306554</v>
      </c>
      <c r="D5" s="428">
        <v>0.26977469294021672</v>
      </c>
      <c r="E5" s="428">
        <v>8.4757365752726341E-2</v>
      </c>
      <c r="F5" s="428"/>
      <c r="G5" s="429"/>
    </row>
    <row r="6" spans="1:7" ht="15.75" x14ac:dyDescent="0.25">
      <c r="A6">
        <v>2011</v>
      </c>
      <c r="B6" s="428">
        <v>0.17814722958384246</v>
      </c>
      <c r="C6" s="428">
        <v>0.51125636702143296</v>
      </c>
      <c r="D6" s="428">
        <v>0.2434562243312943</v>
      </c>
      <c r="E6" s="428">
        <v>6.7140179063430339E-2</v>
      </c>
      <c r="F6" s="428"/>
      <c r="G6" s="429"/>
    </row>
    <row r="7" spans="1:7" ht="15.75" x14ac:dyDescent="0.25">
      <c r="A7">
        <v>2012</v>
      </c>
      <c r="B7" s="428">
        <v>0.23802519555141866</v>
      </c>
      <c r="C7" s="428">
        <v>0.5084021656230544</v>
      </c>
      <c r="D7" s="428">
        <v>0.20223462317440832</v>
      </c>
      <c r="E7" s="428">
        <v>5.1338015651118583E-2</v>
      </c>
      <c r="F7" s="428"/>
      <c r="G7" s="429"/>
    </row>
    <row r="8" spans="1:7" ht="15.75" x14ac:dyDescent="0.25">
      <c r="A8">
        <v>2013</v>
      </c>
      <c r="B8" s="428">
        <v>0.27832602925149452</v>
      </c>
      <c r="C8" s="428">
        <v>0.51032121755613735</v>
      </c>
      <c r="D8" s="428">
        <v>0.16721072336440801</v>
      </c>
      <c r="E8" s="428">
        <v>4.4142029827960172E-2</v>
      </c>
      <c r="F8" s="428"/>
      <c r="G8" s="429"/>
    </row>
    <row r="9" spans="1:7" ht="15.75" x14ac:dyDescent="0.25">
      <c r="A9">
        <v>2014</v>
      </c>
      <c r="B9" s="428">
        <v>0.32940606224721808</v>
      </c>
      <c r="C9" s="428">
        <v>0.50663687049472794</v>
      </c>
      <c r="D9" s="428">
        <v>0.12431539795535626</v>
      </c>
      <c r="E9" s="428">
        <v>3.9641669302697753E-2</v>
      </c>
      <c r="F9" s="428"/>
      <c r="G9" s="429"/>
    </row>
    <row r="10" spans="1:7" ht="15.75" x14ac:dyDescent="0.25">
      <c r="A10">
        <v>2015</v>
      </c>
      <c r="B10" s="428">
        <v>0.35917036512300959</v>
      </c>
      <c r="C10" s="428">
        <v>0.49491851351995503</v>
      </c>
      <c r="D10" s="428">
        <v>0.10611028583923364</v>
      </c>
      <c r="E10" s="428">
        <v>3.9800835517801697E-2</v>
      </c>
      <c r="F10" s="428"/>
      <c r="G10" s="429"/>
    </row>
    <row r="11" spans="1:7" ht="15.75" x14ac:dyDescent="0.25">
      <c r="A11">
        <v>2016</v>
      </c>
      <c r="B11" s="428">
        <v>0.37602430997221675</v>
      </c>
      <c r="C11" s="428">
        <v>0.46551763645465521</v>
      </c>
      <c r="D11" s="428">
        <v>0.12011930191120899</v>
      </c>
      <c r="E11" s="428">
        <v>3.8338751661919045E-2</v>
      </c>
      <c r="F11" s="428"/>
    </row>
    <row r="12" spans="1:7" ht="15.75" x14ac:dyDescent="0.25">
      <c r="A12">
        <v>2017</v>
      </c>
      <c r="B12" s="428">
        <v>0.38051903465069281</v>
      </c>
      <c r="C12" s="428">
        <v>0.46400038838786561</v>
      </c>
      <c r="D12" s="428">
        <v>0.12199836161296287</v>
      </c>
      <c r="E12" s="428">
        <v>3.3482215348478693E-2</v>
      </c>
      <c r="F12" s="428"/>
    </row>
    <row r="13" spans="1:7" ht="15.75" x14ac:dyDescent="0.25">
      <c r="A13">
        <v>2018</v>
      </c>
      <c r="B13" s="428">
        <v>0.41430758925255329</v>
      </c>
      <c r="C13" s="428">
        <v>0.45347548588051073</v>
      </c>
      <c r="D13" s="428">
        <v>0.10200467868281389</v>
      </c>
      <c r="E13" s="428">
        <v>3.0212246184122125E-2</v>
      </c>
      <c r="F13" s="428"/>
    </row>
    <row r="14" spans="1:7" ht="15.75" x14ac:dyDescent="0.25">
      <c r="A14">
        <v>2019</v>
      </c>
      <c r="B14" s="428">
        <v>0.47752890595375869</v>
      </c>
      <c r="C14" s="428">
        <v>0.41068522964779852</v>
      </c>
      <c r="D14" s="428">
        <v>8.5806574197225913E-2</v>
      </c>
      <c r="E14" s="428">
        <v>2.5979290201216858E-2</v>
      </c>
      <c r="F14" s="428"/>
    </row>
    <row r="15" spans="1:7" ht="15.75" x14ac:dyDescent="0.25">
      <c r="A15">
        <v>2020</v>
      </c>
      <c r="B15" s="428">
        <v>0.52120188377638221</v>
      </c>
      <c r="C15" s="428">
        <v>0.37933103622255049</v>
      </c>
      <c r="D15" s="428">
        <v>7.1213769566071644E-2</v>
      </c>
      <c r="E15" s="428">
        <v>2.8253310434995647E-2</v>
      </c>
      <c r="F15" s="428"/>
    </row>
    <row r="16" spans="1:7" ht="15.75" x14ac:dyDescent="0.25">
      <c r="A16">
        <v>2021</v>
      </c>
      <c r="B16" s="428">
        <v>0.53282165702472928</v>
      </c>
      <c r="C16" s="428">
        <v>0.37038008657433152</v>
      </c>
      <c r="D16" s="428">
        <v>6.7522808665705064E-2</v>
      </c>
      <c r="E16" s="428">
        <v>2.9275447735234099E-2</v>
      </c>
    </row>
    <row r="17" spans="1:5" ht="15.75" x14ac:dyDescent="0.25">
      <c r="A17">
        <v>2022</v>
      </c>
      <c r="B17" s="428">
        <v>0.52773074847187962</v>
      </c>
      <c r="C17" s="428">
        <v>0.37019891126351179</v>
      </c>
      <c r="D17" s="428">
        <v>7.845180170261154E-2</v>
      </c>
      <c r="E17" s="428">
        <v>2.3618430255823358E-2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11A7-A320-4358-8C05-E5794AEF2BED}">
  <dimension ref="A1:H24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9.33203125" defaultRowHeight="15" x14ac:dyDescent="0.2"/>
  <cols>
    <col min="1" max="1" width="10.109375" style="341" customWidth="1"/>
    <col min="2" max="2" width="31.6640625" style="341" bestFit="1" customWidth="1"/>
    <col min="3" max="3" width="10.109375" style="341" customWidth="1"/>
    <col min="4" max="4" width="10.5546875" style="341" customWidth="1"/>
    <col min="5" max="5" width="18.88671875" style="341" customWidth="1"/>
    <col min="6" max="6" width="21.6640625" style="341" bestFit="1" customWidth="1"/>
    <col min="7" max="16384" width="9.33203125" style="341"/>
  </cols>
  <sheetData>
    <row r="1" spans="1:7" s="342" customFormat="1" ht="15.75" x14ac:dyDescent="0.25">
      <c r="A1" s="340" t="s">
        <v>375</v>
      </c>
      <c r="B1" s="341"/>
      <c r="C1" s="341"/>
      <c r="D1" s="341"/>
      <c r="E1" s="341"/>
      <c r="F1" s="341"/>
      <c r="G1" s="410"/>
    </row>
    <row r="2" spans="1:7" x14ac:dyDescent="0.2">
      <c r="A2" s="343"/>
      <c r="B2" s="343"/>
      <c r="C2" s="343"/>
      <c r="D2" s="343"/>
      <c r="E2" s="343"/>
      <c r="F2" s="343" t="s">
        <v>60</v>
      </c>
    </row>
    <row r="3" spans="1:7" ht="28.5" x14ac:dyDescent="0.2">
      <c r="A3" s="343"/>
      <c r="B3" s="343" t="s">
        <v>61</v>
      </c>
      <c r="C3" s="343" t="s">
        <v>53</v>
      </c>
      <c r="D3" s="343" t="s">
        <v>54</v>
      </c>
      <c r="E3" s="344" t="s">
        <v>62</v>
      </c>
      <c r="F3" s="345" t="s">
        <v>47</v>
      </c>
    </row>
    <row r="4" spans="1:7" x14ac:dyDescent="0.2">
      <c r="A4" s="346">
        <v>2005</v>
      </c>
      <c r="B4" s="347">
        <v>4.1680000000000001</v>
      </c>
      <c r="C4" s="347">
        <v>2.8792499999999999</v>
      </c>
      <c r="D4" s="347">
        <v>0.95974999999999999</v>
      </c>
      <c r="E4" s="347">
        <v>0.28699999999999998</v>
      </c>
      <c r="F4" s="347">
        <v>8.2940000000000005</v>
      </c>
      <c r="G4" s="348"/>
    </row>
    <row r="5" spans="1:7" x14ac:dyDescent="0.2">
      <c r="A5" s="346">
        <v>2006</v>
      </c>
      <c r="B5" s="347">
        <v>5.27</v>
      </c>
      <c r="C5" s="347">
        <v>3.8180000000000001</v>
      </c>
      <c r="D5" s="347">
        <v>1.284</v>
      </c>
      <c r="E5" s="347">
        <v>0.33600000000000002</v>
      </c>
      <c r="F5" s="347">
        <v>10.708</v>
      </c>
      <c r="G5" s="348"/>
    </row>
    <row r="6" spans="1:7" x14ac:dyDescent="0.2">
      <c r="A6" s="346">
        <v>2007</v>
      </c>
      <c r="B6" s="347">
        <v>5.5629999999999997</v>
      </c>
      <c r="C6" s="347">
        <v>5.5</v>
      </c>
      <c r="D6" s="347">
        <v>1.607</v>
      </c>
      <c r="E6" s="347">
        <v>0.314</v>
      </c>
      <c r="F6" s="347">
        <v>12.983999999999998</v>
      </c>
      <c r="G6" s="348"/>
    </row>
    <row r="7" spans="1:7" x14ac:dyDescent="0.2">
      <c r="A7" s="346">
        <v>2008</v>
      </c>
      <c r="B7" s="347">
        <v>5.3280000000000003</v>
      </c>
      <c r="C7" s="347">
        <v>5.9740000000000002</v>
      </c>
      <c r="D7" s="347">
        <v>1.78</v>
      </c>
      <c r="E7" s="347">
        <v>0.38500000000000001</v>
      </c>
      <c r="F7" s="347">
        <v>13.466999999999999</v>
      </c>
      <c r="G7" s="348"/>
    </row>
    <row r="8" spans="1:7" x14ac:dyDescent="0.2">
      <c r="A8" s="346">
        <v>2009</v>
      </c>
      <c r="B8" s="347">
        <v>5.41</v>
      </c>
      <c r="C8" s="347">
        <v>6.7830000000000004</v>
      </c>
      <c r="D8" s="347">
        <v>1.907</v>
      </c>
      <c r="E8" s="347">
        <v>0.372</v>
      </c>
      <c r="F8" s="347">
        <v>14.472000000000001</v>
      </c>
      <c r="G8" s="348"/>
    </row>
    <row r="9" spans="1:7" x14ac:dyDescent="0.2">
      <c r="A9" s="346">
        <v>2010</v>
      </c>
      <c r="B9" s="347">
        <v>5.58</v>
      </c>
      <c r="C9" s="347">
        <v>6.9969999999999999</v>
      </c>
      <c r="D9" s="347">
        <v>1.6919999999999999</v>
      </c>
      <c r="E9" s="347">
        <v>0.435</v>
      </c>
      <c r="F9" s="347">
        <v>14.704000000000001</v>
      </c>
      <c r="G9" s="348"/>
    </row>
    <row r="10" spans="1:7" x14ac:dyDescent="0.2">
      <c r="A10" s="346">
        <v>2011</v>
      </c>
      <c r="B10" s="347">
        <v>8.4779999999999998</v>
      </c>
      <c r="C10" s="347">
        <v>7.2389999999999999</v>
      </c>
      <c r="D10" s="347">
        <v>1.8759999999999999</v>
      </c>
      <c r="E10" s="347">
        <v>0.35299999999999998</v>
      </c>
      <c r="F10" s="347">
        <v>17.946000000000002</v>
      </c>
      <c r="G10" s="348"/>
    </row>
    <row r="11" spans="1:7" x14ac:dyDescent="0.2">
      <c r="A11" s="346">
        <v>2012</v>
      </c>
      <c r="B11" s="347">
        <v>11.843</v>
      </c>
      <c r="C11" s="347">
        <v>9.5640000000000001</v>
      </c>
      <c r="D11" s="347">
        <v>1.968</v>
      </c>
      <c r="E11" s="347">
        <v>0.434</v>
      </c>
      <c r="F11" s="347">
        <v>23.809000000000001</v>
      </c>
      <c r="G11" s="348"/>
    </row>
    <row r="12" spans="1:7" x14ac:dyDescent="0.2">
      <c r="A12" s="346">
        <v>2013</v>
      </c>
      <c r="B12" s="347">
        <v>12.388</v>
      </c>
      <c r="C12" s="347">
        <v>9.0210000000000008</v>
      </c>
      <c r="D12" s="347">
        <v>1.657</v>
      </c>
      <c r="E12" s="347">
        <v>0.36199999999999999</v>
      </c>
      <c r="F12" s="347">
        <v>23.427999999999997</v>
      </c>
      <c r="G12" s="348"/>
    </row>
    <row r="13" spans="1:7" x14ac:dyDescent="0.2">
      <c r="A13" s="346">
        <v>2014</v>
      </c>
      <c r="B13" s="347">
        <v>12.46</v>
      </c>
      <c r="C13" s="343">
        <v>9.9239999999999995</v>
      </c>
      <c r="D13" s="343">
        <v>1.264</v>
      </c>
      <c r="E13" s="343">
        <v>0.36499999999999999</v>
      </c>
      <c r="F13" s="347">
        <v>24.012999999999998</v>
      </c>
      <c r="G13" s="348"/>
    </row>
    <row r="14" spans="1:7" x14ac:dyDescent="0.2">
      <c r="A14" s="346">
        <v>2015</v>
      </c>
      <c r="B14" s="347">
        <v>9.6820000000000004</v>
      </c>
      <c r="C14" s="343">
        <v>9.6210000000000004</v>
      </c>
      <c r="D14" s="343">
        <v>1.5820000000000001</v>
      </c>
      <c r="E14" s="343">
        <v>0.311</v>
      </c>
      <c r="F14" s="347">
        <v>21.196000000000002</v>
      </c>
      <c r="G14" s="348"/>
    </row>
    <row r="15" spans="1:7" x14ac:dyDescent="0.2">
      <c r="A15" s="346">
        <v>2016</v>
      </c>
      <c r="B15" s="347">
        <v>6.3079999999999998</v>
      </c>
      <c r="C15" s="343">
        <v>9.8420000000000005</v>
      </c>
      <c r="D15" s="343">
        <v>1.8720000000000001</v>
      </c>
      <c r="E15" s="343">
        <v>0.34699999999999998</v>
      </c>
      <c r="F15" s="347">
        <v>18.369</v>
      </c>
      <c r="G15" s="348"/>
    </row>
    <row r="16" spans="1:7" x14ac:dyDescent="0.2">
      <c r="A16" s="346">
        <v>2017</v>
      </c>
      <c r="B16" s="347">
        <v>5.8460000000000001</v>
      </c>
      <c r="C16" s="343">
        <v>11.211</v>
      </c>
      <c r="D16" s="343">
        <v>1.508</v>
      </c>
      <c r="E16" s="343">
        <v>0.36499999999999999</v>
      </c>
      <c r="F16" s="347">
        <v>18.93</v>
      </c>
      <c r="G16" s="348"/>
    </row>
    <row r="17" spans="1:8" x14ac:dyDescent="0.2">
      <c r="A17" s="346">
        <v>2018</v>
      </c>
      <c r="B17" s="347">
        <v>5.2430000000000003</v>
      </c>
      <c r="C17" s="343">
        <v>11.622</v>
      </c>
      <c r="D17" s="347">
        <v>1.7</v>
      </c>
      <c r="E17" s="343">
        <v>0.56599999999999995</v>
      </c>
      <c r="F17" s="347">
        <v>19.131</v>
      </c>
      <c r="G17" s="348"/>
    </row>
    <row r="18" spans="1:8" x14ac:dyDescent="0.2">
      <c r="A18" s="346">
        <v>2019</v>
      </c>
      <c r="B18" s="347">
        <v>5.7670000000000003</v>
      </c>
      <c r="C18" s="343">
        <v>10.891999999999999</v>
      </c>
      <c r="D18" s="347">
        <v>2.052</v>
      </c>
      <c r="E18" s="343">
        <v>0.78700000000000003</v>
      </c>
      <c r="F18" s="347">
        <v>19.497999999999998</v>
      </c>
      <c r="G18" s="348"/>
    </row>
    <row r="19" spans="1:8" x14ac:dyDescent="0.2">
      <c r="A19" s="346">
        <v>2020</v>
      </c>
      <c r="B19" s="347">
        <v>2.79</v>
      </c>
      <c r="C19" s="343">
        <v>10.547000000000001</v>
      </c>
      <c r="D19" s="347">
        <v>1.883</v>
      </c>
      <c r="E19" s="343">
        <v>0.53300000000000003</v>
      </c>
      <c r="F19" s="347">
        <v>15.752999999999998</v>
      </c>
      <c r="G19" s="348"/>
    </row>
    <row r="20" spans="1:8" x14ac:dyDescent="0.2">
      <c r="A20" s="346">
        <v>2021</v>
      </c>
      <c r="B20" s="347">
        <v>2.931</v>
      </c>
      <c r="C20" s="343">
        <v>11.228999999999999</v>
      </c>
      <c r="D20" s="347">
        <v>1.849</v>
      </c>
      <c r="E20" s="343">
        <v>0.41499999999999998</v>
      </c>
      <c r="F20" s="347">
        <v>16.423999999999999</v>
      </c>
      <c r="G20" s="348"/>
    </row>
    <row r="21" spans="1:8" x14ac:dyDescent="0.2">
      <c r="A21" s="346">
        <v>2022</v>
      </c>
      <c r="B21" s="347">
        <v>3.4020000000000001</v>
      </c>
      <c r="C21" s="343">
        <v>10.515000000000001</v>
      </c>
      <c r="D21" s="347">
        <v>2.1909999999999998</v>
      </c>
      <c r="E21" s="343">
        <v>0.55400000000000005</v>
      </c>
      <c r="F21" s="347">
        <v>16.661999999999999</v>
      </c>
      <c r="G21" s="348"/>
    </row>
    <row r="22" spans="1:8" x14ac:dyDescent="0.2">
      <c r="A22" s="346"/>
      <c r="B22" s="347"/>
      <c r="C22" s="347"/>
      <c r="D22" s="347"/>
      <c r="E22" s="343"/>
      <c r="F22" s="347"/>
      <c r="H22" s="348"/>
    </row>
    <row r="23" spans="1:8" x14ac:dyDescent="0.2">
      <c r="A23" s="349" t="s">
        <v>55</v>
      </c>
      <c r="B23" s="343"/>
      <c r="C23" s="343"/>
      <c r="D23" s="343"/>
      <c r="E23" s="343"/>
      <c r="F23" s="350"/>
      <c r="G23" s="414"/>
      <c r="H23" s="348"/>
    </row>
    <row r="24" spans="1:8" x14ac:dyDescent="0.2">
      <c r="A24" s="410"/>
      <c r="B24" s="410"/>
      <c r="H24" s="348"/>
    </row>
  </sheetData>
  <conditionalFormatting sqref="B4:E21">
    <cfRule type="cellIs" dxfId="3" priority="1" stopIfTrue="1" operator="lessThan">
      <formula>0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941F-7D2F-4087-9C0D-372C9F1EEDF3}">
  <dimension ref="A1:AE16"/>
  <sheetViews>
    <sheetView workbookViewId="0"/>
  </sheetViews>
  <sheetFormatPr defaultColWidth="7.88671875" defaultRowHeight="12.75" x14ac:dyDescent="0.2"/>
  <cols>
    <col min="1" max="1" width="10.109375" style="112" bestFit="1" customWidth="1"/>
    <col min="2" max="4" width="18.88671875" style="112" customWidth="1"/>
    <col min="5" max="16384" width="7.88671875" style="112"/>
  </cols>
  <sheetData>
    <row r="1" spans="1:31" ht="15.75" x14ac:dyDescent="0.2">
      <c r="A1" s="463" t="s">
        <v>416</v>
      </c>
    </row>
    <row r="2" spans="1:31" s="248" customFormat="1" ht="15" x14ac:dyDescent="0.2">
      <c r="A2" s="433"/>
      <c r="B2" s="433"/>
      <c r="C2" s="433"/>
      <c r="D2" s="434"/>
    </row>
    <row r="3" spans="1:31" s="248" customFormat="1" ht="31.5" x14ac:dyDescent="0.25">
      <c r="A3" s="435"/>
      <c r="B3" s="436" t="s">
        <v>386</v>
      </c>
      <c r="C3" s="436" t="s">
        <v>387</v>
      </c>
      <c r="D3" s="436" t="s">
        <v>388</v>
      </c>
    </row>
    <row r="4" spans="1:31" s="248" customFormat="1" ht="15" x14ac:dyDescent="0.2">
      <c r="A4" s="437">
        <v>2010</v>
      </c>
      <c r="B4" s="438">
        <v>22.131006374744061</v>
      </c>
      <c r="C4" s="438">
        <v>23.656604193921776</v>
      </c>
      <c r="D4" s="438">
        <v>11.895985199208553</v>
      </c>
    </row>
    <row r="5" spans="1:31" s="248" customFormat="1" ht="15" x14ac:dyDescent="0.2">
      <c r="A5" s="437">
        <f t="shared" ref="A5:A16" si="0">1+A4</f>
        <v>2011</v>
      </c>
      <c r="B5" s="438">
        <v>21.563708932094976</v>
      </c>
      <c r="C5" s="438">
        <v>22.49840008580933</v>
      </c>
      <c r="D5" s="438">
        <v>11.259659309411017</v>
      </c>
    </row>
    <row r="6" spans="1:31" s="247" customFormat="1" ht="15.75" x14ac:dyDescent="0.25">
      <c r="A6" s="437">
        <f t="shared" si="0"/>
        <v>2012</v>
      </c>
      <c r="B6" s="438">
        <v>19.835566870276637</v>
      </c>
      <c r="C6" s="438">
        <v>23.148642237269446</v>
      </c>
      <c r="D6" s="438">
        <v>11.483253043196839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</row>
    <row r="7" spans="1:31" s="248" customFormat="1" ht="15" x14ac:dyDescent="0.2">
      <c r="A7" s="437">
        <f t="shared" si="0"/>
        <v>2013</v>
      </c>
      <c r="B7" s="438">
        <v>18.537755264030125</v>
      </c>
      <c r="C7" s="438">
        <v>23.320725624807789</v>
      </c>
      <c r="D7" s="438">
        <v>11.823248236651478</v>
      </c>
    </row>
    <row r="8" spans="1:31" s="248" customFormat="1" ht="15" x14ac:dyDescent="0.2">
      <c r="A8" s="437">
        <f t="shared" si="0"/>
        <v>2014</v>
      </c>
      <c r="B8" s="438">
        <v>17.318892816817062</v>
      </c>
      <c r="C8" s="438">
        <v>23.411466636314156</v>
      </c>
      <c r="D8" s="438">
        <v>11.657959179869897</v>
      </c>
    </row>
    <row r="9" spans="1:31" s="248" customFormat="1" ht="15" x14ac:dyDescent="0.2">
      <c r="A9" s="437">
        <f t="shared" si="0"/>
        <v>2015</v>
      </c>
      <c r="B9" s="438">
        <v>16.673577747094885</v>
      </c>
      <c r="C9" s="438">
        <v>21.594102234763142</v>
      </c>
      <c r="D9" s="438">
        <v>10.43689959942804</v>
      </c>
    </row>
    <row r="10" spans="1:31" s="248" customFormat="1" ht="15" x14ac:dyDescent="0.2">
      <c r="A10" s="437">
        <f t="shared" si="0"/>
        <v>2016</v>
      </c>
      <c r="B10" s="438">
        <v>16.222720690422765</v>
      </c>
      <c r="C10" s="438">
        <v>19.254456893780279</v>
      </c>
      <c r="D10" s="438">
        <v>8.8417279198254644</v>
      </c>
    </row>
    <row r="11" spans="1:31" s="248" customFormat="1" ht="15" x14ac:dyDescent="0.2">
      <c r="A11" s="437">
        <f t="shared" si="0"/>
        <v>2017</v>
      </c>
      <c r="B11" s="438">
        <v>16.117216022470593</v>
      </c>
      <c r="C11" s="438">
        <v>17.619658353442706</v>
      </c>
      <c r="D11" s="438">
        <v>7.4232687242608355</v>
      </c>
    </row>
    <row r="12" spans="1:31" ht="15" x14ac:dyDescent="0.2">
      <c r="A12" s="437">
        <f t="shared" si="0"/>
        <v>2018</v>
      </c>
      <c r="B12" s="438">
        <v>15.021102993972587</v>
      </c>
      <c r="C12" s="438">
        <v>17.237705439707288</v>
      </c>
      <c r="D12" s="438">
        <v>7.3960216766468605</v>
      </c>
    </row>
    <row r="13" spans="1:31" ht="15" x14ac:dyDescent="0.2">
      <c r="A13" s="437">
        <f t="shared" si="0"/>
        <v>2019</v>
      </c>
      <c r="B13" s="438">
        <v>13.422417470287806</v>
      </c>
      <c r="C13" s="438">
        <v>17.36986413220222</v>
      </c>
      <c r="D13" s="438">
        <v>8.7366695727632315</v>
      </c>
    </row>
    <row r="14" spans="1:31" ht="15" x14ac:dyDescent="0.2">
      <c r="A14" s="437">
        <f t="shared" si="0"/>
        <v>2020</v>
      </c>
      <c r="B14" s="438">
        <v>13.231481313511315</v>
      </c>
      <c r="C14" s="438">
        <v>18.021991566674881</v>
      </c>
      <c r="D14" s="438">
        <v>8.1142569045037174</v>
      </c>
    </row>
    <row r="15" spans="1:31" ht="15" x14ac:dyDescent="0.2">
      <c r="A15" s="437">
        <f t="shared" si="0"/>
        <v>2021</v>
      </c>
      <c r="B15" s="438">
        <v>13.139343042195293</v>
      </c>
      <c r="C15" s="438">
        <v>20.500675069329677</v>
      </c>
      <c r="D15" s="438">
        <v>9.9920189809579316</v>
      </c>
    </row>
    <row r="16" spans="1:31" ht="15" x14ac:dyDescent="0.2">
      <c r="A16" s="437">
        <f t="shared" si="0"/>
        <v>2022</v>
      </c>
      <c r="B16" s="438">
        <v>13.374887673975866</v>
      </c>
      <c r="C16" s="438">
        <v>30.346070662295887</v>
      </c>
      <c r="D16" s="438">
        <v>17.570099494573967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8B13-807D-4D6E-937F-83D059D981FB}">
  <dimension ref="A1:L21"/>
  <sheetViews>
    <sheetView zoomScaleNormal="100" workbookViewId="0"/>
  </sheetViews>
  <sheetFormatPr defaultColWidth="9.21875" defaultRowHeight="15" x14ac:dyDescent="0.2"/>
  <cols>
    <col min="1" max="1" width="23.77734375" style="443" customWidth="1"/>
    <col min="2" max="2" width="40.44140625" style="443" bestFit="1" customWidth="1"/>
    <col min="3" max="3" width="22.21875" style="443" bestFit="1" customWidth="1"/>
    <col min="4" max="6" width="9.21875" style="443"/>
    <col min="7" max="7" width="9.88671875" style="443" bestFit="1" customWidth="1"/>
    <col min="8" max="16384" width="9.21875" style="443"/>
  </cols>
  <sheetData>
    <row r="1" spans="1:12" ht="15.75" x14ac:dyDescent="0.25">
      <c r="A1" s="439" t="s">
        <v>389</v>
      </c>
      <c r="B1" s="440"/>
      <c r="C1" s="441"/>
      <c r="D1" s="440"/>
      <c r="E1" s="440"/>
      <c r="F1" s="440"/>
      <c r="G1" s="440"/>
      <c r="H1" s="440"/>
      <c r="I1" s="440"/>
      <c r="J1" s="440"/>
      <c r="K1" s="440"/>
      <c r="L1" s="442"/>
    </row>
    <row r="2" spans="1:12" ht="15.75" x14ac:dyDescent="0.25">
      <c r="A2" s="439"/>
      <c r="B2" s="440"/>
      <c r="C2" s="444"/>
      <c r="D2" s="440"/>
      <c r="E2" s="440"/>
      <c r="F2" s="440"/>
      <c r="G2" s="440"/>
      <c r="H2" s="440"/>
      <c r="I2" s="440"/>
      <c r="J2" s="440"/>
      <c r="K2" s="440"/>
      <c r="L2" s="442"/>
    </row>
    <row r="3" spans="1:12" ht="15.75" x14ac:dyDescent="0.25">
      <c r="A3" s="445" t="s">
        <v>390</v>
      </c>
      <c r="B3" s="446" t="s">
        <v>391</v>
      </c>
      <c r="C3" s="447" t="s">
        <v>392</v>
      </c>
    </row>
    <row r="4" spans="1:12" x14ac:dyDescent="0.2">
      <c r="A4" s="448" t="s">
        <v>393</v>
      </c>
      <c r="B4" s="455">
        <v>7.9365079365079361E-2</v>
      </c>
      <c r="C4" s="464">
        <v>20</v>
      </c>
      <c r="G4" s="449"/>
    </row>
    <row r="5" spans="1:12" x14ac:dyDescent="0.2">
      <c r="A5" s="448">
        <v>2</v>
      </c>
      <c r="B5" s="455">
        <v>7.2990126939351196E-2</v>
      </c>
      <c r="C5" s="464">
        <v>20.7</v>
      </c>
      <c r="G5" s="449"/>
    </row>
    <row r="6" spans="1:12" x14ac:dyDescent="0.2">
      <c r="A6" s="448">
        <v>3</v>
      </c>
      <c r="B6" s="455">
        <v>6.3787185354691078E-2</v>
      </c>
      <c r="C6" s="464">
        <v>22.3</v>
      </c>
      <c r="G6" s="449"/>
    </row>
    <row r="7" spans="1:12" x14ac:dyDescent="0.2">
      <c r="A7" s="448">
        <v>4</v>
      </c>
      <c r="B7" s="455">
        <v>5.8979937152525981E-2</v>
      </c>
      <c r="C7" s="464">
        <v>24.4</v>
      </c>
      <c r="G7" s="449"/>
    </row>
    <row r="8" spans="1:12" x14ac:dyDescent="0.2">
      <c r="A8" s="448">
        <v>5</v>
      </c>
      <c r="B8" s="455">
        <v>5.2556237218813903E-2</v>
      </c>
      <c r="C8" s="464">
        <v>25.7</v>
      </c>
      <c r="G8" s="449"/>
    </row>
    <row r="9" spans="1:12" x14ac:dyDescent="0.2">
      <c r="A9" s="448">
        <v>6</v>
      </c>
      <c r="B9" s="455">
        <v>5.0613198364804358E-2</v>
      </c>
      <c r="C9" s="464">
        <v>26</v>
      </c>
      <c r="G9" s="449"/>
    </row>
    <row r="10" spans="1:12" x14ac:dyDescent="0.2">
      <c r="A10" s="448">
        <v>7</v>
      </c>
      <c r="B10" s="455">
        <v>4.4452222611130555E-2</v>
      </c>
      <c r="C10" s="464">
        <v>25.4</v>
      </c>
      <c r="G10" s="449"/>
    </row>
    <row r="11" spans="1:12" x14ac:dyDescent="0.2">
      <c r="A11" s="448">
        <v>8</v>
      </c>
      <c r="B11" s="455">
        <v>4.2807442141884734E-2</v>
      </c>
      <c r="C11" s="464">
        <v>28.3</v>
      </c>
      <c r="E11" s="450"/>
      <c r="G11" s="449"/>
    </row>
    <row r="12" spans="1:12" x14ac:dyDescent="0.2">
      <c r="A12" s="448">
        <v>9</v>
      </c>
      <c r="B12" s="455">
        <v>3.841041998936736E-2</v>
      </c>
      <c r="C12" s="464">
        <v>28.9</v>
      </c>
      <c r="E12" s="450"/>
      <c r="G12" s="449"/>
    </row>
    <row r="13" spans="1:12" x14ac:dyDescent="0.2">
      <c r="A13" s="448" t="s">
        <v>394</v>
      </c>
      <c r="B13" s="455">
        <v>3.480602373591303E-2</v>
      </c>
      <c r="C13" s="464">
        <v>34.9</v>
      </c>
      <c r="D13" s="451"/>
      <c r="G13" s="449"/>
    </row>
    <row r="14" spans="1:12" x14ac:dyDescent="0.2">
      <c r="A14" s="448"/>
      <c r="B14" s="455"/>
      <c r="E14" s="450"/>
    </row>
    <row r="15" spans="1:12" x14ac:dyDescent="0.2">
      <c r="A15" s="448" t="s">
        <v>395</v>
      </c>
      <c r="B15" s="455">
        <v>4.8600605143721637E-2</v>
      </c>
      <c r="C15" s="464">
        <v>25.7</v>
      </c>
      <c r="E15" s="450"/>
    </row>
    <row r="16" spans="1:12" x14ac:dyDescent="0.2">
      <c r="A16" s="448"/>
      <c r="B16" s="452"/>
      <c r="C16" s="453"/>
      <c r="E16" s="450"/>
    </row>
    <row r="17" spans="1:5" x14ac:dyDescent="0.2">
      <c r="A17" s="448"/>
      <c r="B17" s="452"/>
      <c r="C17" s="453"/>
      <c r="E17" s="450"/>
    </row>
    <row r="18" spans="1:5" x14ac:dyDescent="0.2">
      <c r="A18" s="465" t="s">
        <v>396</v>
      </c>
      <c r="B18" s="452"/>
      <c r="C18" s="453"/>
      <c r="E18" s="450"/>
    </row>
    <row r="19" spans="1:5" x14ac:dyDescent="0.2">
      <c r="A19" s="454"/>
      <c r="B19" s="452"/>
      <c r="C19" s="453"/>
      <c r="E19" s="450"/>
    </row>
    <row r="20" spans="1:5" x14ac:dyDescent="0.2">
      <c r="E20" s="450"/>
    </row>
    <row r="21" spans="1:5" x14ac:dyDescent="0.2">
      <c r="E21" s="455"/>
    </row>
  </sheetData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Y38"/>
  <sheetViews>
    <sheetView zoomScaleNormal="100" workbookViewId="0">
      <pane xSplit="1" ySplit="3" topLeftCell="B8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77734375" defaultRowHeight="15.75" x14ac:dyDescent="0.25"/>
  <cols>
    <col min="1" max="1" width="12.88671875" style="264" customWidth="1"/>
    <col min="2" max="2" width="8.88671875" style="262" bestFit="1" customWidth="1"/>
    <col min="3" max="3" width="13.109375" style="262" bestFit="1" customWidth="1"/>
    <col min="4" max="4" width="8.88671875" style="262" customWidth="1"/>
    <col min="5" max="5" width="9.88671875" style="262" customWidth="1"/>
    <col min="6" max="16384" width="8.77734375" style="263"/>
  </cols>
  <sheetData>
    <row r="1" spans="1:25" x14ac:dyDescent="0.25">
      <c r="A1" s="270" t="s">
        <v>371</v>
      </c>
    </row>
    <row r="3" spans="1:25" x14ac:dyDescent="0.25">
      <c r="B3" s="265" t="s">
        <v>42</v>
      </c>
      <c r="C3" s="265" t="s">
        <v>311</v>
      </c>
      <c r="D3" s="265" t="s">
        <v>54</v>
      </c>
      <c r="E3" s="265" t="s">
        <v>53</v>
      </c>
    </row>
    <row r="4" spans="1:25" ht="15" customHeight="1" x14ac:dyDescent="0.25">
      <c r="A4" s="264">
        <v>1990</v>
      </c>
      <c r="B4" s="266">
        <v>103.12194268173374</v>
      </c>
      <c r="C4" s="266">
        <v>26.892504382724024</v>
      </c>
      <c r="D4" s="266">
        <v>75.342762175452876</v>
      </c>
      <c r="E4" s="266">
        <v>87.534584900997956</v>
      </c>
      <c r="Q4" s="267"/>
      <c r="R4" s="267"/>
      <c r="S4" s="267"/>
      <c r="T4" s="267"/>
      <c r="V4" s="268"/>
      <c r="W4" s="268"/>
      <c r="X4" s="268"/>
      <c r="Y4" s="268"/>
    </row>
    <row r="5" spans="1:25" x14ac:dyDescent="0.25">
      <c r="A5" s="264">
        <v>1991</v>
      </c>
      <c r="B5" s="266">
        <v>94.955154128840618</v>
      </c>
      <c r="C5" s="266">
        <v>22.082504886147685</v>
      </c>
      <c r="D5" s="266">
        <v>71.105223168923928</v>
      </c>
      <c r="E5" s="266">
        <v>84.538265336166745</v>
      </c>
      <c r="Q5" s="267"/>
      <c r="R5" s="267"/>
      <c r="S5" s="267"/>
      <c r="T5" s="267"/>
      <c r="V5" s="268"/>
      <c r="W5" s="268"/>
      <c r="X5" s="268"/>
      <c r="Y5" s="268"/>
    </row>
    <row r="6" spans="1:25" x14ac:dyDescent="0.25">
      <c r="A6" s="264">
        <v>1992</v>
      </c>
      <c r="B6" s="266">
        <v>92.794247435312656</v>
      </c>
      <c r="C6" s="266">
        <v>20.494630353738234</v>
      </c>
      <c r="D6" s="266">
        <v>68.986628482597098</v>
      </c>
      <c r="E6" s="266">
        <v>86.10371958002824</v>
      </c>
      <c r="Q6" s="267"/>
      <c r="R6" s="267"/>
      <c r="S6" s="267"/>
      <c r="T6" s="267"/>
      <c r="V6" s="268"/>
      <c r="W6" s="268"/>
      <c r="X6" s="268"/>
      <c r="Y6" s="268"/>
    </row>
    <row r="7" spans="1:25" x14ac:dyDescent="0.25">
      <c r="A7" s="264">
        <v>1993</v>
      </c>
      <c r="B7" s="266">
        <v>84.456430015241807</v>
      </c>
      <c r="C7" s="266">
        <v>21.179357380283534</v>
      </c>
      <c r="D7" s="266">
        <v>64.387243004150534</v>
      </c>
      <c r="E7" s="266">
        <v>87.456490897493836</v>
      </c>
      <c r="Q7" s="267"/>
      <c r="R7" s="267"/>
      <c r="S7" s="267"/>
      <c r="T7" s="267"/>
      <c r="V7" s="268"/>
      <c r="W7" s="268"/>
      <c r="X7" s="268"/>
      <c r="Y7" s="268"/>
    </row>
    <row r="8" spans="1:25" x14ac:dyDescent="0.25">
      <c r="A8" s="264">
        <v>1994</v>
      </c>
      <c r="B8" s="266">
        <v>82.05422616750289</v>
      </c>
      <c r="C8" s="266">
        <v>22.534796518615931</v>
      </c>
      <c r="D8" s="266">
        <v>62.029149325862008</v>
      </c>
      <c r="E8" s="266">
        <v>82.879556347849942</v>
      </c>
      <c r="Q8" s="267"/>
      <c r="R8" s="267"/>
      <c r="S8" s="267"/>
      <c r="T8" s="267"/>
      <c r="V8" s="268"/>
      <c r="W8" s="268"/>
      <c r="X8" s="268"/>
      <c r="Y8" s="268"/>
    </row>
    <row r="9" spans="1:25" x14ac:dyDescent="0.25">
      <c r="A9" s="264">
        <v>1995</v>
      </c>
      <c r="B9" s="266">
        <v>74.728866039901632</v>
      </c>
      <c r="C9" s="266">
        <v>25.548092223880186</v>
      </c>
      <c r="D9" s="266">
        <v>56.253008731697939</v>
      </c>
      <c r="E9" s="266">
        <v>79.713059230988307</v>
      </c>
      <c r="Q9" s="267"/>
      <c r="R9" s="267"/>
      <c r="S9" s="267"/>
      <c r="T9" s="267"/>
      <c r="V9" s="268"/>
      <c r="W9" s="268"/>
      <c r="X9" s="268"/>
      <c r="Y9" s="268"/>
    </row>
    <row r="10" spans="1:25" x14ac:dyDescent="0.25">
      <c r="A10" s="264">
        <v>1996</v>
      </c>
      <c r="B10" s="266">
        <v>67.894930555596972</v>
      </c>
      <c r="C10" s="266">
        <v>26.949544612345978</v>
      </c>
      <c r="D10" s="266">
        <v>41.054743291815903</v>
      </c>
      <c r="E10" s="266">
        <v>73.510386180152381</v>
      </c>
      <c r="Q10" s="267"/>
      <c r="R10" s="267"/>
      <c r="S10" s="267"/>
      <c r="T10" s="267"/>
      <c r="V10" s="268"/>
      <c r="W10" s="268"/>
      <c r="X10" s="268"/>
      <c r="Y10" s="268"/>
    </row>
    <row r="11" spans="1:25" x14ac:dyDescent="0.25">
      <c r="A11" s="264">
        <v>1997</v>
      </c>
      <c r="B11" s="266">
        <v>66.204120626480062</v>
      </c>
      <c r="C11" s="266">
        <v>25.742494551990593</v>
      </c>
      <c r="D11" s="266">
        <v>42.45414272321819</v>
      </c>
      <c r="E11" s="266">
        <v>69.213335909916253</v>
      </c>
      <c r="Q11" s="267"/>
      <c r="R11" s="267"/>
      <c r="S11" s="267"/>
      <c r="T11" s="267"/>
      <c r="V11" s="268"/>
      <c r="W11" s="268"/>
      <c r="X11" s="268"/>
      <c r="Y11" s="268"/>
    </row>
    <row r="12" spans="1:25" x14ac:dyDescent="0.25">
      <c r="A12" s="264">
        <v>1998</v>
      </c>
      <c r="B12" s="266">
        <v>66.709524083248184</v>
      </c>
      <c r="C12" s="266">
        <v>21.130212853636969</v>
      </c>
      <c r="D12" s="266">
        <v>44.01152379453854</v>
      </c>
      <c r="E12" s="266">
        <v>67.523632956785718</v>
      </c>
      <c r="Q12" s="267"/>
      <c r="R12" s="267"/>
      <c r="S12" s="267"/>
      <c r="T12" s="267"/>
      <c r="V12" s="268"/>
      <c r="W12" s="268"/>
      <c r="X12" s="268"/>
      <c r="Y12" s="268"/>
    </row>
    <row r="13" spans="1:25" x14ac:dyDescent="0.25">
      <c r="A13" s="264">
        <v>1999</v>
      </c>
      <c r="B13" s="266">
        <v>64.718267055237263</v>
      </c>
      <c r="C13" s="266">
        <v>23.82510146211628</v>
      </c>
      <c r="D13" s="266">
        <v>43.114109690871672</v>
      </c>
      <c r="E13" s="266">
        <v>66.903352694582523</v>
      </c>
      <c r="Q13" s="267"/>
      <c r="R13" s="267"/>
      <c r="S13" s="267"/>
      <c r="T13" s="267"/>
      <c r="V13" s="268"/>
      <c r="W13" s="268"/>
      <c r="X13" s="268"/>
      <c r="Y13" s="268"/>
    </row>
    <row r="14" spans="1:25" x14ac:dyDescent="0.25">
      <c r="A14" s="264">
        <v>2000</v>
      </c>
      <c r="B14" s="266">
        <v>63.955847619329944</v>
      </c>
      <c r="C14" s="266">
        <v>34.032909869031876</v>
      </c>
      <c r="D14" s="266">
        <v>46.294314897282376</v>
      </c>
      <c r="E14" s="266">
        <v>61.205313400689462</v>
      </c>
      <c r="Q14" s="267"/>
      <c r="R14" s="267"/>
      <c r="S14" s="267"/>
      <c r="T14" s="267"/>
      <c r="V14" s="268"/>
      <c r="W14" s="268"/>
      <c r="X14" s="268"/>
      <c r="Y14" s="268"/>
    </row>
    <row r="15" spans="1:25" x14ac:dyDescent="0.25">
      <c r="A15" s="264">
        <v>2001</v>
      </c>
      <c r="B15" s="266">
        <v>64.47796576180022</v>
      </c>
      <c r="C15" s="266">
        <v>33.3938969314787</v>
      </c>
      <c r="D15" s="266">
        <v>60.946471994356322</v>
      </c>
      <c r="E15" s="266">
        <v>55.035799172911858</v>
      </c>
      <c r="Q15" s="267"/>
      <c r="R15" s="267"/>
      <c r="S15" s="267"/>
      <c r="T15" s="267"/>
      <c r="V15" s="268"/>
      <c r="W15" s="268"/>
      <c r="X15" s="268"/>
      <c r="Y15" s="268"/>
    </row>
    <row r="16" spans="1:25" x14ac:dyDescent="0.25">
      <c r="A16" s="264">
        <v>2002</v>
      </c>
      <c r="B16" s="266">
        <v>64.658202782358515</v>
      </c>
      <c r="C16" s="266">
        <v>34.224350048495388</v>
      </c>
      <c r="D16" s="266">
        <v>56.383883684701132</v>
      </c>
      <c r="E16" s="266">
        <v>51.929694649406997</v>
      </c>
      <c r="Q16" s="267"/>
      <c r="R16" s="267"/>
      <c r="S16" s="267"/>
      <c r="T16" s="267"/>
      <c r="V16" s="268"/>
      <c r="W16" s="268"/>
      <c r="X16" s="268"/>
      <c r="Y16" s="268"/>
    </row>
    <row r="17" spans="1:25" x14ac:dyDescent="0.25">
      <c r="A17" s="264">
        <v>2003</v>
      </c>
      <c r="B17" s="266">
        <v>57.811506054946207</v>
      </c>
      <c r="C17" s="266">
        <v>38.521162762741028</v>
      </c>
      <c r="D17" s="266">
        <v>57.31693953454964</v>
      </c>
      <c r="E17" s="266">
        <v>48.985442535800566</v>
      </c>
      <c r="Q17" s="267"/>
      <c r="R17" s="267"/>
      <c r="S17" s="267"/>
      <c r="T17" s="267"/>
      <c r="V17" s="268"/>
      <c r="W17" s="268"/>
      <c r="X17" s="268"/>
      <c r="Y17" s="268"/>
    </row>
    <row r="18" spans="1:25" x14ac:dyDescent="0.25">
      <c r="A18" s="264">
        <v>2004</v>
      </c>
      <c r="B18" s="266">
        <v>62.727150090289719</v>
      </c>
      <c r="C18" s="266">
        <v>37.795061116892306</v>
      </c>
      <c r="D18" s="266">
        <v>62.197936284855437</v>
      </c>
      <c r="E18" s="266">
        <v>52.046176671645483</v>
      </c>
      <c r="Q18" s="267"/>
      <c r="R18" s="267"/>
      <c r="S18" s="267"/>
      <c r="T18" s="267"/>
      <c r="V18" s="268"/>
      <c r="W18" s="268"/>
      <c r="X18" s="268"/>
      <c r="Y18" s="268"/>
    </row>
    <row r="19" spans="1:25" x14ac:dyDescent="0.25">
      <c r="A19" s="264">
        <v>2005</v>
      </c>
      <c r="B19" s="269">
        <v>71.564033783643652</v>
      </c>
      <c r="C19" s="269">
        <v>48.780401573450845</v>
      </c>
      <c r="D19" s="269">
        <v>91.8585572207231</v>
      </c>
      <c r="E19" s="269">
        <v>67.730970726531666</v>
      </c>
      <c r="Q19" s="267"/>
      <c r="R19" s="267"/>
      <c r="S19" s="267"/>
      <c r="T19" s="267"/>
      <c r="V19" s="268"/>
      <c r="W19" s="268"/>
      <c r="X19" s="268"/>
      <c r="Y19" s="268"/>
    </row>
    <row r="20" spans="1:25" x14ac:dyDescent="0.25">
      <c r="A20" s="264">
        <v>2006</v>
      </c>
      <c r="B20" s="269">
        <v>66.47516407843554</v>
      </c>
      <c r="C20" s="269">
        <v>60.377733550125122</v>
      </c>
      <c r="D20" s="269">
        <v>111.20111883394166</v>
      </c>
      <c r="E20" s="269">
        <v>88.305149414333499</v>
      </c>
      <c r="Q20" s="267"/>
      <c r="R20" s="267"/>
      <c r="S20" s="267"/>
      <c r="T20" s="267"/>
      <c r="V20" s="268"/>
      <c r="W20" s="268"/>
      <c r="X20" s="268"/>
      <c r="Y20" s="268"/>
    </row>
    <row r="21" spans="1:25" x14ac:dyDescent="0.25">
      <c r="A21" s="264">
        <v>2007</v>
      </c>
      <c r="B21" s="430">
        <v>75.408137580875987</v>
      </c>
      <c r="C21" s="430">
        <v>61.042649857598427</v>
      </c>
      <c r="D21" s="430">
        <v>87.554028792654961</v>
      </c>
      <c r="E21" s="430">
        <v>88.503620180812021</v>
      </c>
      <c r="Q21" s="267"/>
      <c r="R21" s="267"/>
      <c r="S21" s="267"/>
      <c r="T21" s="267"/>
      <c r="V21" s="268"/>
      <c r="W21" s="268"/>
      <c r="X21" s="268"/>
      <c r="Y21" s="268"/>
    </row>
    <row r="22" spans="1:25" x14ac:dyDescent="0.25">
      <c r="A22" s="264">
        <v>2008</v>
      </c>
      <c r="B22" s="430">
        <v>94.751990250431831</v>
      </c>
      <c r="C22" s="430">
        <v>86.144849578310229</v>
      </c>
      <c r="D22" s="430">
        <v>127.88681047831538</v>
      </c>
      <c r="E22" s="430">
        <v>105.55126333710321</v>
      </c>
      <c r="Q22" s="267"/>
      <c r="R22" s="267"/>
      <c r="S22" s="267"/>
      <c r="T22" s="267"/>
      <c r="V22" s="268"/>
      <c r="W22" s="268"/>
      <c r="X22" s="268"/>
      <c r="Y22" s="268"/>
    </row>
    <row r="23" spans="1:25" x14ac:dyDescent="0.25">
      <c r="A23" s="264">
        <v>2009</v>
      </c>
      <c r="B23" s="430">
        <v>87.482234617422847</v>
      </c>
      <c r="C23" s="430">
        <v>82.435270656386507</v>
      </c>
      <c r="D23" s="430">
        <v>105.34737210644624</v>
      </c>
      <c r="E23" s="430">
        <v>111.68247343987167</v>
      </c>
      <c r="Q23" s="267"/>
      <c r="R23" s="267"/>
      <c r="S23" s="267"/>
      <c r="T23" s="267"/>
      <c r="V23" s="268"/>
      <c r="W23" s="268"/>
      <c r="X23" s="268"/>
      <c r="Y23" s="268"/>
    </row>
    <row r="24" spans="1:25" x14ac:dyDescent="0.25">
      <c r="A24" s="264">
        <v>2010</v>
      </c>
      <c r="B24" s="430">
        <v>100</v>
      </c>
      <c r="C24" s="430">
        <v>100</v>
      </c>
      <c r="D24" s="430">
        <v>100</v>
      </c>
      <c r="E24" s="430">
        <v>100</v>
      </c>
      <c r="Q24" s="267"/>
      <c r="R24" s="267"/>
      <c r="S24" s="267"/>
      <c r="T24" s="267"/>
      <c r="V24" s="268"/>
      <c r="W24" s="268"/>
      <c r="X24" s="268"/>
      <c r="Y24" s="268"/>
    </row>
    <row r="25" spans="1:25" x14ac:dyDescent="0.25">
      <c r="A25" s="264">
        <v>2011</v>
      </c>
      <c r="B25" s="430">
        <v>108.67309215621978</v>
      </c>
      <c r="C25" s="430">
        <v>118.70950892912798</v>
      </c>
      <c r="D25" s="430">
        <v>119.68867858549781</v>
      </c>
      <c r="E25" s="430">
        <v>100.92334015218216</v>
      </c>
      <c r="Q25" s="267"/>
      <c r="R25" s="267"/>
      <c r="S25" s="267"/>
      <c r="T25" s="267"/>
      <c r="V25" s="268"/>
      <c r="W25" s="268"/>
      <c r="X25" s="268"/>
      <c r="Y25" s="268"/>
    </row>
    <row r="26" spans="1:25" x14ac:dyDescent="0.25">
      <c r="A26" s="264">
        <v>2012</v>
      </c>
      <c r="B26" s="430">
        <v>104.55730164980133</v>
      </c>
      <c r="C26" s="430">
        <v>124.18185874640298</v>
      </c>
      <c r="D26" s="430">
        <v>128.6736194087232</v>
      </c>
      <c r="E26" s="430">
        <v>104.50055424542531</v>
      </c>
      <c r="Q26" s="267"/>
      <c r="R26" s="267"/>
      <c r="S26" s="267"/>
      <c r="T26" s="267"/>
      <c r="V26" s="268"/>
      <c r="W26" s="268"/>
      <c r="X26" s="268"/>
      <c r="Y26" s="268"/>
    </row>
    <row r="27" spans="1:25" x14ac:dyDescent="0.25">
      <c r="A27" s="264">
        <v>2013</v>
      </c>
      <c r="B27" s="430">
        <v>107.83905403743303</v>
      </c>
      <c r="C27" s="430">
        <v>117.7624508016482</v>
      </c>
      <c r="D27" s="430">
        <v>139.48072376954758</v>
      </c>
      <c r="E27" s="430">
        <v>107.80141554312752</v>
      </c>
      <c r="Q27" s="267"/>
      <c r="R27" s="267"/>
      <c r="S27" s="267"/>
      <c r="T27" s="267"/>
      <c r="V27" s="268"/>
      <c r="W27" s="268"/>
      <c r="X27" s="268"/>
      <c r="Y27" s="268"/>
    </row>
    <row r="28" spans="1:25" x14ac:dyDescent="0.25">
      <c r="A28" s="264">
        <v>2014</v>
      </c>
      <c r="B28" s="430">
        <v>106.32763503902629</v>
      </c>
      <c r="C28" s="430">
        <v>103.62910092459362</v>
      </c>
      <c r="D28" s="430">
        <v>123.64737373598128</v>
      </c>
      <c r="E28" s="430">
        <v>112.31519503969723</v>
      </c>
      <c r="Q28" s="267"/>
      <c r="R28" s="267"/>
      <c r="S28" s="267"/>
      <c r="T28" s="267"/>
      <c r="V28" s="268"/>
      <c r="W28" s="268"/>
      <c r="X28" s="268"/>
      <c r="Y28" s="268"/>
    </row>
    <row r="29" spans="1:25" x14ac:dyDescent="0.25">
      <c r="A29" s="264">
        <v>2015</v>
      </c>
      <c r="B29" s="430">
        <v>93.314889737686173</v>
      </c>
      <c r="C29" s="430">
        <v>81.057180903126508</v>
      </c>
      <c r="D29" s="430">
        <v>110.11663427093299</v>
      </c>
      <c r="E29" s="430">
        <v>111.83234746324749</v>
      </c>
    </row>
    <row r="30" spans="1:25" x14ac:dyDescent="0.25">
      <c r="A30" s="264">
        <v>2016</v>
      </c>
      <c r="B30" s="430">
        <v>85.476437791248458</v>
      </c>
      <c r="C30" s="430">
        <v>69.236953329897176</v>
      </c>
      <c r="D30" s="430">
        <v>90.779224366962694</v>
      </c>
      <c r="E30" s="430">
        <v>109.91006451390139</v>
      </c>
    </row>
    <row r="31" spans="1:25" x14ac:dyDescent="0.25">
      <c r="A31" s="264">
        <v>2017</v>
      </c>
      <c r="B31" s="430">
        <v>94.777593018087614</v>
      </c>
      <c r="C31" s="430">
        <v>78.293133406425866</v>
      </c>
      <c r="D31" s="430">
        <v>94.764707021950414</v>
      </c>
      <c r="E31" s="430">
        <v>111.33437296135642</v>
      </c>
    </row>
    <row r="32" spans="1:25" x14ac:dyDescent="0.25">
      <c r="A32" s="264">
        <v>2018</v>
      </c>
      <c r="B32" s="430">
        <v>114.59704351000497</v>
      </c>
      <c r="C32" s="430">
        <v>90.852649412316083</v>
      </c>
      <c r="D32" s="430">
        <v>110.0810638098431</v>
      </c>
      <c r="E32" s="430">
        <v>114.6972827251365</v>
      </c>
    </row>
    <row r="33" spans="1:5" x14ac:dyDescent="0.25">
      <c r="A33" s="264">
        <v>2019</v>
      </c>
      <c r="B33" s="430">
        <v>110.63230412967965</v>
      </c>
      <c r="C33" s="430">
        <v>94.398535612777351</v>
      </c>
      <c r="D33" s="430">
        <v>98.526695995993379</v>
      </c>
      <c r="E33" s="430">
        <v>127.20634649910629</v>
      </c>
    </row>
    <row r="34" spans="1:5" x14ac:dyDescent="0.25">
      <c r="A34" s="264">
        <v>2020</v>
      </c>
      <c r="B34" s="430">
        <v>70.006786133280215</v>
      </c>
      <c r="C34" s="430">
        <v>75.063063195042645</v>
      </c>
      <c r="D34" s="430">
        <v>83.821737264127577</v>
      </c>
      <c r="E34" s="430">
        <v>123.66600632949066</v>
      </c>
    </row>
    <row r="35" spans="1:5" x14ac:dyDescent="0.25">
      <c r="A35" s="264">
        <v>2021</v>
      </c>
      <c r="B35" s="430">
        <v>97.103016303634888</v>
      </c>
      <c r="C35" s="430">
        <v>87.830803089222613</v>
      </c>
      <c r="D35" s="430">
        <v>120.5687607043991</v>
      </c>
      <c r="E35" s="430">
        <v>139.26941968972062</v>
      </c>
    </row>
    <row r="36" spans="1:5" x14ac:dyDescent="0.25">
      <c r="A36" s="264">
        <v>2022</v>
      </c>
      <c r="B36" s="430">
        <v>180.67567711489676</v>
      </c>
      <c r="C36" s="430">
        <v>143.43072152786888</v>
      </c>
      <c r="D36" s="430">
        <v>200.24436696654715</v>
      </c>
      <c r="E36" s="430">
        <v>189.94723201131006</v>
      </c>
    </row>
    <row r="38" spans="1:5" ht="15" x14ac:dyDescent="0.2">
      <c r="A38" s="274" t="s">
        <v>312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3"/>
  <sheetViews>
    <sheetView zoomScaleNormal="100" workbookViewId="0">
      <pane xSplit="1" ySplit="4" topLeftCell="B13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8.88671875" defaultRowHeight="15" x14ac:dyDescent="0.2"/>
  <cols>
    <col min="1" max="1" width="8.88671875" style="272"/>
    <col min="2" max="5" width="8.88671875" style="271"/>
    <col min="6" max="6" width="8.77734375" style="263" customWidth="1"/>
    <col min="7" max="16384" width="8.88671875" style="271"/>
  </cols>
  <sheetData>
    <row r="1" spans="1:6" ht="15.75" x14ac:dyDescent="0.25">
      <c r="A1" s="270" t="s">
        <v>372</v>
      </c>
    </row>
    <row r="2" spans="1:6" x14ac:dyDescent="0.2">
      <c r="B2" s="273"/>
      <c r="C2" s="273"/>
      <c r="D2" s="273"/>
      <c r="E2" s="273"/>
    </row>
    <row r="3" spans="1:6" x14ac:dyDescent="0.2">
      <c r="A3" s="274" t="s">
        <v>312</v>
      </c>
      <c r="B3" s="275"/>
    </row>
    <row r="4" spans="1:6" s="272" customFormat="1" ht="25.5" x14ac:dyDescent="0.2">
      <c r="A4" s="276"/>
      <c r="B4" s="277" t="s">
        <v>313</v>
      </c>
      <c r="C4" s="277" t="s">
        <v>314</v>
      </c>
      <c r="D4" s="277" t="s">
        <v>315</v>
      </c>
      <c r="E4" s="277" t="s">
        <v>316</v>
      </c>
      <c r="F4" s="277" t="s">
        <v>317</v>
      </c>
    </row>
    <row r="5" spans="1:6" ht="12.75" x14ac:dyDescent="0.2">
      <c r="A5" s="278">
        <v>1996</v>
      </c>
      <c r="B5" s="279">
        <v>59.677161859415776</v>
      </c>
      <c r="C5" s="279">
        <v>57.450461435568265</v>
      </c>
      <c r="D5" s="279">
        <v>82.787889342518525</v>
      </c>
      <c r="E5" s="279">
        <v>46.245771097751629</v>
      </c>
      <c r="F5" s="279">
        <v>68.513708971792411</v>
      </c>
    </row>
    <row r="6" spans="1:6" ht="12.75" x14ac:dyDescent="0.2">
      <c r="A6" s="278">
        <v>1997</v>
      </c>
      <c r="B6" s="279">
        <v>60.186936842252777</v>
      </c>
      <c r="C6" s="279">
        <v>56.837152675982928</v>
      </c>
      <c r="D6" s="279">
        <v>78.586530405779229</v>
      </c>
      <c r="E6" s="279">
        <v>42.380732463179996</v>
      </c>
      <c r="F6" s="279">
        <v>66.365948747206758</v>
      </c>
    </row>
    <row r="7" spans="1:6" ht="12.75" x14ac:dyDescent="0.2">
      <c r="A7" s="278">
        <v>1998</v>
      </c>
      <c r="B7" s="279">
        <v>59.864964170999393</v>
      </c>
      <c r="C7" s="279">
        <v>54.078882998772968</v>
      </c>
      <c r="D7" s="279">
        <v>73.881976579009873</v>
      </c>
      <c r="E7" s="279">
        <v>32.343233913317945</v>
      </c>
      <c r="F7" s="279">
        <v>62.676020617189053</v>
      </c>
    </row>
    <row r="8" spans="1:6" ht="12.75" x14ac:dyDescent="0.2">
      <c r="A8" s="278">
        <v>1999</v>
      </c>
      <c r="B8" s="279">
        <v>60.136480727534725</v>
      </c>
      <c r="C8" s="279">
        <v>53.269318882024876</v>
      </c>
      <c r="D8" s="279">
        <v>71.952701511190185</v>
      </c>
      <c r="E8" s="279">
        <v>36.064869443451606</v>
      </c>
      <c r="F8" s="279">
        <v>61.737756835494608</v>
      </c>
    </row>
    <row r="9" spans="1:6" ht="12.75" x14ac:dyDescent="0.2">
      <c r="A9" s="278">
        <v>2000</v>
      </c>
      <c r="B9" s="279">
        <v>60.345183145914824</v>
      </c>
      <c r="C9" s="279">
        <v>51.389413951820664</v>
      </c>
      <c r="D9" s="279">
        <v>69.534002727253821</v>
      </c>
      <c r="E9" s="279">
        <v>54.467487387843306</v>
      </c>
      <c r="F9" s="279">
        <v>60.91701856146291</v>
      </c>
    </row>
    <row r="10" spans="1:6" ht="12.75" x14ac:dyDescent="0.2">
      <c r="A10" s="278">
        <v>2001</v>
      </c>
      <c r="B10" s="279">
        <v>61.982936002596325</v>
      </c>
      <c r="C10" s="279">
        <v>51.974679375485863</v>
      </c>
      <c r="D10" s="279">
        <v>67.684428247808526</v>
      </c>
      <c r="E10" s="279">
        <v>50.256750454223408</v>
      </c>
      <c r="F10" s="279">
        <v>60.176140375718923</v>
      </c>
    </row>
    <row r="11" spans="1:6" ht="12.75" x14ac:dyDescent="0.2">
      <c r="A11" s="278">
        <v>2002</v>
      </c>
      <c r="B11" s="279">
        <v>63.847738881436378</v>
      </c>
      <c r="C11" s="279">
        <v>54.086711441592705</v>
      </c>
      <c r="D11" s="279">
        <v>66.554752066115711</v>
      </c>
      <c r="E11" s="279">
        <v>44.397044339552515</v>
      </c>
      <c r="F11" s="279">
        <v>60.147041661804167</v>
      </c>
    </row>
    <row r="12" spans="1:6" ht="12.75" x14ac:dyDescent="0.2">
      <c r="A12" s="278">
        <v>2003</v>
      </c>
      <c r="B12" s="279">
        <v>63.471376331982363</v>
      </c>
      <c r="C12" s="279">
        <v>53.837003632536415</v>
      </c>
      <c r="D12" s="279">
        <v>65.504839665036314</v>
      </c>
      <c r="E12" s="279">
        <v>47.9596967631024</v>
      </c>
      <c r="F12" s="279">
        <v>59.716626543725702</v>
      </c>
    </row>
    <row r="13" spans="1:6" ht="12.75" x14ac:dyDescent="0.2">
      <c r="A13" s="278">
        <v>2004</v>
      </c>
      <c r="B13" s="279">
        <v>65.133474566535114</v>
      </c>
      <c r="C13" s="279">
        <v>56.126998030900289</v>
      </c>
      <c r="D13" s="279">
        <v>67.684428247808555</v>
      </c>
      <c r="E13" s="279">
        <v>55.165998523574814</v>
      </c>
      <c r="F13" s="279">
        <v>62.203350778447067</v>
      </c>
    </row>
    <row r="14" spans="1:6" ht="12.75" x14ac:dyDescent="0.2">
      <c r="A14" s="278">
        <v>2005</v>
      </c>
      <c r="B14" s="280">
        <v>69.644884060321061</v>
      </c>
      <c r="C14" s="280">
        <v>62.231954823516389</v>
      </c>
      <c r="D14" s="280">
        <v>72.652092706363305</v>
      </c>
      <c r="E14" s="280">
        <v>72.814630889600707</v>
      </c>
      <c r="F14" s="280">
        <v>68.358466091386433</v>
      </c>
    </row>
    <row r="15" spans="1:6" ht="12.75" x14ac:dyDescent="0.2">
      <c r="A15" s="278">
        <v>2006</v>
      </c>
      <c r="B15" s="280">
        <v>72.817004733806456</v>
      </c>
      <c r="C15" s="280">
        <v>79.298341020631511</v>
      </c>
      <c r="D15" s="280">
        <v>85.918750997774765</v>
      </c>
      <c r="E15" s="280">
        <v>80.334825097422424</v>
      </c>
      <c r="F15" s="280">
        <v>82.772328325934936</v>
      </c>
    </row>
    <row r="16" spans="1:6" ht="12.75" x14ac:dyDescent="0.2">
      <c r="A16" s="278">
        <v>2007</v>
      </c>
      <c r="B16" s="280">
        <v>76.185447085116436</v>
      </c>
      <c r="C16" s="280">
        <v>83.480063586751683</v>
      </c>
      <c r="D16" s="280">
        <v>90.585727805568609</v>
      </c>
      <c r="E16" s="280">
        <v>78.089719303413361</v>
      </c>
      <c r="F16" s="280">
        <v>86.571891021296622</v>
      </c>
    </row>
    <row r="17" spans="1:8" ht="12.75" x14ac:dyDescent="0.2">
      <c r="A17" s="278">
        <v>2008</v>
      </c>
      <c r="B17" s="280">
        <v>87.76428710946837</v>
      </c>
      <c r="C17" s="280">
        <v>96.550870140879951</v>
      </c>
      <c r="D17" s="280">
        <v>101.38410597046894</v>
      </c>
      <c r="E17" s="280">
        <v>113.00485185174254</v>
      </c>
      <c r="F17" s="280">
        <v>99.388583283514777</v>
      </c>
    </row>
    <row r="18" spans="1:8" ht="12.75" x14ac:dyDescent="0.2">
      <c r="A18" s="278">
        <v>2009</v>
      </c>
      <c r="B18" s="280">
        <v>101.41676505312869</v>
      </c>
      <c r="C18" s="280">
        <v>107.43754925812974</v>
      </c>
      <c r="D18" s="280">
        <v>104.01386531057115</v>
      </c>
      <c r="E18" s="280">
        <v>78.032032636953474</v>
      </c>
      <c r="F18" s="280">
        <v>104.41109829603236</v>
      </c>
    </row>
    <row r="19" spans="1:8" ht="12.75" x14ac:dyDescent="0.2">
      <c r="A19" s="278">
        <v>2010</v>
      </c>
      <c r="B19" s="280">
        <v>100</v>
      </c>
      <c r="C19" s="280">
        <v>100</v>
      </c>
      <c r="D19" s="280">
        <v>100</v>
      </c>
      <c r="E19" s="280">
        <v>100</v>
      </c>
      <c r="F19" s="280">
        <v>100</v>
      </c>
    </row>
    <row r="20" spans="1:8" ht="12.75" x14ac:dyDescent="0.2">
      <c r="A20" s="278">
        <v>2011</v>
      </c>
      <c r="B20" s="280">
        <v>102.61118681142523</v>
      </c>
      <c r="C20" s="280">
        <v>108.54890281943253</v>
      </c>
      <c r="D20" s="280">
        <v>104.97638971122241</v>
      </c>
      <c r="E20" s="280">
        <v>123.91492222903094</v>
      </c>
      <c r="F20" s="280">
        <v>107.63214915448521</v>
      </c>
      <c r="G20" s="281"/>
      <c r="H20" s="281"/>
    </row>
    <row r="21" spans="1:8" ht="12.75" x14ac:dyDescent="0.2">
      <c r="A21" s="278">
        <v>2012</v>
      </c>
      <c r="B21" s="280">
        <v>104.61583931126121</v>
      </c>
      <c r="C21" s="280">
        <v>118.15768354906442</v>
      </c>
      <c r="D21" s="280">
        <v>109.24654138482566</v>
      </c>
      <c r="E21" s="280">
        <v>125.73311932810438</v>
      </c>
      <c r="F21" s="280">
        <v>114.47739410940096</v>
      </c>
      <c r="G21" s="281"/>
      <c r="H21" s="281"/>
    </row>
    <row r="22" spans="1:8" ht="12.75" x14ac:dyDescent="0.2">
      <c r="A22" s="278">
        <v>2013</v>
      </c>
      <c r="B22" s="280">
        <v>104.03874218857194</v>
      </c>
      <c r="C22" s="280">
        <v>124.5324596248079</v>
      </c>
      <c r="D22" s="280">
        <v>114.942662970832</v>
      </c>
      <c r="E22" s="280">
        <v>123.49384058296569</v>
      </c>
      <c r="F22" s="280">
        <v>120.08478043137865</v>
      </c>
      <c r="G22" s="281"/>
      <c r="H22" s="281"/>
    </row>
    <row r="23" spans="1:8" ht="12.75" x14ac:dyDescent="0.2">
      <c r="A23" s="278">
        <v>2014</v>
      </c>
      <c r="B23" s="280">
        <v>105.53994794911128</v>
      </c>
      <c r="C23" s="280">
        <v>128.68849409623451</v>
      </c>
      <c r="D23" s="280">
        <v>119.64984543426998</v>
      </c>
      <c r="E23" s="280">
        <v>108.09813002059229</v>
      </c>
      <c r="F23" s="280">
        <v>123.66457915064363</v>
      </c>
      <c r="G23" s="281"/>
      <c r="H23" s="281"/>
    </row>
    <row r="24" spans="1:8" ht="12.75" x14ac:dyDescent="0.2">
      <c r="A24" s="278">
        <v>2015</v>
      </c>
      <c r="B24" s="280">
        <v>105.0677130220361</v>
      </c>
      <c r="C24" s="280">
        <v>122.11695933036123</v>
      </c>
      <c r="D24" s="280">
        <v>118.52068523996648</v>
      </c>
      <c r="E24" s="280">
        <v>75.686553697803618</v>
      </c>
      <c r="F24" s="280">
        <v>118.82497454738612</v>
      </c>
      <c r="G24" s="281"/>
      <c r="H24" s="281"/>
    </row>
    <row r="25" spans="1:8" ht="12.75" x14ac:dyDescent="0.2">
      <c r="A25" s="278">
        <v>2016</v>
      </c>
      <c r="B25" s="280">
        <v>102.86240170093089</v>
      </c>
      <c r="C25" s="280">
        <v>112.7255713544601</v>
      </c>
      <c r="D25" s="280">
        <v>116.03300371129335</v>
      </c>
      <c r="E25" s="280">
        <v>66.227814665700919</v>
      </c>
      <c r="F25" s="280">
        <v>113.06711320145359</v>
      </c>
    </row>
    <row r="26" spans="1:8" ht="12.75" x14ac:dyDescent="0.2">
      <c r="A26" s="278">
        <v>2017</v>
      </c>
      <c r="B26" s="280">
        <v>103.37528273709549</v>
      </c>
      <c r="C26" s="280">
        <v>109.44114286653681</v>
      </c>
      <c r="D26" s="280">
        <v>121.63693004814502</v>
      </c>
      <c r="E26" s="280">
        <v>80.666933276954595</v>
      </c>
      <c r="F26" s="280">
        <v>115.30785401311958</v>
      </c>
    </row>
    <row r="27" spans="1:8" ht="12.75" x14ac:dyDescent="0.2">
      <c r="A27" s="278">
        <v>2018</v>
      </c>
      <c r="B27" s="280">
        <v>103.37890246829274</v>
      </c>
      <c r="C27" s="280">
        <v>111.81971803655119</v>
      </c>
      <c r="D27" s="280">
        <v>129.98486788499594</v>
      </c>
      <c r="E27" s="280">
        <v>99.365080425651684</v>
      </c>
      <c r="F27" s="280">
        <v>121.08252768996159</v>
      </c>
    </row>
    <row r="28" spans="1:8" ht="12.75" x14ac:dyDescent="0.2">
      <c r="A28" s="278">
        <v>2019</v>
      </c>
      <c r="B28" s="280">
        <v>104.91305334846768</v>
      </c>
      <c r="C28" s="280">
        <v>108.90488126649078</v>
      </c>
      <c r="D28" s="280">
        <v>136.49411011523691</v>
      </c>
      <c r="E28" s="280">
        <v>94.749877350776785</v>
      </c>
      <c r="F28" s="280">
        <v>123.06084724005134</v>
      </c>
    </row>
    <row r="29" spans="1:8" ht="12.75" x14ac:dyDescent="0.2">
      <c r="A29" s="278">
        <v>2020</v>
      </c>
      <c r="B29" s="280">
        <v>103.30328978465755</v>
      </c>
      <c r="C29" s="280">
        <v>92.564424545484016</v>
      </c>
      <c r="D29" s="280">
        <v>129.09734136642331</v>
      </c>
      <c r="E29" s="280">
        <v>62.543537192788222</v>
      </c>
      <c r="F29" s="280">
        <v>110.89433318665974</v>
      </c>
    </row>
    <row r="30" spans="1:8" ht="12.75" x14ac:dyDescent="0.2">
      <c r="A30" s="278">
        <v>2021</v>
      </c>
      <c r="B30" s="280">
        <v>106.51725097980427</v>
      </c>
      <c r="C30" s="280">
        <v>92.690919500174246</v>
      </c>
      <c r="D30" s="280">
        <v>137.4839948783611</v>
      </c>
      <c r="E30" s="280">
        <v>82.362964562859659</v>
      </c>
      <c r="F30" s="280">
        <v>115.99111100346356</v>
      </c>
    </row>
    <row r="31" spans="1:8" ht="12.75" x14ac:dyDescent="0.2">
      <c r="A31" s="278">
        <v>2022</v>
      </c>
      <c r="B31" s="280">
        <v>123.77710280801202</v>
      </c>
      <c r="C31" s="280">
        <v>167.09535766506121</v>
      </c>
      <c r="D31" s="280">
        <v>194.47154154683128</v>
      </c>
      <c r="E31" s="280">
        <v>145.6932956882082</v>
      </c>
      <c r="F31" s="280">
        <v>181.24882921542783</v>
      </c>
    </row>
    <row r="33" spans="1:1" x14ac:dyDescent="0.2">
      <c r="A33" s="313" t="s">
        <v>318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8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ColWidth="8.88671875" defaultRowHeight="12.75" x14ac:dyDescent="0.2"/>
  <cols>
    <col min="1" max="1" width="6.109375" style="304" customWidth="1"/>
    <col min="2" max="2" width="6.109375" style="271" customWidth="1"/>
    <col min="3" max="3" width="10.109375" style="292" customWidth="1"/>
    <col min="4" max="4" width="11.44140625" style="292" customWidth="1"/>
    <col min="5" max="5" width="10" style="292" customWidth="1"/>
    <col min="6" max="6" width="11.88671875" style="292" customWidth="1"/>
    <col min="7" max="7" width="7.88671875" style="271" customWidth="1"/>
    <col min="8" max="16384" width="8.88671875" style="271"/>
  </cols>
  <sheetData>
    <row r="1" spans="1:7" ht="15.75" x14ac:dyDescent="0.25">
      <c r="A1" s="305" t="s">
        <v>373</v>
      </c>
      <c r="B1" s="283"/>
      <c r="C1" s="284"/>
      <c r="D1" s="284"/>
      <c r="E1" s="284"/>
      <c r="F1" s="284"/>
      <c r="G1" s="275"/>
    </row>
    <row r="2" spans="1:7" x14ac:dyDescent="0.2">
      <c r="A2" s="282"/>
      <c r="B2" s="283"/>
      <c r="C2" s="284"/>
      <c r="D2" s="284"/>
      <c r="E2" s="284"/>
      <c r="F2" s="284"/>
      <c r="G2" s="275"/>
    </row>
    <row r="3" spans="1:7" x14ac:dyDescent="0.2">
      <c r="A3" s="285" t="s">
        <v>280</v>
      </c>
      <c r="B3" s="286" t="s">
        <v>319</v>
      </c>
      <c r="C3" s="287" t="s">
        <v>320</v>
      </c>
      <c r="D3" s="287" t="s">
        <v>321</v>
      </c>
      <c r="E3" s="287" t="s">
        <v>322</v>
      </c>
      <c r="F3" s="287" t="s">
        <v>322</v>
      </c>
      <c r="G3" s="288" t="s">
        <v>110</v>
      </c>
    </row>
    <row r="4" spans="1:7" x14ac:dyDescent="0.2">
      <c r="A4" s="285"/>
      <c r="B4" s="286"/>
      <c r="C4" s="287" t="s">
        <v>323</v>
      </c>
      <c r="D4" s="287" t="s">
        <v>324</v>
      </c>
      <c r="E4" s="287" t="s">
        <v>323</v>
      </c>
      <c r="F4" s="287" t="s">
        <v>324</v>
      </c>
      <c r="G4" s="288" t="s">
        <v>325</v>
      </c>
    </row>
    <row r="5" spans="1:7" s="292" customFormat="1" ht="12" x14ac:dyDescent="0.2">
      <c r="A5" s="289">
        <v>1990</v>
      </c>
      <c r="B5" s="290">
        <v>1</v>
      </c>
      <c r="C5" s="291">
        <v>65.937000668002682</v>
      </c>
      <c r="D5" s="291">
        <v>26.837294589178356</v>
      </c>
      <c r="E5" s="291">
        <v>65.529592518370066</v>
      </c>
      <c r="F5" s="291">
        <v>27.216012024048098</v>
      </c>
      <c r="G5" s="279">
        <v>58.090803259604186</v>
      </c>
    </row>
    <row r="6" spans="1:7" s="292" customFormat="1" ht="12" x14ac:dyDescent="0.2">
      <c r="A6" s="289">
        <v>1990</v>
      </c>
      <c r="B6" s="290">
        <v>2</v>
      </c>
      <c r="C6" s="291">
        <v>69.157921568627458</v>
      </c>
      <c r="D6" s="291">
        <v>27.302725490196078</v>
      </c>
      <c r="E6" s="291">
        <v>65.688235294117646</v>
      </c>
      <c r="F6" s="291">
        <v>20.279137254901961</v>
      </c>
      <c r="G6" s="279">
        <v>59.371362048894063</v>
      </c>
    </row>
    <row r="7" spans="1:7" s="292" customFormat="1" ht="12" x14ac:dyDescent="0.2">
      <c r="A7" s="289">
        <v>1990</v>
      </c>
      <c r="B7" s="290">
        <v>3</v>
      </c>
      <c r="C7" s="291">
        <v>71.95420317460318</v>
      </c>
      <c r="D7" s="291">
        <v>30.678571428571434</v>
      </c>
      <c r="E7" s="291">
        <v>65.725771428571448</v>
      </c>
      <c r="F7" s="291">
        <v>21.368647619047625</v>
      </c>
      <c r="G7" s="279">
        <v>61.117578579743878</v>
      </c>
    </row>
    <row r="8" spans="1:7" s="292" customFormat="1" ht="12" x14ac:dyDescent="0.2">
      <c r="A8" s="289">
        <v>1990</v>
      </c>
      <c r="B8" s="290">
        <v>4</v>
      </c>
      <c r="C8" s="291">
        <v>72.725419029615622</v>
      </c>
      <c r="D8" s="291">
        <v>31.583270321361063</v>
      </c>
      <c r="E8" s="291">
        <v>72.568449905482041</v>
      </c>
      <c r="F8" s="291">
        <v>27.58867674858223</v>
      </c>
      <c r="G8" s="279">
        <v>61.583236321303836</v>
      </c>
    </row>
    <row r="9" spans="1:7" s="292" customFormat="1" ht="12" x14ac:dyDescent="0.2">
      <c r="A9" s="289">
        <v>1991</v>
      </c>
      <c r="B9" s="290">
        <v>1</v>
      </c>
      <c r="C9" s="291">
        <v>65.84608133086877</v>
      </c>
      <c r="D9" s="291">
        <v>26.309852125693162</v>
      </c>
      <c r="E9" s="291">
        <v>67.116321626617378</v>
      </c>
      <c r="F9" s="291">
        <v>23.642347504621075</v>
      </c>
      <c r="G9" s="279">
        <v>62.980209545983698</v>
      </c>
    </row>
    <row r="10" spans="1:7" s="292" customFormat="1" ht="12" x14ac:dyDescent="0.2">
      <c r="A10" s="289">
        <v>1991</v>
      </c>
      <c r="B10" s="290">
        <v>2</v>
      </c>
      <c r="C10" s="291">
        <v>72.277000607164538</v>
      </c>
      <c r="D10" s="291">
        <v>26.442805100182149</v>
      </c>
      <c r="E10" s="291">
        <v>68.161936854887685</v>
      </c>
      <c r="F10" s="291">
        <v>23.782877959927141</v>
      </c>
      <c r="G10" s="279">
        <v>63.911525029103601</v>
      </c>
    </row>
    <row r="11" spans="1:7" s="292" customFormat="1" ht="12" x14ac:dyDescent="0.2">
      <c r="A11" s="289">
        <v>1991</v>
      </c>
      <c r="B11" s="290">
        <v>3</v>
      </c>
      <c r="C11" s="291">
        <v>72.288866906474823</v>
      </c>
      <c r="D11" s="291">
        <v>26.897823741007198</v>
      </c>
      <c r="E11" s="291">
        <v>68.323459232613928</v>
      </c>
      <c r="F11" s="291">
        <v>24.364082733812953</v>
      </c>
      <c r="G11" s="279">
        <v>64.726426076833519</v>
      </c>
    </row>
    <row r="12" spans="1:7" s="292" customFormat="1" ht="12" x14ac:dyDescent="0.2">
      <c r="A12" s="289">
        <v>1991</v>
      </c>
      <c r="B12" s="290">
        <v>4</v>
      </c>
      <c r="C12" s="291">
        <v>69.940603907637666</v>
      </c>
      <c r="D12" s="291">
        <v>25.327531083481354</v>
      </c>
      <c r="E12" s="291">
        <v>68.989550029603336</v>
      </c>
      <c r="F12" s="291">
        <v>25.342788632326823</v>
      </c>
      <c r="G12" s="279">
        <v>65.541327124563438</v>
      </c>
    </row>
    <row r="13" spans="1:7" s="292" customFormat="1" ht="12" x14ac:dyDescent="0.2">
      <c r="A13" s="289">
        <v>1992</v>
      </c>
      <c r="B13" s="290">
        <v>1</v>
      </c>
      <c r="C13" s="291">
        <v>67.270720562390167</v>
      </c>
      <c r="D13" s="291">
        <v>22.916731107205628</v>
      </c>
      <c r="E13" s="291">
        <v>66.052923257176332</v>
      </c>
      <c r="F13" s="291">
        <v>22.705377855887519</v>
      </c>
      <c r="G13" s="279">
        <v>66.239813736903372</v>
      </c>
    </row>
    <row r="14" spans="1:7" s="292" customFormat="1" ht="12" x14ac:dyDescent="0.2">
      <c r="A14" s="289">
        <v>1992</v>
      </c>
      <c r="B14" s="290">
        <v>2</v>
      </c>
      <c r="C14" s="291">
        <v>70.381934731934734</v>
      </c>
      <c r="D14" s="291">
        <v>24.733793706293707</v>
      </c>
      <c r="E14" s="291">
        <v>67.683793706293699</v>
      </c>
      <c r="F14" s="291">
        <v>23.292115384615386</v>
      </c>
      <c r="G14" s="279">
        <v>66.589057043073339</v>
      </c>
    </row>
    <row r="15" spans="1:7" s="292" customFormat="1" ht="12" x14ac:dyDescent="0.2">
      <c r="A15" s="289">
        <v>1992</v>
      </c>
      <c r="B15" s="290">
        <v>3</v>
      </c>
      <c r="C15" s="291">
        <v>68.795350877192988</v>
      </c>
      <c r="D15" s="291">
        <v>23.253280701754388</v>
      </c>
      <c r="E15" s="291">
        <v>67.172795321637437</v>
      </c>
      <c r="F15" s="291">
        <v>22.725824561403513</v>
      </c>
      <c r="G15" s="279">
        <v>66.356228172293356</v>
      </c>
    </row>
    <row r="16" spans="1:7" s="292" customFormat="1" ht="12" x14ac:dyDescent="0.2">
      <c r="A16" s="289">
        <v>1992</v>
      </c>
      <c r="B16" s="290">
        <v>4</v>
      </c>
      <c r="C16" s="291">
        <v>70.400219907407418</v>
      </c>
      <c r="D16" s="291">
        <v>24.994513888888893</v>
      </c>
      <c r="E16" s="291">
        <v>69.565081018518526</v>
      </c>
      <c r="F16" s="291">
        <v>25.128732638888891</v>
      </c>
      <c r="G16" s="279">
        <v>67.05471478463329</v>
      </c>
    </row>
    <row r="17" spans="1:7" s="292" customFormat="1" ht="12" x14ac:dyDescent="0.2">
      <c r="A17" s="289">
        <v>1993</v>
      </c>
      <c r="B17" s="290">
        <v>1</v>
      </c>
      <c r="C17" s="291">
        <v>69.871186825667237</v>
      </c>
      <c r="D17" s="291">
        <v>25.199284497444634</v>
      </c>
      <c r="E17" s="291">
        <v>69.861431005110745</v>
      </c>
      <c r="F17" s="291">
        <v>26.018773424190805</v>
      </c>
      <c r="G17" s="279">
        <v>68.33527357392316</v>
      </c>
    </row>
    <row r="18" spans="1:7" s="292" customFormat="1" ht="12" x14ac:dyDescent="0.2">
      <c r="A18" s="289">
        <v>1993</v>
      </c>
      <c r="B18" s="290">
        <v>2</v>
      </c>
      <c r="C18" s="291">
        <v>73.883789173789182</v>
      </c>
      <c r="D18" s="291">
        <v>25.050495726495729</v>
      </c>
      <c r="E18" s="291">
        <v>72.611196581196609</v>
      </c>
      <c r="F18" s="291">
        <v>24.888974358974362</v>
      </c>
      <c r="G18" s="279">
        <v>68.102444703143178</v>
      </c>
    </row>
    <row r="19" spans="1:7" s="292" customFormat="1" ht="12" x14ac:dyDescent="0.2">
      <c r="A19" s="289">
        <v>1993</v>
      </c>
      <c r="B19" s="290">
        <v>3</v>
      </c>
      <c r="C19" s="291">
        <v>72.513553299492401</v>
      </c>
      <c r="D19" s="291">
        <v>24.272927241962776</v>
      </c>
      <c r="E19" s="291">
        <v>71.651161872532427</v>
      </c>
      <c r="F19" s="291">
        <v>24.447343485617601</v>
      </c>
      <c r="G19" s="279">
        <v>68.800931315483112</v>
      </c>
    </row>
    <row r="20" spans="1:7" s="292" customFormat="1" ht="12" x14ac:dyDescent="0.2">
      <c r="A20" s="289">
        <v>1993</v>
      </c>
      <c r="B20" s="290">
        <v>4</v>
      </c>
      <c r="C20" s="291">
        <v>71.925008403361346</v>
      </c>
      <c r="D20" s="291">
        <v>22.795983193277308</v>
      </c>
      <c r="E20" s="291">
        <v>72.608358543417367</v>
      </c>
      <c r="F20" s="291">
        <v>24.268554621848736</v>
      </c>
      <c r="G20" s="279">
        <v>69.266589057043078</v>
      </c>
    </row>
    <row r="21" spans="1:7" s="292" customFormat="1" ht="12" x14ac:dyDescent="0.2">
      <c r="A21" s="289">
        <v>1994</v>
      </c>
      <c r="B21" s="290">
        <v>1</v>
      </c>
      <c r="C21" s="291">
        <v>72.515470228158023</v>
      </c>
      <c r="D21" s="291">
        <v>21.109315525876461</v>
      </c>
      <c r="E21" s="291">
        <v>73.313761825264336</v>
      </c>
      <c r="F21" s="291">
        <v>22.672437395659433</v>
      </c>
      <c r="G21" s="279">
        <v>69.732246798603029</v>
      </c>
    </row>
    <row r="22" spans="1:7" s="292" customFormat="1" ht="12" x14ac:dyDescent="0.2">
      <c r="A22" s="289">
        <v>1994</v>
      </c>
      <c r="B22" s="290">
        <v>2</v>
      </c>
      <c r="C22" s="291">
        <v>74.038989391401472</v>
      </c>
      <c r="D22" s="291">
        <v>22.25917922948074</v>
      </c>
      <c r="E22" s="291">
        <v>74.067766610831939</v>
      </c>
      <c r="F22" s="291">
        <v>23.180050251256283</v>
      </c>
      <c r="G22" s="279">
        <v>69.499417927823046</v>
      </c>
    </row>
    <row r="23" spans="1:7" s="292" customFormat="1" ht="12" x14ac:dyDescent="0.2">
      <c r="A23" s="289">
        <v>1994</v>
      </c>
      <c r="B23" s="290">
        <v>3</v>
      </c>
      <c r="C23" s="291">
        <v>75.193623188405809</v>
      </c>
      <c r="D23" s="291">
        <v>23.313662207357861</v>
      </c>
      <c r="E23" s="291">
        <v>74.389208472686747</v>
      </c>
      <c r="F23" s="291">
        <v>23.514765886287631</v>
      </c>
      <c r="G23" s="279">
        <v>69.61583236321303</v>
      </c>
    </row>
    <row r="24" spans="1:7" s="292" customFormat="1" ht="12" x14ac:dyDescent="0.2">
      <c r="A24" s="289">
        <v>1994</v>
      </c>
      <c r="B24" s="290">
        <v>4</v>
      </c>
      <c r="C24" s="291">
        <v>73.503228995057654</v>
      </c>
      <c r="D24" s="291">
        <v>21.467924217462933</v>
      </c>
      <c r="E24" s="291">
        <v>73.215480505216917</v>
      </c>
      <c r="F24" s="291">
        <v>21.821713344316311</v>
      </c>
      <c r="G24" s="279">
        <v>70.663562281722932</v>
      </c>
    </row>
    <row r="25" spans="1:7" s="292" customFormat="1" ht="12" x14ac:dyDescent="0.2">
      <c r="A25" s="289">
        <v>1995</v>
      </c>
      <c r="B25" s="290">
        <v>1</v>
      </c>
      <c r="C25" s="291">
        <v>74.973256704980855</v>
      </c>
      <c r="D25" s="291">
        <v>19.634285714285717</v>
      </c>
      <c r="E25" s="291">
        <v>75.951209633278609</v>
      </c>
      <c r="F25" s="291">
        <v>20.466486042692942</v>
      </c>
      <c r="G25" s="279">
        <v>70.8963911525029</v>
      </c>
    </row>
    <row r="26" spans="1:7" s="292" customFormat="1" ht="12" x14ac:dyDescent="0.2">
      <c r="A26" s="289">
        <v>1995</v>
      </c>
      <c r="B26" s="290">
        <v>2</v>
      </c>
      <c r="C26" s="291">
        <v>76.006368563685641</v>
      </c>
      <c r="D26" s="291">
        <v>20.937252032520327</v>
      </c>
      <c r="E26" s="291">
        <v>76.509197831978327</v>
      </c>
      <c r="F26" s="291">
        <v>21.370243902439025</v>
      </c>
      <c r="G26" s="279">
        <v>71.594877764842835</v>
      </c>
    </row>
    <row r="27" spans="1:7" s="292" customFormat="1" ht="12" x14ac:dyDescent="0.2">
      <c r="A27" s="289">
        <v>1995</v>
      </c>
      <c r="B27" s="290">
        <v>3</v>
      </c>
      <c r="C27" s="291">
        <v>74.84845698924731</v>
      </c>
      <c r="D27" s="291">
        <v>20.311193548387095</v>
      </c>
      <c r="E27" s="291">
        <v>75.088607526881717</v>
      </c>
      <c r="F27" s="291">
        <v>20.505161290322583</v>
      </c>
      <c r="G27" s="279">
        <v>72.176949941792785</v>
      </c>
    </row>
    <row r="28" spans="1:7" s="292" customFormat="1" ht="12" x14ac:dyDescent="0.2">
      <c r="A28" s="289">
        <v>1995</v>
      </c>
      <c r="B28" s="290">
        <v>4</v>
      </c>
      <c r="C28" s="291">
        <v>73.39006922257721</v>
      </c>
      <c r="D28" s="291">
        <v>18.113099041533548</v>
      </c>
      <c r="E28" s="291">
        <v>74.295724174653898</v>
      </c>
      <c r="F28" s="291">
        <v>18.895255591054312</v>
      </c>
      <c r="G28" s="279">
        <v>72.875436554132705</v>
      </c>
    </row>
    <row r="29" spans="1:7" s="292" customFormat="1" ht="12" x14ac:dyDescent="0.2">
      <c r="A29" s="289">
        <v>1996</v>
      </c>
      <c r="B29" s="290">
        <v>1</v>
      </c>
      <c r="C29" s="291">
        <v>74.212188976377973</v>
      </c>
      <c r="D29" s="291">
        <v>16.760645669291343</v>
      </c>
      <c r="E29" s="291">
        <v>75.970771653543324</v>
      </c>
      <c r="F29" s="291">
        <v>18.262204724409454</v>
      </c>
      <c r="G29" s="279">
        <v>73.923166472642592</v>
      </c>
    </row>
    <row r="30" spans="1:7" s="292" customFormat="1" ht="12" x14ac:dyDescent="0.2">
      <c r="A30" s="289">
        <v>1996</v>
      </c>
      <c r="B30" s="290">
        <v>2</v>
      </c>
      <c r="C30" s="291">
        <v>73.039340546110282</v>
      </c>
      <c r="D30" s="291">
        <v>16.622380216383309</v>
      </c>
      <c r="E30" s="291">
        <v>74.459943328181353</v>
      </c>
      <c r="F30" s="291">
        <v>17.830556414219476</v>
      </c>
      <c r="G30" s="279">
        <v>75.32013969732246</v>
      </c>
    </row>
    <row r="31" spans="1:7" s="292" customFormat="1" ht="12" x14ac:dyDescent="0.2">
      <c r="A31" s="289">
        <v>1996</v>
      </c>
      <c r="B31" s="290">
        <v>3</v>
      </c>
      <c r="C31" s="291">
        <v>74.372009202453995</v>
      </c>
      <c r="D31" s="291">
        <v>18.115414110429448</v>
      </c>
      <c r="E31" s="291">
        <v>75.373297546012282</v>
      </c>
      <c r="F31" s="291">
        <v>18.95860429447853</v>
      </c>
      <c r="G31" s="279">
        <v>75.90221187427241</v>
      </c>
    </row>
    <row r="32" spans="1:7" s="292" customFormat="1" ht="12" x14ac:dyDescent="0.2">
      <c r="A32" s="289">
        <v>1996</v>
      </c>
      <c r="B32" s="290">
        <v>4</v>
      </c>
      <c r="C32" s="291">
        <v>78.252804878048792</v>
      </c>
      <c r="D32" s="291">
        <v>20.571478658536591</v>
      </c>
      <c r="E32" s="291">
        <v>80.361021341463427</v>
      </c>
      <c r="F32" s="291">
        <v>22.365426829268294</v>
      </c>
      <c r="G32" s="279">
        <v>76.367869615832348</v>
      </c>
    </row>
    <row r="33" spans="1:7" s="292" customFormat="1" ht="12" x14ac:dyDescent="0.2">
      <c r="A33" s="289">
        <v>1997</v>
      </c>
      <c r="B33" s="290">
        <v>1</v>
      </c>
      <c r="C33" s="291">
        <v>80.004640826873384</v>
      </c>
      <c r="D33" s="291">
        <v>19.004542635658915</v>
      </c>
      <c r="E33" s="291">
        <v>81.562826873385021</v>
      </c>
      <c r="F33" s="291">
        <v>20.323007751937986</v>
      </c>
      <c r="G33" s="279">
        <v>75.087310826542492</v>
      </c>
    </row>
    <row r="34" spans="1:7" s="292" customFormat="1" ht="12" x14ac:dyDescent="0.2">
      <c r="A34" s="289">
        <v>1997</v>
      </c>
      <c r="B34" s="290">
        <v>2</v>
      </c>
      <c r="C34" s="291">
        <v>79.245524547803612</v>
      </c>
      <c r="D34" s="291">
        <v>18.351968992248061</v>
      </c>
      <c r="E34" s="291">
        <v>80.404175710594316</v>
      </c>
      <c r="F34" s="291">
        <v>19.337488372093024</v>
      </c>
      <c r="G34" s="279">
        <v>75.087310826542492</v>
      </c>
    </row>
    <row r="35" spans="1:7" s="292" customFormat="1" ht="12" x14ac:dyDescent="0.2">
      <c r="A35" s="289">
        <v>1997</v>
      </c>
      <c r="B35" s="290">
        <v>3</v>
      </c>
      <c r="C35" s="291">
        <v>83.323870314083081</v>
      </c>
      <c r="D35" s="291">
        <v>18.328814589665654</v>
      </c>
      <c r="E35" s="291">
        <v>83.846058763931126</v>
      </c>
      <c r="F35" s="291">
        <v>18.772674772036478</v>
      </c>
      <c r="G35" s="279">
        <v>76.60069848661233</v>
      </c>
    </row>
    <row r="36" spans="1:7" s="292" customFormat="1" ht="12" x14ac:dyDescent="0.2">
      <c r="A36" s="289">
        <v>1997</v>
      </c>
      <c r="B36" s="290">
        <v>4</v>
      </c>
      <c r="C36" s="291">
        <v>84.938168214654297</v>
      </c>
      <c r="D36" s="291">
        <v>18.722476780185762</v>
      </c>
      <c r="E36" s="291">
        <v>85.159788441692484</v>
      </c>
      <c r="F36" s="291">
        <v>18.908637770897837</v>
      </c>
      <c r="G36" s="279">
        <v>75.203725261932462</v>
      </c>
    </row>
    <row r="37" spans="1:7" s="292" customFormat="1" ht="12" x14ac:dyDescent="0.2">
      <c r="A37" s="289">
        <v>1998</v>
      </c>
      <c r="B37" s="290">
        <v>1</v>
      </c>
      <c r="C37" s="291">
        <v>82.496497955010241</v>
      </c>
      <c r="D37" s="291">
        <v>17.140475460122698</v>
      </c>
      <c r="E37" s="291">
        <v>82.773169734151338</v>
      </c>
      <c r="F37" s="291">
        <v>17.377622699386503</v>
      </c>
      <c r="G37" s="279">
        <v>75.90221187427241</v>
      </c>
    </row>
    <row r="38" spans="1:7" s="292" customFormat="1" ht="12" x14ac:dyDescent="0.2">
      <c r="A38" s="289">
        <v>1998</v>
      </c>
      <c r="B38" s="290">
        <v>2</v>
      </c>
      <c r="C38" s="291">
        <v>86.166661577608139</v>
      </c>
      <c r="D38" s="291">
        <v>15.645603053435114</v>
      </c>
      <c r="E38" s="291">
        <v>87.478111959287531</v>
      </c>
      <c r="F38" s="291">
        <v>15.448885496183204</v>
      </c>
      <c r="G38" s="279">
        <v>76.251455180442377</v>
      </c>
    </row>
    <row r="39" spans="1:7" s="292" customFormat="1" ht="12" x14ac:dyDescent="0.2">
      <c r="A39" s="289">
        <v>1998</v>
      </c>
      <c r="B39" s="290">
        <v>3</v>
      </c>
      <c r="C39" s="291">
        <v>85.761381744831084</v>
      </c>
      <c r="D39" s="291">
        <v>15.828472012102877</v>
      </c>
      <c r="E39" s="291">
        <v>86.775027735753909</v>
      </c>
      <c r="F39" s="291">
        <v>15.386626323751893</v>
      </c>
      <c r="G39" s="279">
        <v>76.949941792782298</v>
      </c>
    </row>
    <row r="40" spans="1:7" s="292" customFormat="1" ht="12" x14ac:dyDescent="0.2">
      <c r="A40" s="289">
        <v>1998</v>
      </c>
      <c r="B40" s="290">
        <v>4</v>
      </c>
      <c r="C40" s="291">
        <v>83.794481203007535</v>
      </c>
      <c r="D40" s="291">
        <v>14.493203007518799</v>
      </c>
      <c r="E40" s="291">
        <v>84.879533834586468</v>
      </c>
      <c r="F40" s="291">
        <v>14.1186015037594</v>
      </c>
      <c r="G40" s="279">
        <v>77.415599534342249</v>
      </c>
    </row>
    <row r="41" spans="1:7" s="292" customFormat="1" ht="12" x14ac:dyDescent="0.2">
      <c r="A41" s="289">
        <v>1999</v>
      </c>
      <c r="B41" s="290">
        <v>1</v>
      </c>
      <c r="C41" s="291">
        <v>82.71851851851855</v>
      </c>
      <c r="D41" s="291">
        <v>12.2787987987988</v>
      </c>
      <c r="E41" s="291">
        <v>85.151921921921939</v>
      </c>
      <c r="F41" s="291">
        <v>12.201411411411414</v>
      </c>
      <c r="G41" s="279">
        <v>77.532013969732233</v>
      </c>
    </row>
    <row r="42" spans="1:7" s="292" customFormat="1" ht="12" x14ac:dyDescent="0.2">
      <c r="A42" s="293">
        <v>1999</v>
      </c>
      <c r="B42" s="290">
        <v>2</v>
      </c>
      <c r="C42" s="291">
        <v>90.032115768463086</v>
      </c>
      <c r="D42" s="291">
        <v>15.90693113772455</v>
      </c>
      <c r="E42" s="291">
        <v>93.915618762475063</v>
      </c>
      <c r="F42" s="291">
        <v>15.353982035928146</v>
      </c>
      <c r="G42" s="279">
        <v>77.764842840512216</v>
      </c>
    </row>
    <row r="43" spans="1:7" s="292" customFormat="1" ht="12" x14ac:dyDescent="0.2">
      <c r="A43" s="294">
        <v>1999</v>
      </c>
      <c r="B43" s="295">
        <v>3</v>
      </c>
      <c r="C43" s="291">
        <v>93.238903903903918</v>
      </c>
      <c r="D43" s="291">
        <v>18.469789789789793</v>
      </c>
      <c r="E43" s="291">
        <v>96.295705705705714</v>
      </c>
      <c r="F43" s="291">
        <v>21.062267267267266</v>
      </c>
      <c r="G43" s="279">
        <v>77.532013969732233</v>
      </c>
    </row>
    <row r="44" spans="1:7" s="292" customFormat="1" ht="12" x14ac:dyDescent="0.2">
      <c r="A44" s="294">
        <v>1999</v>
      </c>
      <c r="B44" s="295">
        <v>4</v>
      </c>
      <c r="C44" s="291">
        <v>95.002071535022353</v>
      </c>
      <c r="D44" s="291">
        <v>20.418852459016392</v>
      </c>
      <c r="E44" s="291">
        <v>97.588032786885265</v>
      </c>
      <c r="F44" s="291">
        <v>22.620760059612522</v>
      </c>
      <c r="G44" s="279">
        <v>78.114086146682183</v>
      </c>
    </row>
    <row r="45" spans="1:7" s="292" customFormat="1" ht="12" x14ac:dyDescent="0.2">
      <c r="A45" s="296">
        <v>2000</v>
      </c>
      <c r="B45" s="297">
        <v>1</v>
      </c>
      <c r="C45" s="291">
        <v>97.073362962962975</v>
      </c>
      <c r="D45" s="291">
        <v>22.53761481481482</v>
      </c>
      <c r="E45" s="291">
        <v>99.792469135802492</v>
      </c>
      <c r="F45" s="291">
        <v>24.853733333333334</v>
      </c>
      <c r="G45" s="279">
        <v>78.579743888242135</v>
      </c>
    </row>
    <row r="46" spans="1:7" s="292" customFormat="1" ht="12" x14ac:dyDescent="0.2">
      <c r="A46" s="296">
        <v>2000</v>
      </c>
      <c r="B46" s="297">
        <v>2</v>
      </c>
      <c r="C46" s="291">
        <v>103.4108740740741</v>
      </c>
      <c r="D46" s="291">
        <v>25.884533333333337</v>
      </c>
      <c r="E46" s="291">
        <v>103.73750617283952</v>
      </c>
      <c r="F46" s="291">
        <v>26.164503703703705</v>
      </c>
      <c r="G46" s="279">
        <v>78.579743888242135</v>
      </c>
    </row>
    <row r="47" spans="1:7" s="292" customFormat="1" ht="12" x14ac:dyDescent="0.2">
      <c r="A47" s="298">
        <v>2000</v>
      </c>
      <c r="B47" s="299">
        <v>3</v>
      </c>
      <c r="C47" s="291">
        <v>103.53610619469026</v>
      </c>
      <c r="D47" s="291">
        <v>26.264115044247788</v>
      </c>
      <c r="E47" s="291">
        <v>103.97109636184858</v>
      </c>
      <c r="F47" s="291">
        <v>26.631533923303834</v>
      </c>
      <c r="G47" s="279">
        <v>78.928987194412102</v>
      </c>
    </row>
    <row r="48" spans="1:7" s="292" customFormat="1" ht="12" x14ac:dyDescent="0.2">
      <c r="A48" s="300">
        <v>2000</v>
      </c>
      <c r="B48" s="299">
        <v>4</v>
      </c>
      <c r="C48" s="291">
        <v>101.92284169124876</v>
      </c>
      <c r="D48" s="291">
        <v>24.895796460176992</v>
      </c>
      <c r="E48" s="291">
        <v>105.63503933136677</v>
      </c>
      <c r="F48" s="291">
        <v>28.05053097345133</v>
      </c>
      <c r="G48" s="279">
        <v>78.928987194412102</v>
      </c>
    </row>
    <row r="49" spans="1:7" s="292" customFormat="1" ht="12" x14ac:dyDescent="0.2">
      <c r="A49" s="300">
        <v>2001</v>
      </c>
      <c r="B49" s="297">
        <v>1</v>
      </c>
      <c r="C49" s="291">
        <v>95.957301122498791</v>
      </c>
      <c r="D49" s="291">
        <v>21.103982430453886</v>
      </c>
      <c r="E49" s="291">
        <v>100.82874084919476</v>
      </c>
      <c r="F49" s="291">
        <v>25.669385065885802</v>
      </c>
      <c r="G49" s="279">
        <v>79.511059371362037</v>
      </c>
    </row>
    <row r="50" spans="1:7" s="292" customFormat="1" ht="12" x14ac:dyDescent="0.2">
      <c r="A50" s="300">
        <v>2001</v>
      </c>
      <c r="B50" s="297">
        <v>2</v>
      </c>
      <c r="C50" s="291">
        <v>96.681072463768132</v>
      </c>
      <c r="D50" s="291">
        <v>25.23468115942029</v>
      </c>
      <c r="E50" s="291">
        <v>96.809714975845424</v>
      </c>
      <c r="F50" s="291">
        <v>25.396521739130435</v>
      </c>
      <c r="G50" s="279">
        <v>80.325960419091956</v>
      </c>
    </row>
    <row r="51" spans="1:7" s="292" customFormat="1" ht="12" x14ac:dyDescent="0.2">
      <c r="A51" s="300">
        <v>2001</v>
      </c>
      <c r="B51" s="299">
        <v>3</v>
      </c>
      <c r="C51" s="291">
        <v>95.598921001926769</v>
      </c>
      <c r="D51" s="291">
        <v>24.479017341040457</v>
      </c>
      <c r="E51" s="291">
        <v>96.252687861271667</v>
      </c>
      <c r="F51" s="291">
        <v>25.037615606936413</v>
      </c>
      <c r="G51" s="279">
        <v>80.558789289871953</v>
      </c>
    </row>
    <row r="52" spans="1:7" s="292" customFormat="1" ht="12" x14ac:dyDescent="0.2">
      <c r="A52" s="300">
        <v>2001</v>
      </c>
      <c r="B52" s="299">
        <v>4</v>
      </c>
      <c r="C52" s="291">
        <v>89.376608779546558</v>
      </c>
      <c r="D52" s="291">
        <v>19.106845151953696</v>
      </c>
      <c r="E52" s="291">
        <v>94.31596237337196</v>
      </c>
      <c r="F52" s="291">
        <v>23.308610709117225</v>
      </c>
      <c r="G52" s="279">
        <v>80.44237485448194</v>
      </c>
    </row>
    <row r="53" spans="1:7" s="292" customFormat="1" ht="12" x14ac:dyDescent="0.2">
      <c r="A53" s="301">
        <v>2002</v>
      </c>
      <c r="B53" s="297">
        <v>1</v>
      </c>
      <c r="C53" s="291">
        <v>86.720439350525311</v>
      </c>
      <c r="D53" s="291">
        <v>17.413825214899713</v>
      </c>
      <c r="E53" s="291">
        <v>91.839980897803244</v>
      </c>
      <c r="F53" s="291">
        <v>21.770358166189112</v>
      </c>
      <c r="G53" s="279">
        <v>81.257275902211873</v>
      </c>
    </row>
    <row r="54" spans="1:7" s="292" customFormat="1" ht="12" x14ac:dyDescent="0.2">
      <c r="A54" s="301">
        <v>2002</v>
      </c>
      <c r="B54" s="302">
        <v>2</v>
      </c>
      <c r="C54" s="291">
        <v>91.113466097676636</v>
      </c>
      <c r="D54" s="291">
        <v>21.554423897581795</v>
      </c>
      <c r="E54" s="291">
        <v>93.227363679468951</v>
      </c>
      <c r="F54" s="291">
        <v>23.350625889046945</v>
      </c>
      <c r="G54" s="279">
        <v>81.839348079161809</v>
      </c>
    </row>
    <row r="55" spans="1:7" s="292" customFormat="1" ht="12" x14ac:dyDescent="0.2">
      <c r="A55" s="301">
        <v>2002</v>
      </c>
      <c r="B55" s="299">
        <v>3</v>
      </c>
      <c r="C55" s="291">
        <v>89.850264400377753</v>
      </c>
      <c r="D55" s="291">
        <v>20.720637393767714</v>
      </c>
      <c r="E55" s="291">
        <v>91.752393767705399</v>
      </c>
      <c r="F55" s="291">
        <v>22.338866855524085</v>
      </c>
      <c r="G55" s="279">
        <v>82.188591385331762</v>
      </c>
    </row>
    <row r="56" spans="1:7" s="292" customFormat="1" ht="12" x14ac:dyDescent="0.2">
      <c r="A56" s="301">
        <v>2002</v>
      </c>
      <c r="B56" s="299">
        <v>4</v>
      </c>
      <c r="C56" s="291">
        <v>89.48420065635257</v>
      </c>
      <c r="D56" s="291">
        <v>20.804472573839664</v>
      </c>
      <c r="E56" s="291">
        <v>91.219920300046908</v>
      </c>
      <c r="F56" s="291">
        <v>22.278424753867796</v>
      </c>
      <c r="G56" s="279">
        <v>82.770663562281712</v>
      </c>
    </row>
    <row r="57" spans="1:7" s="292" customFormat="1" ht="12" x14ac:dyDescent="0.2">
      <c r="A57" s="301">
        <v>2003</v>
      </c>
      <c r="B57" s="297">
        <v>1</v>
      </c>
      <c r="C57" s="291">
        <v>92.300392156862742</v>
      </c>
      <c r="D57" s="291">
        <v>23.42399159663865</v>
      </c>
      <c r="E57" s="291">
        <v>94.437866479925276</v>
      </c>
      <c r="F57" s="291">
        <v>25.252675070028008</v>
      </c>
      <c r="G57" s="279">
        <v>83.119906868451693</v>
      </c>
    </row>
    <row r="58" spans="1:7" s="292" customFormat="1" ht="12" x14ac:dyDescent="0.2">
      <c r="A58" s="301">
        <v>2003</v>
      </c>
      <c r="B58" s="302">
        <v>2</v>
      </c>
      <c r="C58" s="291">
        <v>90.59158356417359</v>
      </c>
      <c r="D58" s="291">
        <v>22.581468144044322</v>
      </c>
      <c r="E58" s="291">
        <v>93.478711911357323</v>
      </c>
      <c r="F58" s="291">
        <v>25.04425207756233</v>
      </c>
      <c r="G58" s="279">
        <v>84.051222351571596</v>
      </c>
    </row>
    <row r="59" spans="1:7" s="292" customFormat="1" ht="12" x14ac:dyDescent="0.2">
      <c r="A59" s="301">
        <v>2003</v>
      </c>
      <c r="B59" s="303">
        <v>3</v>
      </c>
      <c r="C59" s="291">
        <v>89.375494252873565</v>
      </c>
      <c r="D59" s="291">
        <v>21.77713103448276</v>
      </c>
      <c r="E59" s="291">
        <v>91.405498850574716</v>
      </c>
      <c r="F59" s="291">
        <v>23.506979310344832</v>
      </c>
      <c r="G59" s="279">
        <v>84.400465657741549</v>
      </c>
    </row>
    <row r="60" spans="1:7" s="292" customFormat="1" ht="12" x14ac:dyDescent="0.2">
      <c r="A60" s="301">
        <v>2003</v>
      </c>
      <c r="B60" s="303">
        <v>4</v>
      </c>
      <c r="C60" s="291">
        <v>89.757217630853987</v>
      </c>
      <c r="D60" s="291">
        <v>20.658595041322315</v>
      </c>
      <c r="E60" s="291">
        <v>91.65427456382001</v>
      </c>
      <c r="F60" s="291">
        <v>22.27957300275482</v>
      </c>
      <c r="G60" s="279">
        <v>84.516880093131547</v>
      </c>
    </row>
    <row r="61" spans="1:7" x14ac:dyDescent="0.2">
      <c r="A61" s="301">
        <v>2004</v>
      </c>
      <c r="B61" s="297">
        <v>1</v>
      </c>
      <c r="C61" s="291">
        <v>90.224458161865556</v>
      </c>
      <c r="D61" s="291">
        <v>21.292359396433472</v>
      </c>
      <c r="E61" s="291">
        <v>92.086213991769554</v>
      </c>
      <c r="F61" s="291">
        <v>22.871316872427983</v>
      </c>
      <c r="G61" s="279">
        <v>84.866123399301514</v>
      </c>
    </row>
    <row r="62" spans="1:7" x14ac:dyDescent="0.2">
      <c r="A62" s="301">
        <v>2004</v>
      </c>
      <c r="B62" s="302">
        <v>2</v>
      </c>
      <c r="C62" s="291">
        <v>93.069941441441443</v>
      </c>
      <c r="D62" s="291">
        <v>24.539540540540543</v>
      </c>
      <c r="E62" s="291">
        <v>94.563518018018016</v>
      </c>
      <c r="F62" s="291">
        <v>25.804824324324326</v>
      </c>
      <c r="G62" s="279">
        <v>86.146682188591384</v>
      </c>
    </row>
    <row r="63" spans="1:7" x14ac:dyDescent="0.2">
      <c r="A63" s="301">
        <v>2004</v>
      </c>
      <c r="B63" s="303">
        <v>3</v>
      </c>
      <c r="C63" s="291">
        <v>93.798317588843943</v>
      </c>
      <c r="D63" s="291">
        <v>25.22515519568152</v>
      </c>
      <c r="E63" s="291">
        <v>95.208731443994623</v>
      </c>
      <c r="F63" s="291">
        <v>26.430769230769236</v>
      </c>
      <c r="G63" s="279">
        <v>86.263096623981355</v>
      </c>
    </row>
    <row r="64" spans="1:7" x14ac:dyDescent="0.2">
      <c r="A64" s="301">
        <v>2004</v>
      </c>
      <c r="B64" s="303">
        <v>4</v>
      </c>
      <c r="C64" s="291">
        <v>94.827979664014151</v>
      </c>
      <c r="D64" s="291">
        <v>27.04596816976127</v>
      </c>
      <c r="E64" s="291">
        <v>97.869796640141487</v>
      </c>
      <c r="F64" s="291">
        <v>29.632082228116712</v>
      </c>
      <c r="G64" s="279">
        <v>87.776484284051222</v>
      </c>
    </row>
    <row r="65" spans="1:7" x14ac:dyDescent="0.2">
      <c r="A65" s="301">
        <v>2005</v>
      </c>
      <c r="B65" s="297">
        <v>1</v>
      </c>
      <c r="C65" s="291">
        <v>91.163982339955851</v>
      </c>
      <c r="D65" s="291">
        <v>23.995112582781459</v>
      </c>
      <c r="E65" s="291">
        <v>96.52656953642385</v>
      </c>
      <c r="F65" s="291">
        <v>28.557483443708616</v>
      </c>
      <c r="G65" s="279">
        <v>87.892898719441206</v>
      </c>
    </row>
    <row r="66" spans="1:7" x14ac:dyDescent="0.2">
      <c r="A66" s="301">
        <v>2005</v>
      </c>
      <c r="B66" s="302">
        <v>2</v>
      </c>
      <c r="C66" s="291">
        <v>95.711788830715534</v>
      </c>
      <c r="D66" s="291">
        <v>28.502159685863877</v>
      </c>
      <c r="E66" s="291">
        <v>100.46402268760907</v>
      </c>
      <c r="F66" s="291">
        <v>32.54980366492147</v>
      </c>
      <c r="G66" s="279">
        <v>88.940628637951107</v>
      </c>
    </row>
    <row r="67" spans="1:7" x14ac:dyDescent="0.2">
      <c r="A67" s="301">
        <v>2005</v>
      </c>
      <c r="B67" s="303">
        <v>3</v>
      </c>
      <c r="C67" s="291">
        <v>102.20903829416885</v>
      </c>
      <c r="D67" s="291">
        <v>34.169360313315927</v>
      </c>
      <c r="E67" s="291">
        <v>106.28723237597913</v>
      </c>
      <c r="F67" s="291">
        <v>37.634516971279382</v>
      </c>
      <c r="G67" s="279">
        <v>89.173457508731076</v>
      </c>
    </row>
    <row r="68" spans="1:7" x14ac:dyDescent="0.2">
      <c r="A68" s="301">
        <v>2005</v>
      </c>
      <c r="B68" s="303">
        <v>4</v>
      </c>
      <c r="C68" s="291">
        <v>101.31651475694446</v>
      </c>
      <c r="D68" s="291">
        <v>33.545961694739944</v>
      </c>
      <c r="E68" s="291">
        <v>105.65998263888889</v>
      </c>
      <c r="F68" s="291">
        <v>37.245703124999999</v>
      </c>
      <c r="G68" s="279">
        <v>89.406286379511045</v>
      </c>
    </row>
    <row r="69" spans="1:7" x14ac:dyDescent="0.2">
      <c r="A69" s="301">
        <v>2006</v>
      </c>
      <c r="B69" s="297">
        <v>1</v>
      </c>
      <c r="C69" s="291">
        <v>99.043957795004317</v>
      </c>
      <c r="D69" s="291">
        <v>32.020249418146491</v>
      </c>
      <c r="E69" s="291">
        <v>103.76068906115418</v>
      </c>
      <c r="F69" s="291">
        <v>36.034488793593191</v>
      </c>
      <c r="G69" s="279">
        <v>90.104772991850993</v>
      </c>
    </row>
    <row r="70" spans="1:7" x14ac:dyDescent="0.2">
      <c r="A70" s="301">
        <v>2006</v>
      </c>
      <c r="B70" s="302">
        <v>2</v>
      </c>
      <c r="C70" s="291">
        <v>104.15967728237794</v>
      </c>
      <c r="D70" s="291">
        <v>37.10653385734291</v>
      </c>
      <c r="E70" s="291">
        <v>107.13608492569004</v>
      </c>
      <c r="F70" s="291">
        <v>39.639646745268095</v>
      </c>
      <c r="G70" s="279">
        <v>91.385331781140849</v>
      </c>
    </row>
    <row r="71" spans="1:7" x14ac:dyDescent="0.2">
      <c r="A71" s="301">
        <v>2006</v>
      </c>
      <c r="B71" s="303">
        <v>3</v>
      </c>
      <c r="C71" s="291">
        <v>102.34433249370277</v>
      </c>
      <c r="D71" s="291">
        <v>36.145766118227129</v>
      </c>
      <c r="E71" s="291">
        <v>105.47813182199832</v>
      </c>
      <c r="F71" s="291">
        <v>38.812829376351004</v>
      </c>
      <c r="G71" s="279">
        <v>92.43306169965075</v>
      </c>
    </row>
    <row r="72" spans="1:7" x14ac:dyDescent="0.2">
      <c r="A72" s="301">
        <v>2006</v>
      </c>
      <c r="B72" s="303">
        <v>4</v>
      </c>
      <c r="C72" s="291">
        <v>93.542786195286197</v>
      </c>
      <c r="D72" s="291">
        <v>28.074497188193991</v>
      </c>
      <c r="E72" s="291">
        <v>99.717752525252521</v>
      </c>
      <c r="F72" s="291">
        <v>33.329787681782356</v>
      </c>
      <c r="G72" s="279">
        <v>92.200232828870782</v>
      </c>
    </row>
    <row r="73" spans="1:7" x14ac:dyDescent="0.2">
      <c r="A73" s="301">
        <v>2007</v>
      </c>
      <c r="B73" s="297">
        <v>1</v>
      </c>
      <c r="C73" s="291">
        <v>94.29165827036104</v>
      </c>
      <c r="D73" s="291">
        <v>27.940096378869882</v>
      </c>
      <c r="E73" s="291">
        <v>98.730906801007563</v>
      </c>
      <c r="F73" s="291">
        <v>31.718180234739268</v>
      </c>
      <c r="G73" s="279">
        <v>92.43306169965075</v>
      </c>
    </row>
    <row r="74" spans="1:7" x14ac:dyDescent="0.2">
      <c r="A74" s="301">
        <v>2007</v>
      </c>
      <c r="B74" s="302">
        <v>2</v>
      </c>
      <c r="C74" s="291">
        <v>100.43283415841584</v>
      </c>
      <c r="D74" s="291">
        <v>34.072957920792078</v>
      </c>
      <c r="E74" s="291">
        <v>102.11610561056106</v>
      </c>
      <c r="F74" s="291">
        <v>35.505529369426299</v>
      </c>
      <c r="G74" s="279">
        <v>94.062863795110587</v>
      </c>
    </row>
    <row r="75" spans="1:7" x14ac:dyDescent="0.2">
      <c r="A75" s="301">
        <v>2007</v>
      </c>
      <c r="B75" s="303">
        <v>3</v>
      </c>
      <c r="C75" s="291">
        <v>101.29616810877626</v>
      </c>
      <c r="D75" s="291">
        <v>34.871247665886422</v>
      </c>
      <c r="E75" s="291">
        <v>102.46061392665841</v>
      </c>
      <c r="F75" s="291">
        <v>35.862265383232952</v>
      </c>
      <c r="G75" s="279">
        <v>94.179278230500586</v>
      </c>
    </row>
    <row r="76" spans="1:7" x14ac:dyDescent="0.2">
      <c r="A76" s="301">
        <v>2007</v>
      </c>
      <c r="B76" s="303">
        <v>4</v>
      </c>
      <c r="C76" s="291">
        <v>106.25872524752475</v>
      </c>
      <c r="D76" s="291">
        <v>36.904925479250046</v>
      </c>
      <c r="E76" s="291">
        <v>110.1213902640264</v>
      </c>
      <c r="F76" s="291">
        <v>40.192299961379113</v>
      </c>
      <c r="G76" s="279">
        <v>94.062863795110587</v>
      </c>
    </row>
    <row r="77" spans="1:7" x14ac:dyDescent="0.2">
      <c r="A77" s="301">
        <v>2008</v>
      </c>
      <c r="B77" s="297">
        <v>1</v>
      </c>
      <c r="C77" s="291">
        <v>110.16631083844581</v>
      </c>
      <c r="D77" s="291">
        <v>40.690280207109595</v>
      </c>
      <c r="E77" s="291">
        <v>116.18458077709614</v>
      </c>
      <c r="F77" s="291">
        <v>45.812212069790704</v>
      </c>
      <c r="G77" s="279">
        <v>94.877764842840506</v>
      </c>
    </row>
    <row r="78" spans="1:7" x14ac:dyDescent="0.2">
      <c r="A78" s="301">
        <v>2008</v>
      </c>
      <c r="B78" s="302">
        <v>2</v>
      </c>
      <c r="C78" s="291">
        <v>117.07774818401937</v>
      </c>
      <c r="D78" s="291">
        <v>47.279075009015507</v>
      </c>
      <c r="E78" s="291">
        <v>128.72520581113801</v>
      </c>
      <c r="F78" s="291">
        <v>57.191804904435628</v>
      </c>
      <c r="G78" s="279">
        <v>96.158323632130376</v>
      </c>
    </row>
    <row r="79" spans="1:7" x14ac:dyDescent="0.2">
      <c r="A79" s="301">
        <v>2008</v>
      </c>
      <c r="B79" s="303">
        <v>3</v>
      </c>
      <c r="C79" s="291">
        <v>117.39325387365911</v>
      </c>
      <c r="D79" s="291">
        <v>48.358913853878718</v>
      </c>
      <c r="E79" s="291">
        <v>129.97622169249107</v>
      </c>
      <c r="F79" s="291">
        <v>59.067822635863344</v>
      </c>
      <c r="G79" s="279">
        <v>97.671711292200243</v>
      </c>
    </row>
    <row r="80" spans="1:7" x14ac:dyDescent="0.2">
      <c r="A80" s="301">
        <v>2008</v>
      </c>
      <c r="B80" s="303">
        <v>4</v>
      </c>
      <c r="C80" s="291">
        <v>97.907744982290453</v>
      </c>
      <c r="D80" s="291">
        <v>32.142562930019835</v>
      </c>
      <c r="E80" s="291">
        <v>110.62540731995279</v>
      </c>
      <c r="F80" s="291">
        <v>43.042160100712792</v>
      </c>
      <c r="G80" s="279">
        <v>98.603026775320131</v>
      </c>
    </row>
    <row r="81" spans="1:7" x14ac:dyDescent="0.2">
      <c r="A81" s="301">
        <v>2009</v>
      </c>
      <c r="B81" s="297">
        <v>1</v>
      </c>
      <c r="C81" s="291">
        <v>90.057763313609456</v>
      </c>
      <c r="D81" s="291">
        <v>25.093761255466944</v>
      </c>
      <c r="E81" s="291">
        <v>101.27728599605523</v>
      </c>
      <c r="F81" s="291">
        <v>34.849867935854562</v>
      </c>
      <c r="G81" s="279">
        <v>98.370197904540163</v>
      </c>
    </row>
    <row r="82" spans="1:7" x14ac:dyDescent="0.2">
      <c r="A82" s="301">
        <v>2009</v>
      </c>
      <c r="B82" s="302">
        <v>2</v>
      </c>
      <c r="C82" s="291">
        <v>98.84754033844942</v>
      </c>
      <c r="D82" s="291">
        <v>30.99663792070908</v>
      </c>
      <c r="E82" s="291">
        <v>104.54040141676506</v>
      </c>
      <c r="F82" s="291">
        <v>35.946951901853097</v>
      </c>
      <c r="G82" s="279">
        <v>98.603026775320131</v>
      </c>
    </row>
    <row r="83" spans="1:7" x14ac:dyDescent="0.2">
      <c r="A83" s="301">
        <v>2009</v>
      </c>
      <c r="B83" s="303">
        <v>3</v>
      </c>
      <c r="C83" s="291">
        <v>104.96200312989046</v>
      </c>
      <c r="D83" s="291">
        <v>35.963940089814265</v>
      </c>
      <c r="E83" s="291">
        <v>105.7618544600939</v>
      </c>
      <c r="F83" s="291">
        <v>36.659462985643337</v>
      </c>
      <c r="G83" s="279">
        <v>99.185098952270081</v>
      </c>
    </row>
    <row r="84" spans="1:7" x14ac:dyDescent="0.2">
      <c r="A84" s="301">
        <v>2009</v>
      </c>
      <c r="B84" s="303">
        <v>4</v>
      </c>
      <c r="C84" s="291">
        <v>108.76770567968441</v>
      </c>
      <c r="D84" s="291">
        <v>37.459655054626545</v>
      </c>
      <c r="E84" s="291">
        <v>109.90426723495166</v>
      </c>
      <c r="F84" s="291">
        <v>38.447969450511096</v>
      </c>
      <c r="G84" s="279">
        <v>98.370197904540163</v>
      </c>
    </row>
    <row r="85" spans="1:7" x14ac:dyDescent="0.2">
      <c r="A85" s="301">
        <v>2010</v>
      </c>
      <c r="B85" s="297">
        <v>1</v>
      </c>
      <c r="C85" s="291">
        <v>113.13124921003501</v>
      </c>
      <c r="D85" s="291">
        <v>39.960782365997169</v>
      </c>
      <c r="E85" s="291">
        <v>114.56693405171782</v>
      </c>
      <c r="F85" s="291">
        <v>41.182641805727215</v>
      </c>
      <c r="G85" s="279">
        <v>99.767171129220017</v>
      </c>
    </row>
    <row r="86" spans="1:7" x14ac:dyDescent="0.2">
      <c r="A86" s="301">
        <v>2010</v>
      </c>
      <c r="B86" s="302">
        <v>2</v>
      </c>
      <c r="C86" s="291">
        <v>119.56101833333335</v>
      </c>
      <c r="D86" s="291">
        <v>44.564058156028374</v>
      </c>
      <c r="E86" s="291">
        <v>121.28531254419461</v>
      </c>
      <c r="F86" s="291">
        <v>46.031542590803916</v>
      </c>
      <c r="G86" s="279">
        <v>100</v>
      </c>
    </row>
    <row r="87" spans="1:7" x14ac:dyDescent="0.2">
      <c r="A87" s="301">
        <v>2010</v>
      </c>
      <c r="B87" s="303">
        <v>3</v>
      </c>
      <c r="C87" s="291">
        <v>116.011186</v>
      </c>
      <c r="D87" s="291">
        <v>41.54292425531915</v>
      </c>
      <c r="E87" s="291">
        <v>118.50923843869326</v>
      </c>
      <c r="F87" s="291">
        <v>43.668926330802776</v>
      </c>
      <c r="G87" s="279">
        <v>100</v>
      </c>
    </row>
    <row r="88" spans="1:7" x14ac:dyDescent="0.2">
      <c r="A88" s="301">
        <v>2010</v>
      </c>
      <c r="B88" s="303">
        <v>4</v>
      </c>
      <c r="C88" s="291">
        <v>118.61787932869836</v>
      </c>
      <c r="D88" s="291">
        <v>43.031096975584113</v>
      </c>
      <c r="E88" s="291">
        <v>122.36994471363379</v>
      </c>
      <c r="F88" s="291">
        <v>46.224344111699345</v>
      </c>
      <c r="G88" s="279">
        <v>100.46565774155994</v>
      </c>
    </row>
    <row r="89" spans="1:7" x14ac:dyDescent="0.2">
      <c r="A89" s="301">
        <v>2011</v>
      </c>
      <c r="B89" s="297">
        <v>1</v>
      </c>
      <c r="C89" s="291">
        <v>126.60836820703969</v>
      </c>
      <c r="D89" s="291">
        <v>47.766893688306553</v>
      </c>
      <c r="E89" s="291">
        <v>131.78837709220431</v>
      </c>
      <c r="F89" s="291">
        <v>52.083567759277052</v>
      </c>
      <c r="G89" s="279">
        <v>102.0954598370198</v>
      </c>
    </row>
    <row r="90" spans="1:7" x14ac:dyDescent="0.2">
      <c r="A90" s="301">
        <v>2011</v>
      </c>
      <c r="B90" s="302">
        <v>2</v>
      </c>
      <c r="C90" s="291">
        <v>133.64838748661361</v>
      </c>
      <c r="D90" s="291">
        <v>54.28758972508323</v>
      </c>
      <c r="E90" s="291">
        <v>138.65902007239561</v>
      </c>
      <c r="F90" s="291">
        <v>58.463116879901534</v>
      </c>
      <c r="G90" s="279">
        <v>101.51338766006985</v>
      </c>
    </row>
    <row r="91" spans="1:7" x14ac:dyDescent="0.2">
      <c r="A91" s="301">
        <v>2011</v>
      </c>
      <c r="B91" s="303">
        <v>3</v>
      </c>
      <c r="C91" s="291">
        <v>131.99405506876997</v>
      </c>
      <c r="D91" s="291">
        <v>53.363589690414116</v>
      </c>
      <c r="E91" s="291">
        <v>136.30125763044757</v>
      </c>
      <c r="F91" s="291">
        <v>56.95292515847877</v>
      </c>
      <c r="G91" s="279">
        <v>102.32828870779977</v>
      </c>
    </row>
    <row r="92" spans="1:7" x14ac:dyDescent="0.2">
      <c r="A92" s="301">
        <v>2011</v>
      </c>
      <c r="B92" s="303">
        <v>4</v>
      </c>
      <c r="C92" s="291">
        <v>129.45850038171136</v>
      </c>
      <c r="D92" s="291">
        <v>51.507168589138494</v>
      </c>
      <c r="E92" s="291">
        <v>136.27489804474499</v>
      </c>
      <c r="F92" s="291">
        <v>57.18749997499981</v>
      </c>
      <c r="G92" s="279">
        <v>102.79394644935971</v>
      </c>
    </row>
    <row r="93" spans="1:7" x14ac:dyDescent="0.2">
      <c r="A93" s="301">
        <v>2012</v>
      </c>
      <c r="B93" s="297">
        <v>1</v>
      </c>
      <c r="C93" s="291">
        <v>130.92383915360699</v>
      </c>
      <c r="D93" s="291">
        <v>52.919169949300041</v>
      </c>
      <c r="E93" s="291">
        <v>138.62702758504099</v>
      </c>
      <c r="F93" s="291">
        <v>59.33849364216168</v>
      </c>
      <c r="G93" s="279">
        <v>103.14318975552968</v>
      </c>
    </row>
    <row r="94" spans="1:7" x14ac:dyDescent="0.2">
      <c r="A94" s="301">
        <v>2012</v>
      </c>
      <c r="B94" s="302">
        <v>2</v>
      </c>
      <c r="C94" s="291">
        <v>132.39285008111707</v>
      </c>
      <c r="D94" s="291">
        <v>54.332943121590816</v>
      </c>
      <c r="E94" s="291">
        <v>138.24884306259605</v>
      </c>
      <c r="F94" s="291">
        <v>59.212937272823275</v>
      </c>
      <c r="G94" s="279">
        <v>103.49243306169964</v>
      </c>
    </row>
    <row r="95" spans="1:7" x14ac:dyDescent="0.2">
      <c r="A95" s="301">
        <v>2012</v>
      </c>
      <c r="B95" s="303">
        <v>3</v>
      </c>
      <c r="C95" s="291">
        <v>129.79632139461884</v>
      </c>
      <c r="D95" s="291">
        <v>52.357491296711522</v>
      </c>
      <c r="E95" s="291">
        <v>134.81292118719591</v>
      </c>
      <c r="F95" s="291">
        <v>56.537991123859065</v>
      </c>
      <c r="G95" s="279">
        <v>103.84167636786961</v>
      </c>
    </row>
    <row r="96" spans="1:7" x14ac:dyDescent="0.2">
      <c r="A96" s="301">
        <v>2012</v>
      </c>
      <c r="B96" s="303">
        <v>4</v>
      </c>
      <c r="C96" s="291">
        <v>129.30484513891994</v>
      </c>
      <c r="D96" s="291">
        <v>52.134987336437</v>
      </c>
      <c r="E96" s="291">
        <v>135.57766137114226</v>
      </c>
      <c r="F96" s="291">
        <v>57.362334196622243</v>
      </c>
      <c r="G96" s="279">
        <v>104.19091967403958</v>
      </c>
    </row>
    <row r="97" spans="1:7" x14ac:dyDescent="0.2">
      <c r="A97" s="301">
        <v>2013</v>
      </c>
      <c r="B97" s="297">
        <v>1</v>
      </c>
      <c r="C97" s="291">
        <v>128.38311006120944</v>
      </c>
      <c r="D97" s="291">
        <v>51.920604254547683</v>
      </c>
      <c r="E97" s="291">
        <v>135.55598029777067</v>
      </c>
      <c r="F97" s="291">
        <v>57.897996118348708</v>
      </c>
      <c r="G97" s="279">
        <v>105.23864959254948</v>
      </c>
    </row>
    <row r="98" spans="1:7" x14ac:dyDescent="0.2">
      <c r="A98" s="301">
        <v>2013</v>
      </c>
      <c r="B98" s="302">
        <v>2</v>
      </c>
      <c r="C98" s="291">
        <v>127.41824935905916</v>
      </c>
      <c r="D98" s="291">
        <v>51.298688137326977</v>
      </c>
      <c r="E98" s="291">
        <v>132.11246316657227</v>
      </c>
      <c r="F98" s="291">
        <v>55.210532976921222</v>
      </c>
      <c r="G98" s="279">
        <v>105.58789289871943</v>
      </c>
    </row>
    <row r="99" spans="1:7" x14ac:dyDescent="0.2">
      <c r="A99" s="301">
        <v>2013</v>
      </c>
      <c r="B99" s="303">
        <v>3</v>
      </c>
      <c r="C99" s="291">
        <v>127.9272227704918</v>
      </c>
      <c r="D99" s="291">
        <v>52.20268564207651</v>
      </c>
      <c r="E99" s="291">
        <v>132.55201931329691</v>
      </c>
      <c r="F99" s="291">
        <v>56.056682761080765</v>
      </c>
      <c r="G99" s="279">
        <v>106.51920838183935</v>
      </c>
    </row>
    <row r="100" spans="1:7" x14ac:dyDescent="0.2">
      <c r="A100" s="301">
        <v>2013</v>
      </c>
      <c r="B100" s="303">
        <v>4</v>
      </c>
      <c r="C100" s="291">
        <v>122.80424804048143</v>
      </c>
      <c r="D100" s="291">
        <v>47.874017787199122</v>
      </c>
      <c r="E100" s="291">
        <v>129.9546191768782</v>
      </c>
      <c r="F100" s="291">
        <v>53.832660400863119</v>
      </c>
      <c r="G100" s="279">
        <v>106.40279394644936</v>
      </c>
    </row>
    <row r="101" spans="1:7" x14ac:dyDescent="0.2">
      <c r="A101" s="301">
        <v>2014</v>
      </c>
      <c r="B101" s="297">
        <v>1</v>
      </c>
      <c r="C101" s="291">
        <v>120.82003684294523</v>
      </c>
      <c r="D101" s="291">
        <v>46.516824318703918</v>
      </c>
      <c r="E101" s="291">
        <v>127.99014349256437</v>
      </c>
      <c r="F101" s="291">
        <v>52.491913193386544</v>
      </c>
      <c r="G101" s="279">
        <v>106.9848661233993</v>
      </c>
    </row>
    <row r="102" spans="1:7" x14ac:dyDescent="0.2">
      <c r="A102" s="301">
        <v>2014</v>
      </c>
      <c r="B102" s="302">
        <v>2</v>
      </c>
      <c r="C102" s="291">
        <v>121.22652473107716</v>
      </c>
      <c r="D102" s="291">
        <v>46.678162894529358</v>
      </c>
      <c r="E102" s="291">
        <v>127.34494447452695</v>
      </c>
      <c r="F102" s="291">
        <v>51.776846014070834</v>
      </c>
      <c r="G102" s="279">
        <v>106.63562281722932</v>
      </c>
    </row>
    <row r="103" spans="1:7" x14ac:dyDescent="0.2">
      <c r="A103" s="301">
        <v>2014</v>
      </c>
      <c r="B103" s="303">
        <v>3</v>
      </c>
      <c r="C103" s="291">
        <v>120.25503370324238</v>
      </c>
      <c r="D103" s="291">
        <v>46.455454651910031</v>
      </c>
      <c r="E103" s="291">
        <v>124.51882177961831</v>
      </c>
      <c r="F103" s="291">
        <v>50.008611382223314</v>
      </c>
      <c r="G103" s="279">
        <v>107.7997671711292</v>
      </c>
    </row>
    <row r="104" spans="1:7" x14ac:dyDescent="0.2">
      <c r="A104" s="301">
        <v>2014</v>
      </c>
      <c r="B104" s="303">
        <v>4</v>
      </c>
      <c r="C104" s="291">
        <v>113.00483690352934</v>
      </c>
      <c r="D104" s="291">
        <v>40.413623985482502</v>
      </c>
      <c r="E104" s="291">
        <v>117.69583602260845</v>
      </c>
      <c r="F104" s="291">
        <v>44.322789918048421</v>
      </c>
      <c r="G104" s="279">
        <v>107.7997671711292</v>
      </c>
    </row>
    <row r="105" spans="1:7" x14ac:dyDescent="0.2">
      <c r="A105" s="301">
        <v>2015</v>
      </c>
      <c r="B105" s="297">
        <v>1</v>
      </c>
      <c r="C105" s="291">
        <v>100.7974786443869</v>
      </c>
      <c r="D105" s="291">
        <v>30.356681197908614</v>
      </c>
      <c r="E105" s="291">
        <v>107.57893081313065</v>
      </c>
      <c r="F105" s="291">
        <v>36.00789133852841</v>
      </c>
      <c r="G105" s="279">
        <v>108.03259604190917</v>
      </c>
    </row>
    <row r="106" spans="1:7" x14ac:dyDescent="0.2">
      <c r="A106" s="301">
        <v>2015</v>
      </c>
      <c r="B106" s="302">
        <v>2</v>
      </c>
      <c r="C106" s="291">
        <v>106.81514199918595</v>
      </c>
      <c r="D106" s="291">
        <v>35.139187596724241</v>
      </c>
      <c r="E106" s="291">
        <v>111.96154440872211</v>
      </c>
      <c r="F106" s="291">
        <v>39.427856271337696</v>
      </c>
      <c r="G106" s="279">
        <v>107.56693830034925</v>
      </c>
    </row>
    <row r="107" spans="1:7" x14ac:dyDescent="0.2">
      <c r="A107" s="301">
        <v>2015</v>
      </c>
      <c r="B107" s="303">
        <v>3</v>
      </c>
      <c r="C107" s="291">
        <v>105.64059930342657</v>
      </c>
      <c r="D107" s="291">
        <v>34.392615080441679</v>
      </c>
      <c r="E107" s="291">
        <v>104.98252765448204</v>
      </c>
      <c r="F107" s="291">
        <v>33.844222039654547</v>
      </c>
      <c r="G107" s="279">
        <v>108.03259604190917</v>
      </c>
    </row>
    <row r="108" spans="1:7" x14ac:dyDescent="0.2">
      <c r="A108" s="301">
        <v>2015</v>
      </c>
      <c r="B108" s="303">
        <v>4</v>
      </c>
      <c r="C108" s="291">
        <v>98.149586639797874</v>
      </c>
      <c r="D108" s="291">
        <v>28.437570860067368</v>
      </c>
      <c r="E108" s="291">
        <v>100.83772121150415</v>
      </c>
      <c r="F108" s="291">
        <v>30.677683003155902</v>
      </c>
      <c r="G108" s="279">
        <v>108.61466821885912</v>
      </c>
    </row>
    <row r="109" spans="1:7" x14ac:dyDescent="0.2">
      <c r="A109" s="301">
        <v>2016</v>
      </c>
      <c r="B109" s="297">
        <v>1</v>
      </c>
      <c r="C109" s="291">
        <v>92.96587202544697</v>
      </c>
      <c r="D109" s="291">
        <v>24.458727220353847</v>
      </c>
      <c r="E109" s="291">
        <v>93.292382321973733</v>
      </c>
      <c r="F109" s="291">
        <v>24.730819134126143</v>
      </c>
      <c r="G109" s="279">
        <v>109.31315483119907</v>
      </c>
    </row>
    <row r="110" spans="1:7" x14ac:dyDescent="0.2">
      <c r="A110" s="301">
        <v>2016</v>
      </c>
      <c r="B110" s="302">
        <v>2</v>
      </c>
      <c r="C110" s="291">
        <v>99.254212610139902</v>
      </c>
      <c r="D110" s="291">
        <v>29.755407671570477</v>
      </c>
      <c r="E110" s="291">
        <v>99.87285587659575</v>
      </c>
      <c r="F110" s="291">
        <v>30.270943726950367</v>
      </c>
      <c r="G110" s="279">
        <v>109.42956926658904</v>
      </c>
    </row>
    <row r="111" spans="1:7" x14ac:dyDescent="0.2">
      <c r="A111" s="301">
        <v>2016</v>
      </c>
      <c r="B111" s="303">
        <v>3</v>
      </c>
      <c r="C111" s="291">
        <v>100.25400147222186</v>
      </c>
      <c r="D111" s="291">
        <v>31.035454813349428</v>
      </c>
      <c r="E111" s="291">
        <v>101.6565170903657</v>
      </c>
      <c r="F111" s="291">
        <v>32.204217828469297</v>
      </c>
      <c r="G111" s="279">
        <v>110.36088474970896</v>
      </c>
    </row>
    <row r="112" spans="1:7" x14ac:dyDescent="0.2">
      <c r="A112" s="301">
        <v>2016</v>
      </c>
      <c r="B112" s="303">
        <v>4</v>
      </c>
      <c r="C112" s="291">
        <v>103.10158599950124</v>
      </c>
      <c r="D112" s="291">
        <v>33.738690638997355</v>
      </c>
      <c r="E112" s="291">
        <v>105.39786593221525</v>
      </c>
      <c r="F112" s="291">
        <v>35.652257249592374</v>
      </c>
      <c r="G112" s="279">
        <v>111.05937136204889</v>
      </c>
    </row>
    <row r="113" spans="1:7" x14ac:dyDescent="0.2">
      <c r="A113" s="301">
        <v>2017</v>
      </c>
      <c r="B113" s="297">
        <v>1</v>
      </c>
      <c r="C113" s="291">
        <v>106.98569296122471</v>
      </c>
      <c r="D113" s="291">
        <v>37.193314071723442</v>
      </c>
      <c r="E113" s="291">
        <v>109.73036544676411</v>
      </c>
      <c r="F113" s="291">
        <v>39.480541143006285</v>
      </c>
      <c r="G113" s="279">
        <v>111.52502910360884</v>
      </c>
    </row>
    <row r="114" spans="1:7" x14ac:dyDescent="0.2">
      <c r="A114" s="301">
        <v>2017</v>
      </c>
      <c r="B114" s="302">
        <v>2</v>
      </c>
      <c r="C114" s="291">
        <v>103.90656056921725</v>
      </c>
      <c r="D114" s="291">
        <v>34.735623391014364</v>
      </c>
      <c r="E114" s="291">
        <v>105.8319839670139</v>
      </c>
      <c r="F114" s="291">
        <v>36.340142889178239</v>
      </c>
      <c r="G114" s="279">
        <v>111.75785797438881</v>
      </c>
    </row>
    <row r="115" spans="1:7" x14ac:dyDescent="0.2">
      <c r="A115" s="301">
        <v>2017</v>
      </c>
      <c r="B115" s="303">
        <v>3</v>
      </c>
      <c r="C115" s="291">
        <v>103.72261737139357</v>
      </c>
      <c r="D115" s="291">
        <v>34.690140255787078</v>
      </c>
      <c r="E115" s="291">
        <v>105.14565182501737</v>
      </c>
      <c r="F115" s="291">
        <v>35.876002300473573</v>
      </c>
      <c r="G115" s="279">
        <v>111.9906868451688</v>
      </c>
    </row>
    <row r="116" spans="1:7" x14ac:dyDescent="0.2">
      <c r="A116" s="301">
        <v>2017</v>
      </c>
      <c r="B116" s="303">
        <v>4</v>
      </c>
      <c r="C116" s="291">
        <v>105.16665026112176</v>
      </c>
      <c r="D116" s="291">
        <v>36.320266970178778</v>
      </c>
      <c r="E116" s="291">
        <v>108.20852341786944</v>
      </c>
      <c r="F116" s="291">
        <v>38.85516126746851</v>
      </c>
      <c r="G116" s="279">
        <v>112.92200232828871</v>
      </c>
    </row>
    <row r="117" spans="1:7" x14ac:dyDescent="0.2">
      <c r="A117" s="301">
        <v>2018</v>
      </c>
      <c r="B117" s="297">
        <v>1</v>
      </c>
      <c r="C117" s="291">
        <v>106.55377470540752</v>
      </c>
      <c r="D117" s="291">
        <v>37.581797851214077</v>
      </c>
      <c r="E117" s="291">
        <v>109.58749913957477</v>
      </c>
      <c r="F117" s="291">
        <v>40.10990154635347</v>
      </c>
      <c r="G117" s="279">
        <v>113.15483119906868</v>
      </c>
    </row>
    <row r="118" spans="1:7" x14ac:dyDescent="0.2">
      <c r="A118" s="301">
        <v>2018</v>
      </c>
      <c r="B118" s="302">
        <v>2</v>
      </c>
      <c r="C118" s="291">
        <v>109.37186818423143</v>
      </c>
      <c r="D118" s="291">
        <v>40.19230229955145</v>
      </c>
      <c r="E118" s="291">
        <v>112.63582753770045</v>
      </c>
      <c r="F118" s="291">
        <v>42.912268427442292</v>
      </c>
      <c r="G118" s="279">
        <v>113.73690337601863</v>
      </c>
    </row>
    <row r="119" spans="1:7" x14ac:dyDescent="0.2">
      <c r="A119" s="301">
        <v>2018</v>
      </c>
      <c r="B119" s="303">
        <v>3</v>
      </c>
      <c r="C119" s="291">
        <v>113.06811158553809</v>
      </c>
      <c r="D119" s="291">
        <v>43.428477341689906</v>
      </c>
      <c r="E119" s="291">
        <v>116.51147651632654</v>
      </c>
      <c r="F119" s="291">
        <v>46.297948117346955</v>
      </c>
      <c r="G119" s="279">
        <v>114.0861466821886</v>
      </c>
    </row>
    <row r="120" spans="1:7" x14ac:dyDescent="0.2">
      <c r="A120" s="301">
        <v>2018</v>
      </c>
      <c r="B120" s="303">
        <v>4</v>
      </c>
      <c r="C120" s="291">
        <v>110.26318163717693</v>
      </c>
      <c r="D120" s="291">
        <v>41.502330851493582</v>
      </c>
      <c r="E120" s="291">
        <v>117.2805912486505</v>
      </c>
      <c r="F120" s="291">
        <v>47.350172194388222</v>
      </c>
      <c r="G120" s="279">
        <v>115.01746216530849</v>
      </c>
    </row>
    <row r="121" spans="1:7" x14ac:dyDescent="0.2">
      <c r="A121" s="301">
        <v>2019</v>
      </c>
      <c r="B121" s="297">
        <v>1</v>
      </c>
      <c r="C121" s="291">
        <v>103.85689677077983</v>
      </c>
      <c r="D121" s="291">
        <v>36.214704167763109</v>
      </c>
      <c r="E121" s="291">
        <v>112.59915890461744</v>
      </c>
      <c r="F121" s="291">
        <v>43.499922612627799</v>
      </c>
      <c r="G121" s="279">
        <v>115.1338766006985</v>
      </c>
    </row>
    <row r="122" spans="1:7" x14ac:dyDescent="0.2">
      <c r="A122" s="301">
        <v>2019</v>
      </c>
      <c r="B122" s="302">
        <v>2</v>
      </c>
      <c r="C122" s="291">
        <v>109.07524260416746</v>
      </c>
      <c r="D122" s="291">
        <v>40.96719899394428</v>
      </c>
      <c r="E122" s="291">
        <v>115.32933138415251</v>
      </c>
      <c r="F122" s="291">
        <v>46.178939643931841</v>
      </c>
      <c r="G122" s="279">
        <v>116.06519208381837</v>
      </c>
    </row>
    <row r="123" spans="1:7" x14ac:dyDescent="0.2">
      <c r="A123" s="301">
        <v>2019</v>
      </c>
      <c r="B123" s="303">
        <v>3</v>
      </c>
      <c r="C123" s="291">
        <v>109.30586208732717</v>
      </c>
      <c r="D123" s="291">
        <v>41.458058884670294</v>
      </c>
      <c r="E123" s="291">
        <v>112.93688340345633</v>
      </c>
      <c r="F123" s="291">
        <v>44.483909981444583</v>
      </c>
      <c r="G123" s="279">
        <v>116.76367869615831</v>
      </c>
    </row>
    <row r="124" spans="1:7" x14ac:dyDescent="0.2">
      <c r="A124" s="301">
        <v>2019</v>
      </c>
      <c r="B124" s="303">
        <v>4</v>
      </c>
      <c r="C124" s="291">
        <v>106.80962945145696</v>
      </c>
      <c r="D124" s="291">
        <v>39.770586362861003</v>
      </c>
      <c r="E124" s="291">
        <v>110.91007416551271</v>
      </c>
      <c r="F124" s="291">
        <v>43.18762362457413</v>
      </c>
      <c r="G124" s="279">
        <v>117.69499417927823</v>
      </c>
    </row>
    <row r="125" spans="1:7" x14ac:dyDescent="0.2">
      <c r="A125" s="301">
        <v>2020</v>
      </c>
      <c r="B125" s="297">
        <v>1</v>
      </c>
      <c r="C125" s="291">
        <v>103.62663995764298</v>
      </c>
      <c r="D125" s="291">
        <v>37.790606468767535</v>
      </c>
      <c r="E125" s="291">
        <v>107.41317228390245</v>
      </c>
      <c r="F125" s="291">
        <v>40.946050073983763</v>
      </c>
      <c r="G125" s="279">
        <v>119.32479627473806</v>
      </c>
    </row>
    <row r="126" spans="1:7" x14ac:dyDescent="0.2">
      <c r="A126" s="301">
        <v>2020</v>
      </c>
      <c r="B126" s="302">
        <v>2</v>
      </c>
      <c r="C126" s="291">
        <v>83.037846286449863</v>
      </c>
      <c r="D126" s="291">
        <v>24.026653514570278</v>
      </c>
      <c r="E126" s="291">
        <v>88.168499737749556</v>
      </c>
      <c r="F126" s="291">
        <v>28.302198057320027</v>
      </c>
      <c r="G126" s="279">
        <v>128.28870779976717</v>
      </c>
    </row>
    <row r="127" spans="1:7" x14ac:dyDescent="0.2">
      <c r="A127" s="301">
        <v>2020</v>
      </c>
      <c r="B127" s="303">
        <v>3</v>
      </c>
      <c r="C127" s="291">
        <v>90.98020981604509</v>
      </c>
      <c r="D127" s="291">
        <v>28.899735010072124</v>
      </c>
      <c r="E127" s="291">
        <v>95.053803287150501</v>
      </c>
      <c r="F127" s="291">
        <v>32.294396235993304</v>
      </c>
      <c r="G127" s="279">
        <v>123.51571594877764</v>
      </c>
    </row>
    <row r="128" spans="1:7" x14ac:dyDescent="0.2">
      <c r="A128" s="301">
        <v>2020</v>
      </c>
      <c r="B128" s="303">
        <v>4</v>
      </c>
      <c r="C128" s="291">
        <v>91.848803446051733</v>
      </c>
      <c r="D128" s="291">
        <v>29.534956601643664</v>
      </c>
      <c r="E128" s="291">
        <v>95.596178939880403</v>
      </c>
      <c r="F128" s="291">
        <v>32.657769513167558</v>
      </c>
      <c r="G128" s="279">
        <v>123.28288707799766</v>
      </c>
    </row>
    <row r="129" spans="1:7" x14ac:dyDescent="0.2">
      <c r="A129" s="301">
        <v>2021</v>
      </c>
      <c r="B129" s="297">
        <v>1</v>
      </c>
      <c r="C129" s="291">
        <v>97.139201785465417</v>
      </c>
      <c r="D129" s="291">
        <v>34.296054596291476</v>
      </c>
      <c r="E129" s="291">
        <v>100.56705520868481</v>
      </c>
      <c r="F129" s="291">
        <v>37.15259911564096</v>
      </c>
      <c r="G129" s="279">
        <v>124.21420256111757</v>
      </c>
    </row>
    <row r="130" spans="1:7" x14ac:dyDescent="0.2">
      <c r="A130" s="301">
        <v>2021</v>
      </c>
      <c r="B130" s="302">
        <v>2</v>
      </c>
      <c r="C130" s="291">
        <v>104.49638784571364</v>
      </c>
      <c r="D130" s="291">
        <v>39.535862841819636</v>
      </c>
      <c r="E130" s="291">
        <v>107.49510608557789</v>
      </c>
      <c r="F130" s="291">
        <v>42.034794708373163</v>
      </c>
      <c r="G130" s="279">
        <v>121.88591385331782</v>
      </c>
    </row>
    <row r="131" spans="1:7" x14ac:dyDescent="0.2">
      <c r="A131" s="301">
        <v>2021</v>
      </c>
      <c r="B131" s="303">
        <v>3</v>
      </c>
      <c r="C131" s="291">
        <v>108.96271780610512</v>
      </c>
      <c r="D131" s="291">
        <v>43.66301294448153</v>
      </c>
      <c r="E131" s="291">
        <v>110.93596797726516</v>
      </c>
      <c r="F131" s="291">
        <v>45.307388087114916</v>
      </c>
      <c r="G131" s="279">
        <v>122.93364377182769</v>
      </c>
    </row>
    <row r="132" spans="1:7" x14ac:dyDescent="0.2">
      <c r="A132" s="301">
        <v>2021</v>
      </c>
      <c r="B132" s="303">
        <v>4</v>
      </c>
      <c r="C132" s="291">
        <v>115.09587712935472</v>
      </c>
      <c r="D132" s="291">
        <v>49.303633562851779</v>
      </c>
      <c r="E132" s="291">
        <v>118.57935497159802</v>
      </c>
      <c r="F132" s="291">
        <v>52.206531764721177</v>
      </c>
      <c r="G132" s="279">
        <v>124.33061699650756</v>
      </c>
    </row>
    <row r="133" spans="1:7" x14ac:dyDescent="0.2">
      <c r="A133" s="301">
        <v>2022</v>
      </c>
      <c r="B133" s="297">
        <v>1</v>
      </c>
      <c r="C133" s="291">
        <v>119.53474990657817</v>
      </c>
      <c r="D133" s="291">
        <v>53.817397384583309</v>
      </c>
      <c r="E133" s="291">
        <v>124.12433780803435</v>
      </c>
      <c r="F133" s="291">
        <v>57.642053969130139</v>
      </c>
      <c r="G133" s="279">
        <v>126.54249126891735</v>
      </c>
    </row>
    <row r="134" spans="1:7" x14ac:dyDescent="0.2">
      <c r="A134" s="301">
        <v>2022</v>
      </c>
      <c r="B134" s="302">
        <v>2</v>
      </c>
      <c r="C134" s="291">
        <v>131.77855026926491</v>
      </c>
      <c r="D134" s="291">
        <v>68.764871915121475</v>
      </c>
      <c r="E134" s="291">
        <v>140.95863972803849</v>
      </c>
      <c r="F134" s="291">
        <v>76.414946464099472</v>
      </c>
      <c r="G134" s="279">
        <v>128.9871944121071</v>
      </c>
    </row>
    <row r="135" spans="1:7" x14ac:dyDescent="0.2">
      <c r="A135" s="301">
        <v>2022</v>
      </c>
      <c r="B135" s="303">
        <v>3</v>
      </c>
      <c r="C135" s="291">
        <v>134.9040844849911</v>
      </c>
      <c r="D135" s="291">
        <v>71.989803737492593</v>
      </c>
      <c r="E135" s="291">
        <v>143.68780631377783</v>
      </c>
      <c r="F135" s="291">
        <v>79.309571928148188</v>
      </c>
      <c r="G135" s="279">
        <v>130.96623981373691</v>
      </c>
    </row>
    <row r="136" spans="1:7" x14ac:dyDescent="0.2">
      <c r="A136" s="301">
        <v>2022</v>
      </c>
      <c r="B136" s="303">
        <v>4</v>
      </c>
      <c r="C136" s="291">
        <v>120.68768970298774</v>
      </c>
      <c r="D136" s="291">
        <v>60.883676846730609</v>
      </c>
      <c r="E136" s="291">
        <v>137.59095138539854</v>
      </c>
      <c r="F136" s="291">
        <v>74.969728248739628</v>
      </c>
      <c r="G136" s="279">
        <v>133.41094295692665</v>
      </c>
    </row>
    <row r="138" spans="1:7" x14ac:dyDescent="0.2">
      <c r="A138" s="292" t="s">
        <v>326</v>
      </c>
    </row>
  </sheetData>
  <pageMargins left="0.35433070866141736" right="0.15748031496062992" top="0.39370078740157483" bottom="0.19685039370078741" header="0.51181102362204722" footer="0.51181102362204722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26"/>
  <sheetViews>
    <sheetView zoomScaleNormal="100" workbookViewId="0">
      <pane xSplit="1" ySplit="4" topLeftCell="B5" activePane="bottomRight" state="frozen"/>
      <selection activeCell="AH1" sqref="AH1"/>
      <selection pane="topRight" activeCell="AH1" sqref="AH1"/>
      <selection pane="bottomLeft" activeCell="AH1" sqref="AH1"/>
      <selection pane="bottomRight" activeCell="B5" sqref="B5"/>
    </sheetView>
  </sheetViews>
  <sheetFormatPr defaultColWidth="8.77734375" defaultRowHeight="15" x14ac:dyDescent="0.2"/>
  <cols>
    <col min="1" max="1" width="8.6640625" style="400" customWidth="1"/>
    <col min="2" max="2" width="4.109375" style="400" bestFit="1" customWidth="1"/>
    <col min="3" max="3" width="7.6640625" style="400" bestFit="1" customWidth="1"/>
    <col min="4" max="16384" width="8.77734375" style="400"/>
  </cols>
  <sheetData>
    <row r="1" spans="1:16" ht="15.75" x14ac:dyDescent="0.25">
      <c r="A1" s="306" t="s">
        <v>374</v>
      </c>
      <c r="B1" s="307"/>
      <c r="C1" s="308"/>
      <c r="D1" s="307"/>
      <c r="E1" s="307"/>
      <c r="F1" s="307"/>
      <c r="G1" s="307"/>
      <c r="H1" s="307"/>
      <c r="I1" s="307"/>
      <c r="J1" s="307"/>
      <c r="K1" s="307"/>
      <c r="L1" s="399"/>
    </row>
    <row r="2" spans="1:16" ht="15.75" x14ac:dyDescent="0.25">
      <c r="A2" s="306"/>
      <c r="B2" s="307"/>
      <c r="C2" s="309"/>
      <c r="D2" s="307"/>
      <c r="E2" s="307"/>
      <c r="F2" s="307"/>
      <c r="G2" s="307"/>
      <c r="H2" s="307"/>
      <c r="I2" s="307"/>
      <c r="J2" s="307"/>
      <c r="K2" s="307"/>
      <c r="L2" s="399"/>
    </row>
    <row r="3" spans="1:16" x14ac:dyDescent="0.2">
      <c r="A3" s="406" t="s">
        <v>327</v>
      </c>
      <c r="B3" s="271"/>
      <c r="C3" s="271"/>
    </row>
    <row r="4" spans="1:16" x14ac:dyDescent="0.2">
      <c r="A4" s="310"/>
      <c r="B4" s="401" t="s">
        <v>314</v>
      </c>
      <c r="C4" s="402" t="s">
        <v>315</v>
      </c>
    </row>
    <row r="5" spans="1:16" x14ac:dyDescent="0.2">
      <c r="A5" s="310">
        <v>2003</v>
      </c>
      <c r="B5" s="407">
        <v>3059</v>
      </c>
      <c r="C5" s="407">
        <v>4204</v>
      </c>
    </row>
    <row r="6" spans="1:16" x14ac:dyDescent="0.2">
      <c r="A6" s="310">
        <v>2004</v>
      </c>
      <c r="B6" s="407">
        <v>3589</v>
      </c>
      <c r="C6" s="407">
        <v>4201</v>
      </c>
    </row>
    <row r="7" spans="1:16" x14ac:dyDescent="0.2">
      <c r="A7" s="310">
        <v>2005</v>
      </c>
      <c r="B7" s="408">
        <v>3511</v>
      </c>
      <c r="C7" s="408">
        <v>4405</v>
      </c>
    </row>
    <row r="8" spans="1:16" x14ac:dyDescent="0.2">
      <c r="A8" s="310">
        <v>2006</v>
      </c>
      <c r="B8" s="408">
        <v>3915</v>
      </c>
      <c r="C8" s="408">
        <v>4839</v>
      </c>
    </row>
    <row r="9" spans="1:16" x14ac:dyDescent="0.2">
      <c r="A9" s="310">
        <v>2007</v>
      </c>
      <c r="B9" s="408">
        <v>3982</v>
      </c>
      <c r="C9" s="408">
        <v>5157</v>
      </c>
    </row>
    <row r="10" spans="1:16" x14ac:dyDescent="0.2">
      <c r="A10" s="310">
        <v>2008</v>
      </c>
      <c r="B10" s="408">
        <v>4156</v>
      </c>
      <c r="C10" s="408">
        <v>5428</v>
      </c>
    </row>
    <row r="11" spans="1:16" x14ac:dyDescent="0.2">
      <c r="A11" s="310">
        <v>2009</v>
      </c>
      <c r="B11" s="408">
        <v>3824</v>
      </c>
      <c r="C11" s="408">
        <v>5025</v>
      </c>
      <c r="E11" s="403"/>
    </row>
    <row r="12" spans="1:16" x14ac:dyDescent="0.2">
      <c r="A12" s="310">
        <v>2010</v>
      </c>
      <c r="B12" s="408">
        <v>3556</v>
      </c>
      <c r="C12" s="408">
        <v>4750</v>
      </c>
      <c r="E12" s="403"/>
    </row>
    <row r="13" spans="1:16" x14ac:dyDescent="0.2">
      <c r="A13" s="310">
        <v>2011</v>
      </c>
      <c r="B13" s="408">
        <v>3269</v>
      </c>
      <c r="C13" s="408">
        <v>4206</v>
      </c>
      <c r="D13" s="404"/>
      <c r="K13" s="271"/>
      <c r="L13" s="283"/>
      <c r="M13" s="271"/>
      <c r="N13" s="385"/>
      <c r="O13" s="271"/>
      <c r="P13" s="271"/>
    </row>
    <row r="14" spans="1:16" x14ac:dyDescent="0.2">
      <c r="A14" s="310">
        <v>2012</v>
      </c>
      <c r="B14" s="408">
        <v>2280</v>
      </c>
      <c r="C14" s="408">
        <v>3341</v>
      </c>
      <c r="E14" s="403"/>
      <c r="K14" s="271"/>
      <c r="L14" s="283"/>
      <c r="M14" s="271"/>
      <c r="N14" s="385"/>
      <c r="O14" s="271"/>
      <c r="P14" s="271"/>
    </row>
    <row r="15" spans="1:16" x14ac:dyDescent="0.2">
      <c r="A15" s="310">
        <v>2013</v>
      </c>
      <c r="B15" s="408">
        <v>2190</v>
      </c>
      <c r="C15" s="408">
        <v>3425</v>
      </c>
      <c r="E15" s="403"/>
      <c r="K15" s="271"/>
      <c r="L15" s="283"/>
      <c r="M15" s="271"/>
      <c r="N15" s="385"/>
      <c r="O15" s="271"/>
      <c r="P15" s="271"/>
    </row>
    <row r="16" spans="1:16" x14ac:dyDescent="0.2">
      <c r="A16" s="310">
        <v>2014</v>
      </c>
      <c r="B16" s="408">
        <v>2282</v>
      </c>
      <c r="C16" s="408">
        <v>3058</v>
      </c>
      <c r="E16" s="403"/>
      <c r="K16" s="271"/>
      <c r="L16" s="283"/>
      <c r="M16" s="271"/>
      <c r="N16" s="385"/>
      <c r="O16" s="271"/>
      <c r="P16" s="271"/>
    </row>
    <row r="17" spans="1:16" x14ac:dyDescent="0.2">
      <c r="A17" s="310">
        <v>2015</v>
      </c>
      <c r="B17" s="408">
        <v>2709</v>
      </c>
      <c r="C17" s="408">
        <v>3396</v>
      </c>
      <c r="E17" s="403"/>
      <c r="K17" s="271"/>
      <c r="L17" s="283"/>
      <c r="M17" s="271"/>
      <c r="N17" s="385"/>
      <c r="O17" s="271"/>
      <c r="P17" s="271"/>
    </row>
    <row r="18" spans="1:16" x14ac:dyDescent="0.2">
      <c r="A18" s="310">
        <v>2016</v>
      </c>
      <c r="B18" s="408">
        <v>3347</v>
      </c>
      <c r="C18" s="408">
        <v>4420</v>
      </c>
      <c r="E18" s="403"/>
      <c r="K18" s="271"/>
      <c r="L18" s="283"/>
      <c r="M18" s="271"/>
      <c r="N18" s="385"/>
      <c r="O18" s="271"/>
      <c r="P18" s="271"/>
    </row>
    <row r="19" spans="1:16" x14ac:dyDescent="0.2">
      <c r="A19" s="310">
        <v>2017</v>
      </c>
      <c r="B19" s="408">
        <v>4144</v>
      </c>
      <c r="C19" s="408">
        <v>5118</v>
      </c>
      <c r="E19" s="403"/>
      <c r="K19" s="271"/>
      <c r="L19" s="283"/>
      <c r="M19" s="271"/>
      <c r="N19" s="385"/>
      <c r="O19" s="271"/>
      <c r="P19" s="271"/>
    </row>
    <row r="20" spans="1:16" x14ac:dyDescent="0.2">
      <c r="A20" s="310">
        <v>2018</v>
      </c>
      <c r="B20" s="408">
        <v>4517</v>
      </c>
      <c r="C20" s="408">
        <v>5402</v>
      </c>
      <c r="E20" s="405"/>
      <c r="K20" s="271"/>
      <c r="L20" s="283"/>
      <c r="M20" s="271"/>
      <c r="N20" s="385"/>
      <c r="O20" s="271"/>
      <c r="P20" s="271"/>
    </row>
    <row r="21" spans="1:16" x14ac:dyDescent="0.2">
      <c r="A21" s="310">
        <v>2019</v>
      </c>
      <c r="B21" s="408">
        <v>4822</v>
      </c>
      <c r="C21" s="408">
        <v>5946</v>
      </c>
      <c r="K21" s="271"/>
      <c r="L21" s="283"/>
      <c r="M21" s="271"/>
      <c r="N21" s="385"/>
      <c r="O21" s="271"/>
      <c r="P21" s="271"/>
    </row>
    <row r="22" spans="1:16" x14ac:dyDescent="0.2">
      <c r="A22" s="310">
        <v>2020</v>
      </c>
      <c r="B22" s="408">
        <v>4336</v>
      </c>
      <c r="C22" s="408">
        <v>5811</v>
      </c>
      <c r="K22" s="271"/>
      <c r="L22" s="283"/>
      <c r="M22" s="271"/>
      <c r="N22" s="385"/>
      <c r="O22" s="271"/>
      <c r="P22" s="271"/>
    </row>
    <row r="23" spans="1:16" x14ac:dyDescent="0.2">
      <c r="A23" s="310">
        <v>2021</v>
      </c>
      <c r="B23" s="408">
        <v>3082</v>
      </c>
      <c r="C23" s="408">
        <v>4502</v>
      </c>
      <c r="K23" s="271"/>
      <c r="L23" s="283"/>
      <c r="M23" s="271"/>
      <c r="N23" s="385"/>
      <c r="O23" s="271"/>
      <c r="P23" s="271"/>
    </row>
    <row r="24" spans="1:16" x14ac:dyDescent="0.2">
      <c r="A24" s="310">
        <v>2022</v>
      </c>
      <c r="B24" s="408">
        <v>566</v>
      </c>
      <c r="C24" s="408">
        <v>893</v>
      </c>
      <c r="K24" s="271"/>
      <c r="L24" s="283"/>
      <c r="M24" s="271"/>
      <c r="N24" s="385"/>
      <c r="O24" s="271"/>
      <c r="P24" s="271"/>
    </row>
    <row r="25" spans="1:16" x14ac:dyDescent="0.2">
      <c r="K25" s="271"/>
      <c r="L25" s="283"/>
      <c r="M25" s="271"/>
      <c r="N25" s="385"/>
      <c r="O25" s="271"/>
      <c r="P25" s="271"/>
    </row>
    <row r="26" spans="1:16" x14ac:dyDescent="0.2">
      <c r="A26" s="400" t="s">
        <v>318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2326-31A4-4AC5-8166-09A111A4A4FA}">
  <dimension ref="A1:T37"/>
  <sheetViews>
    <sheetView zoomScaleNormal="100" workbookViewId="0">
      <pane xSplit="1" ySplit="3" topLeftCell="G4" activePane="bottomRight" state="frozen"/>
      <selection activeCell="AH1" sqref="AH1"/>
      <selection pane="topRight" activeCell="AH1" sqref="AH1"/>
      <selection pane="bottomLeft" activeCell="AH1" sqref="AH1"/>
      <selection pane="bottomRight" activeCell="V11" sqref="V11"/>
    </sheetView>
  </sheetViews>
  <sheetFormatPr defaultColWidth="8.77734375" defaultRowHeight="15" x14ac:dyDescent="0.2"/>
  <cols>
    <col min="1" max="2" width="8.77734375" style="342"/>
    <col min="3" max="3" width="8.88671875" style="342" customWidth="1"/>
    <col min="4" max="5" width="8.77734375" style="342"/>
    <col min="6" max="6" width="10.21875" style="342" customWidth="1"/>
    <col min="7" max="12" width="8.77734375" style="342"/>
    <col min="13" max="13" width="11.5546875" style="342" bestFit="1" customWidth="1"/>
    <col min="14" max="19" width="8.77734375" style="342"/>
    <col min="20" max="20" width="7.88671875" style="342" bestFit="1" customWidth="1"/>
    <col min="21" max="16384" width="8.77734375" style="342"/>
  </cols>
  <sheetData>
    <row r="1" spans="1:20" ht="15.75" x14ac:dyDescent="0.25">
      <c r="A1" s="351" t="s">
        <v>336</v>
      </c>
      <c r="B1" s="410"/>
      <c r="C1" s="410"/>
      <c r="D1" s="410"/>
      <c r="E1" s="410"/>
      <c r="F1" s="410"/>
      <c r="G1" s="410"/>
      <c r="H1" s="410"/>
      <c r="I1" s="410"/>
      <c r="J1" s="410"/>
      <c r="K1" s="410" t="s">
        <v>40</v>
      </c>
      <c r="L1" s="410"/>
      <c r="M1" s="410"/>
      <c r="N1" s="410"/>
      <c r="O1" s="410"/>
      <c r="P1" s="410"/>
      <c r="Q1" s="410"/>
      <c r="R1" s="410"/>
      <c r="S1" s="410"/>
      <c r="T1" s="410"/>
    </row>
    <row r="2" spans="1:20" ht="15.75" x14ac:dyDescent="0.25">
      <c r="A2" s="352"/>
      <c r="B2" s="482" t="s">
        <v>41</v>
      </c>
      <c r="C2" s="482"/>
      <c r="D2" s="482"/>
      <c r="E2" s="482"/>
      <c r="F2" s="482"/>
      <c r="G2" s="482"/>
      <c r="H2" s="481" t="s">
        <v>418</v>
      </c>
      <c r="I2" s="481"/>
      <c r="J2" s="481"/>
      <c r="K2" s="481"/>
      <c r="L2" s="481"/>
      <c r="M2" s="410"/>
      <c r="N2" s="481" t="s">
        <v>419</v>
      </c>
      <c r="O2" s="481"/>
      <c r="P2" s="481"/>
      <c r="Q2" s="481"/>
      <c r="R2" s="481"/>
      <c r="S2" s="481"/>
      <c r="T2" s="410"/>
    </row>
    <row r="3" spans="1:20" ht="28.5" x14ac:dyDescent="0.2">
      <c r="A3" s="354"/>
      <c r="B3" s="355" t="s">
        <v>42</v>
      </c>
      <c r="C3" s="355" t="s">
        <v>43</v>
      </c>
      <c r="D3" s="355" t="s">
        <v>44</v>
      </c>
      <c r="E3" s="355" t="s">
        <v>45</v>
      </c>
      <c r="F3" s="355" t="s">
        <v>46</v>
      </c>
      <c r="G3" s="355" t="s">
        <v>47</v>
      </c>
      <c r="H3" s="355" t="s">
        <v>42</v>
      </c>
      <c r="I3" s="355" t="s">
        <v>43</v>
      </c>
      <c r="J3" s="355" t="s">
        <v>44</v>
      </c>
      <c r="K3" s="355" t="s">
        <v>45</v>
      </c>
      <c r="L3" s="355" t="s">
        <v>46</v>
      </c>
      <c r="M3" s="355" t="s">
        <v>47</v>
      </c>
      <c r="N3" s="355" t="s">
        <v>42</v>
      </c>
      <c r="O3" s="355" t="s">
        <v>43</v>
      </c>
      <c r="P3" s="355" t="s">
        <v>44</v>
      </c>
      <c r="Q3" s="355" t="s">
        <v>45</v>
      </c>
      <c r="R3" s="355" t="s">
        <v>46</v>
      </c>
      <c r="S3" s="355" t="s">
        <v>47</v>
      </c>
      <c r="T3" s="410"/>
    </row>
    <row r="4" spans="1:20" x14ac:dyDescent="0.2">
      <c r="A4" s="349">
        <v>1990</v>
      </c>
      <c r="B4" s="356">
        <v>56443</v>
      </c>
      <c r="C4" s="356">
        <v>100104</v>
      </c>
      <c r="D4" s="356">
        <v>45480</v>
      </c>
      <c r="E4" s="356">
        <v>16706</v>
      </c>
      <c r="F4" s="356">
        <v>654.20000000000005</v>
      </c>
      <c r="G4" s="356">
        <v>219387.2</v>
      </c>
      <c r="H4" s="410">
        <v>0</v>
      </c>
      <c r="I4" s="410">
        <v>0</v>
      </c>
      <c r="J4" s="410">
        <v>0</v>
      </c>
      <c r="K4" s="410">
        <v>0</v>
      </c>
      <c r="L4" s="410">
        <v>0</v>
      </c>
      <c r="M4" s="469">
        <v>0</v>
      </c>
      <c r="N4" s="410">
        <v>0</v>
      </c>
      <c r="O4" s="410">
        <v>0</v>
      </c>
      <c r="P4" s="410">
        <v>0</v>
      </c>
      <c r="Q4" s="410">
        <v>0</v>
      </c>
      <c r="R4" s="410">
        <v>0</v>
      </c>
      <c r="S4" s="410">
        <v>0</v>
      </c>
      <c r="T4" s="411"/>
    </row>
    <row r="5" spans="1:20" x14ac:dyDescent="0.2">
      <c r="A5" s="349">
        <v>1991</v>
      </c>
      <c r="B5" s="356">
        <v>57555</v>
      </c>
      <c r="C5" s="356">
        <v>99890</v>
      </c>
      <c r="D5" s="356">
        <v>50638</v>
      </c>
      <c r="E5" s="356">
        <v>17830</v>
      </c>
      <c r="F5" s="356">
        <v>698.1</v>
      </c>
      <c r="G5" s="356">
        <v>226611.1</v>
      </c>
      <c r="H5" s="466">
        <f>B5-B4</f>
        <v>1112</v>
      </c>
      <c r="I5" s="466">
        <f>C5-C4</f>
        <v>-214</v>
      </c>
      <c r="J5" s="466">
        <f t="shared" ref="J5:L5" si="0">D5-D4</f>
        <v>5158</v>
      </c>
      <c r="K5" s="466">
        <f t="shared" si="0"/>
        <v>1124</v>
      </c>
      <c r="L5" s="466">
        <f t="shared" si="0"/>
        <v>43.899999999999977</v>
      </c>
      <c r="M5" s="468">
        <f t="shared" ref="M5:M36" si="1" xml:space="preserve"> SUM(H5:L5)</f>
        <v>7223.9</v>
      </c>
      <c r="N5" s="467">
        <f>(H5/B5)*100</f>
        <v>1.9320649813222135</v>
      </c>
      <c r="O5" s="467">
        <f t="shared" ref="O5:S20" si="2">(I5/C5)*100</f>
        <v>-0.21423565922514767</v>
      </c>
      <c r="P5" s="467">
        <f t="shared" si="2"/>
        <v>10.186026304356412</v>
      </c>
      <c r="Q5" s="467">
        <f t="shared" si="2"/>
        <v>6.3039820527201345</v>
      </c>
      <c r="R5" s="467">
        <f t="shared" si="2"/>
        <v>6.2884973499498606</v>
      </c>
      <c r="S5" s="467">
        <f t="shared" si="2"/>
        <v>3.1877961847411704</v>
      </c>
      <c r="T5" s="411"/>
    </row>
    <row r="6" spans="1:20" x14ac:dyDescent="0.2">
      <c r="A6" s="349">
        <v>1992</v>
      </c>
      <c r="B6" s="356">
        <v>51514</v>
      </c>
      <c r="C6" s="356">
        <v>103734</v>
      </c>
      <c r="D6" s="356">
        <v>51494</v>
      </c>
      <c r="E6" s="356">
        <v>18924</v>
      </c>
      <c r="F6" s="356">
        <v>824.20000000000016</v>
      </c>
      <c r="G6" s="356">
        <v>226490.2</v>
      </c>
      <c r="H6" s="466">
        <f t="shared" ref="H6:H36" si="3">B6-B5</f>
        <v>-6041</v>
      </c>
      <c r="I6" s="466">
        <f t="shared" ref="I6:I36" si="4">C6-C5</f>
        <v>3844</v>
      </c>
      <c r="J6" s="466">
        <f t="shared" ref="J6:J36" si="5">D6-D5</f>
        <v>856</v>
      </c>
      <c r="K6" s="466">
        <f t="shared" ref="K6:K36" si="6">E6-E5</f>
        <v>1094</v>
      </c>
      <c r="L6" s="466">
        <f t="shared" ref="L6:L36" si="7">F6-F5</f>
        <v>126.10000000000014</v>
      </c>
      <c r="M6" s="468">
        <f t="shared" si="1"/>
        <v>-120.89999999999986</v>
      </c>
      <c r="N6" s="467">
        <f t="shared" ref="N6:N36" si="8">(H6/B6)*100</f>
        <v>-11.72690918973483</v>
      </c>
      <c r="O6" s="467">
        <f t="shared" ref="O6:O36" si="9">(I6/C6)*100</f>
        <v>3.7056317118784583</v>
      </c>
      <c r="P6" s="467">
        <f t="shared" ref="P6:P36" si="10">(J6/D6)*100</f>
        <v>1.6623295917971026</v>
      </c>
      <c r="Q6" s="467">
        <f t="shared" ref="Q6:Q36" si="11">(K6/E6)*100</f>
        <v>5.7810188120904673</v>
      </c>
      <c r="R6" s="467">
        <f t="shared" ref="R6:S36" si="12">(L6/F6)*100</f>
        <v>15.299684542586764</v>
      </c>
      <c r="S6" s="467">
        <f t="shared" si="2"/>
        <v>-5.3379793032987677E-2</v>
      </c>
      <c r="T6" s="411"/>
    </row>
    <row r="7" spans="1:20" x14ac:dyDescent="0.2">
      <c r="A7" s="349">
        <v>1993</v>
      </c>
      <c r="B7" s="356">
        <v>41588</v>
      </c>
      <c r="C7" s="356">
        <v>109613</v>
      </c>
      <c r="D7" s="356">
        <v>60542</v>
      </c>
      <c r="E7" s="356">
        <v>21969</v>
      </c>
      <c r="F7" s="356">
        <v>1170.4000000000001</v>
      </c>
      <c r="G7" s="356">
        <v>234882.4</v>
      </c>
      <c r="H7" s="466">
        <f t="shared" si="3"/>
        <v>-9926</v>
      </c>
      <c r="I7" s="466">
        <f t="shared" si="4"/>
        <v>5879</v>
      </c>
      <c r="J7" s="466">
        <f t="shared" si="5"/>
        <v>9048</v>
      </c>
      <c r="K7" s="466">
        <f t="shared" si="6"/>
        <v>3045</v>
      </c>
      <c r="L7" s="466">
        <f t="shared" si="7"/>
        <v>346.19999999999993</v>
      </c>
      <c r="M7" s="468">
        <f t="shared" si="1"/>
        <v>8392.2000000000007</v>
      </c>
      <c r="N7" s="467">
        <f t="shared" si="8"/>
        <v>-23.867461767817641</v>
      </c>
      <c r="O7" s="467">
        <f t="shared" si="9"/>
        <v>5.3634149234123694</v>
      </c>
      <c r="P7" s="467">
        <f t="shared" si="10"/>
        <v>14.9449968616828</v>
      </c>
      <c r="Q7" s="467">
        <f t="shared" si="11"/>
        <v>13.86043971050116</v>
      </c>
      <c r="R7" s="467">
        <f t="shared" si="12"/>
        <v>29.579630895420362</v>
      </c>
      <c r="S7" s="467">
        <f t="shared" si="2"/>
        <v>3.5729369250314202</v>
      </c>
      <c r="T7" s="411"/>
    </row>
    <row r="8" spans="1:20" x14ac:dyDescent="0.2">
      <c r="A8" s="349">
        <v>1994</v>
      </c>
      <c r="B8" s="356">
        <v>29704</v>
      </c>
      <c r="C8" s="356">
        <v>138937</v>
      </c>
      <c r="D8" s="356">
        <v>64636</v>
      </c>
      <c r="E8" s="356">
        <v>21670</v>
      </c>
      <c r="F8" s="356">
        <v>1608.1999999999998</v>
      </c>
      <c r="G8" s="356">
        <v>256555.2</v>
      </c>
      <c r="H8" s="466">
        <f t="shared" si="3"/>
        <v>-11884</v>
      </c>
      <c r="I8" s="466">
        <f t="shared" si="4"/>
        <v>29324</v>
      </c>
      <c r="J8" s="466">
        <f t="shared" si="5"/>
        <v>4094</v>
      </c>
      <c r="K8" s="466">
        <f t="shared" si="6"/>
        <v>-299</v>
      </c>
      <c r="L8" s="466">
        <f t="shared" si="7"/>
        <v>437.79999999999973</v>
      </c>
      <c r="M8" s="468">
        <f t="shared" si="1"/>
        <v>21672.799999999999</v>
      </c>
      <c r="N8" s="467">
        <f t="shared" si="8"/>
        <v>-40.008079719903044</v>
      </c>
      <c r="O8" s="467">
        <f t="shared" si="9"/>
        <v>21.105968892375682</v>
      </c>
      <c r="P8" s="467">
        <f t="shared" si="10"/>
        <v>6.3339315551704942</v>
      </c>
      <c r="Q8" s="467">
        <f t="shared" si="11"/>
        <v>-1.37978772496539</v>
      </c>
      <c r="R8" s="467">
        <f t="shared" si="12"/>
        <v>27.222982216142256</v>
      </c>
      <c r="S8" s="467">
        <f t="shared" si="2"/>
        <v>8.447616731214179</v>
      </c>
      <c r="T8" s="411"/>
    </row>
    <row r="9" spans="1:20" x14ac:dyDescent="0.2">
      <c r="A9" s="349">
        <v>1995</v>
      </c>
      <c r="B9" s="356">
        <v>32751</v>
      </c>
      <c r="C9" s="356">
        <v>142746</v>
      </c>
      <c r="D9" s="356">
        <v>70807</v>
      </c>
      <c r="E9" s="356">
        <v>21735</v>
      </c>
      <c r="F9" s="356">
        <v>1723.8</v>
      </c>
      <c r="G9" s="356">
        <v>269762.8</v>
      </c>
      <c r="H9" s="466">
        <f t="shared" si="3"/>
        <v>3047</v>
      </c>
      <c r="I9" s="466">
        <f t="shared" si="4"/>
        <v>3809</v>
      </c>
      <c r="J9" s="466">
        <f t="shared" si="5"/>
        <v>6171</v>
      </c>
      <c r="K9" s="466">
        <f t="shared" si="6"/>
        <v>65</v>
      </c>
      <c r="L9" s="466">
        <f t="shared" si="7"/>
        <v>115.60000000000014</v>
      </c>
      <c r="M9" s="468">
        <f t="shared" si="1"/>
        <v>13207.6</v>
      </c>
      <c r="N9" s="467">
        <f t="shared" si="8"/>
        <v>9.3035327165582729</v>
      </c>
      <c r="O9" s="467">
        <f t="shared" si="9"/>
        <v>2.6683759965252967</v>
      </c>
      <c r="P9" s="467">
        <f t="shared" si="10"/>
        <v>8.7152400186422252</v>
      </c>
      <c r="Q9" s="467">
        <f t="shared" si="11"/>
        <v>0.29905682079595125</v>
      </c>
      <c r="R9" s="467">
        <f t="shared" si="12"/>
        <v>6.7061143984220983</v>
      </c>
      <c r="S9" s="467">
        <f t="shared" si="2"/>
        <v>4.8960049347056005</v>
      </c>
      <c r="T9" s="411"/>
    </row>
    <row r="10" spans="1:20" x14ac:dyDescent="0.2">
      <c r="A10" s="349">
        <v>1996</v>
      </c>
      <c r="B10" s="356">
        <v>31135.395944814802</v>
      </c>
      <c r="C10" s="356">
        <v>142078.93931701273</v>
      </c>
      <c r="D10" s="356">
        <v>84180.481513327599</v>
      </c>
      <c r="E10" s="356">
        <v>22393.911907804879</v>
      </c>
      <c r="F10" s="356">
        <v>1771.8700000000003</v>
      </c>
      <c r="G10" s="356">
        <v>281560.59868296003</v>
      </c>
      <c r="H10" s="466">
        <f t="shared" si="3"/>
        <v>-1615.6040551851984</v>
      </c>
      <c r="I10" s="466">
        <f t="shared" si="4"/>
        <v>-667.06068298727041</v>
      </c>
      <c r="J10" s="466">
        <f t="shared" si="5"/>
        <v>13373.481513327599</v>
      </c>
      <c r="K10" s="466">
        <f t="shared" si="6"/>
        <v>658.91190780487887</v>
      </c>
      <c r="L10" s="466">
        <f t="shared" si="7"/>
        <v>48.070000000000391</v>
      </c>
      <c r="M10" s="468">
        <f t="shared" si="1"/>
        <v>11797.798682960009</v>
      </c>
      <c r="N10" s="467">
        <f t="shared" si="8"/>
        <v>-5.1889626136399158</v>
      </c>
      <c r="O10" s="467">
        <f t="shared" si="9"/>
        <v>-0.46950004426686737</v>
      </c>
      <c r="P10" s="467">
        <f t="shared" si="10"/>
        <v>15.886677378069269</v>
      </c>
      <c r="Q10" s="467">
        <f t="shared" si="11"/>
        <v>2.942370723425193</v>
      </c>
      <c r="R10" s="467">
        <f t="shared" si="12"/>
        <v>2.7129529818779243</v>
      </c>
      <c r="S10" s="467">
        <f t="shared" si="2"/>
        <v>4.1901454742410333</v>
      </c>
      <c r="T10" s="411"/>
    </row>
    <row r="11" spans="1:20" x14ac:dyDescent="0.2">
      <c r="A11" s="349">
        <v>1997</v>
      </c>
      <c r="B11" s="356">
        <v>30303.42098461587</v>
      </c>
      <c r="C11" s="356">
        <v>140442.62081922012</v>
      </c>
      <c r="D11" s="356">
        <v>85887.446259673263</v>
      </c>
      <c r="E11" s="356">
        <v>23536.598713836443</v>
      </c>
      <c r="F11" s="356">
        <v>1913.18</v>
      </c>
      <c r="G11" s="356">
        <v>282083.26677734568</v>
      </c>
      <c r="H11" s="466">
        <f t="shared" si="3"/>
        <v>-831.97496019893151</v>
      </c>
      <c r="I11" s="466">
        <f t="shared" si="4"/>
        <v>-1636.3184977926139</v>
      </c>
      <c r="J11" s="466">
        <f t="shared" si="5"/>
        <v>1706.964746345664</v>
      </c>
      <c r="K11" s="466">
        <f t="shared" si="6"/>
        <v>1142.6868060315646</v>
      </c>
      <c r="L11" s="466">
        <f t="shared" si="7"/>
        <v>141.30999999999972</v>
      </c>
      <c r="M11" s="468">
        <f t="shared" si="1"/>
        <v>522.66809438568293</v>
      </c>
      <c r="N11" s="467">
        <f t="shared" si="8"/>
        <v>-2.7454819725512181</v>
      </c>
      <c r="O11" s="467">
        <f t="shared" si="9"/>
        <v>-1.1651153248549158</v>
      </c>
      <c r="P11" s="467">
        <f t="shared" si="10"/>
        <v>1.9874438240773906</v>
      </c>
      <c r="Q11" s="467">
        <f t="shared" si="11"/>
        <v>4.8549360080639614</v>
      </c>
      <c r="R11" s="467">
        <f t="shared" si="12"/>
        <v>7.3861319896716306</v>
      </c>
      <c r="S11" s="467">
        <f t="shared" si="2"/>
        <v>0.18528858530209663</v>
      </c>
      <c r="T11" s="411"/>
    </row>
    <row r="12" spans="1:20" x14ac:dyDescent="0.2">
      <c r="A12" s="349">
        <v>1998</v>
      </c>
      <c r="B12" s="356">
        <v>25757.141604111581</v>
      </c>
      <c r="C12" s="356">
        <v>145262.73418497024</v>
      </c>
      <c r="D12" s="356">
        <v>90185.64058469476</v>
      </c>
      <c r="E12" s="356">
        <v>23951.839750126623</v>
      </c>
      <c r="F12" s="356">
        <v>2077.0299999999997</v>
      </c>
      <c r="G12" s="356">
        <v>287234.38612390327</v>
      </c>
      <c r="H12" s="466">
        <f t="shared" si="3"/>
        <v>-4546.2793805042893</v>
      </c>
      <c r="I12" s="466">
        <f t="shared" si="4"/>
        <v>4820.1133657501196</v>
      </c>
      <c r="J12" s="466">
        <f t="shared" si="5"/>
        <v>4298.1943250214972</v>
      </c>
      <c r="K12" s="466">
        <f t="shared" si="6"/>
        <v>415.24103629017918</v>
      </c>
      <c r="L12" s="466">
        <f t="shared" si="7"/>
        <v>163.84999999999968</v>
      </c>
      <c r="M12" s="468">
        <f t="shared" si="1"/>
        <v>5151.1193465575061</v>
      </c>
      <c r="N12" s="467">
        <f t="shared" si="8"/>
        <v>-17.650558631003417</v>
      </c>
      <c r="O12" s="467">
        <f t="shared" si="9"/>
        <v>3.3182036623463458</v>
      </c>
      <c r="P12" s="467">
        <f t="shared" si="10"/>
        <v>4.7659408938665742</v>
      </c>
      <c r="Q12" s="467">
        <f t="shared" si="11"/>
        <v>1.7336498599778081</v>
      </c>
      <c r="R12" s="467">
        <f t="shared" si="12"/>
        <v>7.8886679537608844</v>
      </c>
      <c r="S12" s="467">
        <f t="shared" si="2"/>
        <v>1.7933505163046481</v>
      </c>
      <c r="T12" s="411"/>
    </row>
    <row r="13" spans="1:20" x14ac:dyDescent="0.2">
      <c r="A13" s="349">
        <v>1999</v>
      </c>
      <c r="B13" s="356">
        <v>23219.264289125702</v>
      </c>
      <c r="C13" s="356">
        <v>150160.43019878978</v>
      </c>
      <c r="D13" s="356">
        <v>99108.770421324152</v>
      </c>
      <c r="E13" s="356">
        <v>22942.975297270877</v>
      </c>
      <c r="F13" s="356">
        <v>2225.2920000000004</v>
      </c>
      <c r="G13" s="356">
        <v>297656.73220651055</v>
      </c>
      <c r="H13" s="466">
        <f t="shared" si="3"/>
        <v>-2537.8773149858789</v>
      </c>
      <c r="I13" s="466">
        <f t="shared" si="4"/>
        <v>4897.6960138195427</v>
      </c>
      <c r="J13" s="466">
        <f t="shared" si="5"/>
        <v>8923.1298366293922</v>
      </c>
      <c r="K13" s="466">
        <f t="shared" si="6"/>
        <v>-1008.8644528557452</v>
      </c>
      <c r="L13" s="466">
        <f t="shared" si="7"/>
        <v>148.26200000000063</v>
      </c>
      <c r="M13" s="468">
        <f t="shared" si="1"/>
        <v>10422.346082607311</v>
      </c>
      <c r="N13" s="467">
        <f t="shared" si="8"/>
        <v>-10.93005051057731</v>
      </c>
      <c r="O13" s="467">
        <f t="shared" si="9"/>
        <v>3.2616422364638487</v>
      </c>
      <c r="P13" s="467">
        <f t="shared" si="10"/>
        <v>9.0033705379413114</v>
      </c>
      <c r="Q13" s="467">
        <f t="shared" si="11"/>
        <v>-4.3972694900462717</v>
      </c>
      <c r="R13" s="467">
        <f t="shared" si="12"/>
        <v>6.6625863032806754</v>
      </c>
      <c r="S13" s="467">
        <f t="shared" si="2"/>
        <v>3.5014649275180569</v>
      </c>
      <c r="T13" s="411"/>
    </row>
    <row r="14" spans="1:20" x14ac:dyDescent="0.2">
      <c r="A14" s="349">
        <v>2000</v>
      </c>
      <c r="B14" s="356">
        <v>19551.477860062172</v>
      </c>
      <c r="C14" s="356">
        <v>138282.08159866135</v>
      </c>
      <c r="D14" s="356">
        <v>108396.9045571797</v>
      </c>
      <c r="E14" s="356">
        <v>20153.939326008298</v>
      </c>
      <c r="F14" s="356">
        <v>2306.3449999999998</v>
      </c>
      <c r="G14" s="356">
        <v>288690.74834191153</v>
      </c>
      <c r="H14" s="466">
        <f t="shared" si="3"/>
        <v>-3667.7864290635298</v>
      </c>
      <c r="I14" s="466">
        <f t="shared" si="4"/>
        <v>-11878.348600128433</v>
      </c>
      <c r="J14" s="466">
        <f t="shared" si="5"/>
        <v>9288.134135855551</v>
      </c>
      <c r="K14" s="466">
        <f t="shared" si="6"/>
        <v>-2789.0359712625796</v>
      </c>
      <c r="L14" s="466">
        <f t="shared" si="7"/>
        <v>81.052999999999429</v>
      </c>
      <c r="M14" s="468">
        <f t="shared" si="1"/>
        <v>-8965.9838645989912</v>
      </c>
      <c r="N14" s="467">
        <f t="shared" si="8"/>
        <v>-18.759637789610377</v>
      </c>
      <c r="O14" s="467">
        <f t="shared" si="9"/>
        <v>-8.5899405496390955</v>
      </c>
      <c r="P14" s="467">
        <f t="shared" si="10"/>
        <v>8.5686341079564983</v>
      </c>
      <c r="Q14" s="467">
        <f t="shared" si="11"/>
        <v>-13.838664124900776</v>
      </c>
      <c r="R14" s="467">
        <f t="shared" si="12"/>
        <v>3.5143484604427977</v>
      </c>
      <c r="S14" s="467">
        <f t="shared" si="2"/>
        <v>-3.1057399366259246</v>
      </c>
      <c r="T14" s="411"/>
    </row>
    <row r="15" spans="1:20" x14ac:dyDescent="0.2">
      <c r="A15" s="349">
        <v>2001</v>
      </c>
      <c r="B15" s="356">
        <v>19968.764452869003</v>
      </c>
      <c r="C15" s="356">
        <v>127828.2933734297</v>
      </c>
      <c r="D15" s="356">
        <v>105869.56147893379</v>
      </c>
      <c r="E15" s="356">
        <v>21228.009029217428</v>
      </c>
      <c r="F15" s="356">
        <v>2532.91</v>
      </c>
      <c r="G15" s="356">
        <v>277427.53833444987</v>
      </c>
      <c r="H15" s="466">
        <f t="shared" si="3"/>
        <v>417.28659280683132</v>
      </c>
      <c r="I15" s="466">
        <f t="shared" si="4"/>
        <v>-10453.788225231649</v>
      </c>
      <c r="J15" s="466">
        <f t="shared" si="5"/>
        <v>-2527.3430782459182</v>
      </c>
      <c r="K15" s="466">
        <f t="shared" si="6"/>
        <v>1074.0697032091302</v>
      </c>
      <c r="L15" s="466">
        <f t="shared" si="7"/>
        <v>226.56500000000005</v>
      </c>
      <c r="M15" s="468">
        <f t="shared" si="1"/>
        <v>-11263.210007461605</v>
      </c>
      <c r="N15" s="467">
        <f t="shared" si="8"/>
        <v>2.0896966048737071</v>
      </c>
      <c r="O15" s="467">
        <f t="shared" si="9"/>
        <v>-8.1779924845688079</v>
      </c>
      <c r="P15" s="467">
        <f t="shared" si="10"/>
        <v>-2.3872235257617609</v>
      </c>
      <c r="Q15" s="467">
        <f t="shared" si="11"/>
        <v>5.0596817710545601</v>
      </c>
      <c r="R15" s="467">
        <f t="shared" si="12"/>
        <v>8.9448499946701645</v>
      </c>
      <c r="S15" s="467">
        <f t="shared" si="2"/>
        <v>-4.0598745442074176</v>
      </c>
      <c r="T15" s="411"/>
    </row>
    <row r="16" spans="1:20" x14ac:dyDescent="0.2">
      <c r="A16" s="349">
        <v>2002</v>
      </c>
      <c r="B16" s="356">
        <v>18807.575473964425</v>
      </c>
      <c r="C16" s="356">
        <v>127036.89223354255</v>
      </c>
      <c r="D16" s="356">
        <v>103646.17368873602</v>
      </c>
      <c r="E16" s="356">
        <v>20620.028984060144</v>
      </c>
      <c r="F16" s="356">
        <v>2754.9589999999998</v>
      </c>
      <c r="G16" s="356">
        <v>272865.62938030309</v>
      </c>
      <c r="H16" s="466">
        <f t="shared" si="3"/>
        <v>-1161.1889789045781</v>
      </c>
      <c r="I16" s="466">
        <f t="shared" si="4"/>
        <v>-791.40113988715166</v>
      </c>
      <c r="J16" s="466">
        <f t="shared" si="5"/>
        <v>-2223.3877901977685</v>
      </c>
      <c r="K16" s="466">
        <f t="shared" si="6"/>
        <v>-607.98004515728462</v>
      </c>
      <c r="L16" s="466">
        <f t="shared" si="7"/>
        <v>222.04899999999998</v>
      </c>
      <c r="M16" s="468">
        <f t="shared" si="1"/>
        <v>-4561.9089541467829</v>
      </c>
      <c r="N16" s="467">
        <f t="shared" si="8"/>
        <v>-6.1740492840878254</v>
      </c>
      <c r="O16" s="467">
        <f t="shared" si="9"/>
        <v>-0.6229695374098515</v>
      </c>
      <c r="P16" s="467">
        <f t="shared" si="10"/>
        <v>-2.1451711250575576</v>
      </c>
      <c r="Q16" s="467">
        <f t="shared" si="11"/>
        <v>-2.9484926797497235</v>
      </c>
      <c r="R16" s="467">
        <f t="shared" si="12"/>
        <v>8.0599747582450405</v>
      </c>
      <c r="S16" s="467">
        <f t="shared" si="2"/>
        <v>-1.6718518065126771</v>
      </c>
      <c r="T16" s="411"/>
    </row>
    <row r="17" spans="1:20" x14ac:dyDescent="0.2">
      <c r="A17" s="349">
        <v>2003</v>
      </c>
      <c r="B17" s="356">
        <v>17635.825191961809</v>
      </c>
      <c r="C17" s="356">
        <v>116242.07812072495</v>
      </c>
      <c r="D17" s="356">
        <v>102996.21668099742</v>
      </c>
      <c r="E17" s="356">
        <v>20429.534413955404</v>
      </c>
      <c r="F17" s="356">
        <v>3007.78</v>
      </c>
      <c r="G17" s="356">
        <v>260311.43440763958</v>
      </c>
      <c r="H17" s="466">
        <f t="shared" si="3"/>
        <v>-1171.7502820026166</v>
      </c>
      <c r="I17" s="466">
        <f t="shared" si="4"/>
        <v>-10794.814112817592</v>
      </c>
      <c r="J17" s="466">
        <f t="shared" si="5"/>
        <v>-649.95700773860153</v>
      </c>
      <c r="K17" s="466">
        <f t="shared" si="6"/>
        <v>-190.49457010473998</v>
      </c>
      <c r="L17" s="466">
        <f t="shared" si="7"/>
        <v>252.82100000000037</v>
      </c>
      <c r="M17" s="468">
        <f t="shared" si="1"/>
        <v>-12554.19497266355</v>
      </c>
      <c r="N17" s="467">
        <f t="shared" si="8"/>
        <v>-6.6441477461269338</v>
      </c>
      <c r="O17" s="467">
        <f t="shared" si="9"/>
        <v>-9.2864944324261618</v>
      </c>
      <c r="P17" s="467">
        <f t="shared" si="10"/>
        <v>-0.63104940034027213</v>
      </c>
      <c r="Q17" s="467">
        <f t="shared" si="11"/>
        <v>-0.93244694785904292</v>
      </c>
      <c r="R17" s="467">
        <f t="shared" si="12"/>
        <v>8.4055682263995486</v>
      </c>
      <c r="S17" s="467">
        <f t="shared" si="2"/>
        <v>-4.8227597075140665</v>
      </c>
      <c r="T17" s="411"/>
    </row>
    <row r="18" spans="1:20" x14ac:dyDescent="0.2">
      <c r="A18" s="349">
        <v>2004</v>
      </c>
      <c r="B18" s="356">
        <v>15593.690949162308</v>
      </c>
      <c r="C18" s="356">
        <v>104547.29031474632</v>
      </c>
      <c r="D18" s="356">
        <v>96410.758645873415</v>
      </c>
      <c r="E18" s="356">
        <v>18747.285933336829</v>
      </c>
      <c r="F18" s="356">
        <v>3080.0913919999994</v>
      </c>
      <c r="G18" s="356">
        <v>238379.11723511887</v>
      </c>
      <c r="H18" s="466">
        <f t="shared" si="3"/>
        <v>-2042.1342427995005</v>
      </c>
      <c r="I18" s="466">
        <f t="shared" si="4"/>
        <v>-11694.787805978631</v>
      </c>
      <c r="J18" s="466">
        <f t="shared" si="5"/>
        <v>-6585.4580351240002</v>
      </c>
      <c r="K18" s="466">
        <f t="shared" si="6"/>
        <v>-1682.2484806185748</v>
      </c>
      <c r="L18" s="466">
        <f t="shared" si="7"/>
        <v>72.311391999999159</v>
      </c>
      <c r="M18" s="468">
        <f t="shared" si="1"/>
        <v>-21932.317172520707</v>
      </c>
      <c r="N18" s="467">
        <f t="shared" si="8"/>
        <v>-13.095900447540956</v>
      </c>
      <c r="O18" s="467">
        <f t="shared" si="9"/>
        <v>-11.186122347858776</v>
      </c>
      <c r="P18" s="467">
        <f t="shared" si="10"/>
        <v>-6.8306256766561306</v>
      </c>
      <c r="Q18" s="467">
        <f t="shared" si="11"/>
        <v>-8.9732907824655523</v>
      </c>
      <c r="R18" s="467">
        <f t="shared" si="12"/>
        <v>2.3477028047873971</v>
      </c>
      <c r="S18" s="467">
        <f t="shared" si="2"/>
        <v>-9.2006034030608284</v>
      </c>
      <c r="T18" s="411"/>
    </row>
    <row r="19" spans="1:20" x14ac:dyDescent="0.2">
      <c r="A19" s="349">
        <v>2005</v>
      </c>
      <c r="B19" s="356">
        <v>12713.832193573875</v>
      </c>
      <c r="C19" s="356">
        <v>92882.777236418653</v>
      </c>
      <c r="D19" s="356">
        <v>88219.187904252758</v>
      </c>
      <c r="E19" s="356">
        <v>19045.118530477415</v>
      </c>
      <c r="F19" s="356">
        <v>3681.2240359988014</v>
      </c>
      <c r="G19" s="356">
        <v>216542.13990072152</v>
      </c>
      <c r="H19" s="466">
        <f t="shared" si="3"/>
        <v>-2879.8587555884333</v>
      </c>
      <c r="I19" s="466">
        <f t="shared" si="4"/>
        <v>-11664.513078327669</v>
      </c>
      <c r="J19" s="466">
        <f t="shared" si="5"/>
        <v>-8191.5707416206569</v>
      </c>
      <c r="K19" s="466">
        <f t="shared" si="6"/>
        <v>297.83259714058659</v>
      </c>
      <c r="L19" s="466">
        <f t="shared" si="7"/>
        <v>601.132643998802</v>
      </c>
      <c r="M19" s="468">
        <f t="shared" si="1"/>
        <v>-21836.977334397372</v>
      </c>
      <c r="N19" s="467">
        <f t="shared" si="8"/>
        <v>-22.651382460781882</v>
      </c>
      <c r="O19" s="467">
        <f t="shared" si="9"/>
        <v>-12.558316434313186</v>
      </c>
      <c r="P19" s="467">
        <f t="shared" si="10"/>
        <v>-9.2854751173987715</v>
      </c>
      <c r="Q19" s="467">
        <f t="shared" si="11"/>
        <v>1.5638264296647602</v>
      </c>
      <c r="R19" s="467">
        <f t="shared" si="12"/>
        <v>16.329694637444167</v>
      </c>
      <c r="S19" s="467">
        <f t="shared" si="2"/>
        <v>-10.084400821202291</v>
      </c>
      <c r="T19" s="411"/>
    </row>
    <row r="20" spans="1:20" x14ac:dyDescent="0.2">
      <c r="A20" s="349">
        <v>2006</v>
      </c>
      <c r="B20" s="356">
        <v>11417.929463273484</v>
      </c>
      <c r="C20" s="356">
        <v>83957.948202835629</v>
      </c>
      <c r="D20" s="356">
        <v>80011.865864144449</v>
      </c>
      <c r="E20" s="356">
        <v>17890.260064771577</v>
      </c>
      <c r="F20" s="356">
        <v>3969.3325727441897</v>
      </c>
      <c r="G20" s="356">
        <v>197247.33616776933</v>
      </c>
      <c r="H20" s="466">
        <f t="shared" si="3"/>
        <v>-1295.9027303003913</v>
      </c>
      <c r="I20" s="466">
        <f t="shared" si="4"/>
        <v>-8924.8290335830243</v>
      </c>
      <c r="J20" s="466">
        <f t="shared" si="5"/>
        <v>-8207.322040108309</v>
      </c>
      <c r="K20" s="466">
        <f t="shared" si="6"/>
        <v>-1154.8584657058382</v>
      </c>
      <c r="L20" s="466">
        <f t="shared" si="7"/>
        <v>288.10853674538839</v>
      </c>
      <c r="M20" s="468">
        <f t="shared" si="1"/>
        <v>-19294.803732952172</v>
      </c>
      <c r="N20" s="467">
        <f t="shared" si="8"/>
        <v>-11.349717428792559</v>
      </c>
      <c r="O20" s="467">
        <f t="shared" si="9"/>
        <v>-10.630118082473095</v>
      </c>
      <c r="P20" s="467">
        <f t="shared" si="10"/>
        <v>-10.257631104421275</v>
      </c>
      <c r="Q20" s="467">
        <f t="shared" si="11"/>
        <v>-6.4552357625025021</v>
      </c>
      <c r="R20" s="467">
        <f t="shared" si="12"/>
        <v>7.2583622426529297</v>
      </c>
      <c r="S20" s="467">
        <f t="shared" si="2"/>
        <v>-9.782035138127755</v>
      </c>
      <c r="T20" s="411"/>
    </row>
    <row r="21" spans="1:20" x14ac:dyDescent="0.2">
      <c r="A21" s="349">
        <v>2007</v>
      </c>
      <c r="B21" s="356">
        <v>10696.584279539542</v>
      </c>
      <c r="C21" s="356">
        <v>83911.539840911268</v>
      </c>
      <c r="D21" s="356">
        <v>72124.616785399121</v>
      </c>
      <c r="E21" s="356">
        <v>14927.948432847879</v>
      </c>
      <c r="F21" s="356">
        <v>4309.7526567759614</v>
      </c>
      <c r="G21" s="356">
        <v>185970.44199547378</v>
      </c>
      <c r="H21" s="466">
        <f t="shared" si="3"/>
        <v>-721.34518373394167</v>
      </c>
      <c r="I21" s="466">
        <f t="shared" si="4"/>
        <v>-46.408361924361088</v>
      </c>
      <c r="J21" s="466">
        <f t="shared" si="5"/>
        <v>-7887.249078745328</v>
      </c>
      <c r="K21" s="466">
        <f t="shared" si="6"/>
        <v>-2962.3116319236979</v>
      </c>
      <c r="L21" s="466">
        <f t="shared" si="7"/>
        <v>340.42008403177169</v>
      </c>
      <c r="M21" s="468">
        <f t="shared" si="1"/>
        <v>-11276.894172295557</v>
      </c>
      <c r="N21" s="467">
        <f t="shared" si="8"/>
        <v>-6.7436965379100764</v>
      </c>
      <c r="O21" s="467">
        <f t="shared" si="9"/>
        <v>-5.5306292808292128E-2</v>
      </c>
      <c r="P21" s="467">
        <f t="shared" si="10"/>
        <v>-10.935585421844515</v>
      </c>
      <c r="Q21" s="467">
        <f t="shared" si="11"/>
        <v>-19.844063939860241</v>
      </c>
      <c r="R21" s="467">
        <f t="shared" si="12"/>
        <v>7.8988311196130923</v>
      </c>
      <c r="S21" s="467">
        <f t="shared" si="12"/>
        <v>-6.0638099535032657</v>
      </c>
      <c r="T21" s="411"/>
    </row>
    <row r="22" spans="1:20" x14ac:dyDescent="0.2">
      <c r="A22" s="349">
        <v>2008</v>
      </c>
      <c r="B22" s="356">
        <v>11305.201221221192</v>
      </c>
      <c r="C22" s="356">
        <v>78714.838929942867</v>
      </c>
      <c r="D22" s="356">
        <v>69523.803418083597</v>
      </c>
      <c r="E22" s="356">
        <v>12965.450740033881</v>
      </c>
      <c r="F22" s="356">
        <v>5121.5160744261584</v>
      </c>
      <c r="G22" s="356">
        <v>177630.81038370766</v>
      </c>
      <c r="H22" s="466">
        <f t="shared" si="3"/>
        <v>608.61694168165013</v>
      </c>
      <c r="I22" s="466">
        <f t="shared" si="4"/>
        <v>-5196.7009109684004</v>
      </c>
      <c r="J22" s="466">
        <f t="shared" si="5"/>
        <v>-2600.8133673155244</v>
      </c>
      <c r="K22" s="466">
        <f t="shared" si="6"/>
        <v>-1962.4976928139986</v>
      </c>
      <c r="L22" s="466">
        <f t="shared" si="7"/>
        <v>811.76341765019697</v>
      </c>
      <c r="M22" s="468">
        <f t="shared" si="1"/>
        <v>-8339.6316117660754</v>
      </c>
      <c r="N22" s="467">
        <f t="shared" si="8"/>
        <v>5.3835126838716016</v>
      </c>
      <c r="O22" s="467">
        <f t="shared" si="9"/>
        <v>-6.6019329793630472</v>
      </c>
      <c r="P22" s="467">
        <f t="shared" si="10"/>
        <v>-3.7408962678227637</v>
      </c>
      <c r="Q22" s="467">
        <f t="shared" si="11"/>
        <v>-15.136363032519379</v>
      </c>
      <c r="R22" s="467">
        <f t="shared" si="12"/>
        <v>15.850060916603706</v>
      </c>
      <c r="S22" s="467">
        <f t="shared" si="12"/>
        <v>-4.6949240358422575</v>
      </c>
      <c r="T22" s="411"/>
    </row>
    <row r="23" spans="1:20" x14ac:dyDescent="0.2">
      <c r="A23" s="349">
        <v>2009</v>
      </c>
      <c r="B23" s="356">
        <v>11038.669754670154</v>
      </c>
      <c r="C23" s="356">
        <v>74738.549971374538</v>
      </c>
      <c r="D23" s="356">
        <v>58474.967309734813</v>
      </c>
      <c r="E23" s="356">
        <v>16479.25065569146</v>
      </c>
      <c r="F23" s="356">
        <v>5440.8220697361694</v>
      </c>
      <c r="G23" s="356">
        <v>166172.25976120713</v>
      </c>
      <c r="H23" s="466">
        <f t="shared" si="3"/>
        <v>-266.53146655103774</v>
      </c>
      <c r="I23" s="466">
        <f t="shared" si="4"/>
        <v>-3976.2889585683297</v>
      </c>
      <c r="J23" s="466">
        <f t="shared" si="5"/>
        <v>-11048.836108348783</v>
      </c>
      <c r="K23" s="466">
        <f t="shared" si="6"/>
        <v>3513.7999156575788</v>
      </c>
      <c r="L23" s="466">
        <f t="shared" si="7"/>
        <v>319.30599531001099</v>
      </c>
      <c r="M23" s="468">
        <f t="shared" si="1"/>
        <v>-11458.550622500561</v>
      </c>
      <c r="N23" s="467">
        <f t="shared" si="8"/>
        <v>-2.4145252324291673</v>
      </c>
      <c r="O23" s="467">
        <f t="shared" si="9"/>
        <v>-5.3202650574452948</v>
      </c>
      <c r="P23" s="467">
        <f t="shared" si="10"/>
        <v>-18.89498466895148</v>
      </c>
      <c r="Q23" s="467">
        <f t="shared" si="11"/>
        <v>21.322570965591893</v>
      </c>
      <c r="R23" s="467">
        <f t="shared" si="12"/>
        <v>5.8687086476528432</v>
      </c>
      <c r="S23" s="467">
        <f t="shared" si="12"/>
        <v>-6.8955857246972077</v>
      </c>
      <c r="T23" s="411"/>
    </row>
    <row r="24" spans="1:20" x14ac:dyDescent="0.2">
      <c r="A24" s="349">
        <v>2010</v>
      </c>
      <c r="B24" s="356">
        <v>11425.174563493993</v>
      </c>
      <c r="C24" s="356">
        <v>68982.819073783117</v>
      </c>
      <c r="D24" s="356">
        <v>55317.60065629812</v>
      </c>
      <c r="E24" s="356">
        <v>15122.828048791458</v>
      </c>
      <c r="F24" s="356">
        <v>5815.1147241590043</v>
      </c>
      <c r="G24" s="356">
        <v>156663.53706652566</v>
      </c>
      <c r="H24" s="466">
        <f t="shared" si="3"/>
        <v>386.50480882383818</v>
      </c>
      <c r="I24" s="466">
        <f t="shared" si="4"/>
        <v>-5755.7308975914202</v>
      </c>
      <c r="J24" s="466">
        <f t="shared" si="5"/>
        <v>-3157.366653436693</v>
      </c>
      <c r="K24" s="466">
        <f t="shared" si="6"/>
        <v>-1356.4226069000015</v>
      </c>
      <c r="L24" s="466">
        <f t="shared" si="7"/>
        <v>374.29265442283486</v>
      </c>
      <c r="M24" s="468">
        <f t="shared" si="1"/>
        <v>-9508.7226946814408</v>
      </c>
      <c r="N24" s="467">
        <f t="shared" si="8"/>
        <v>3.3829225687177522</v>
      </c>
      <c r="O24" s="467">
        <f t="shared" si="9"/>
        <v>-8.3437165585175137</v>
      </c>
      <c r="P24" s="467">
        <f t="shared" si="10"/>
        <v>-5.7077071600668114</v>
      </c>
      <c r="Q24" s="467">
        <f t="shared" si="11"/>
        <v>-8.9693713538480662</v>
      </c>
      <c r="R24" s="467">
        <f t="shared" si="12"/>
        <v>6.4365480678795368</v>
      </c>
      <c r="S24" s="467">
        <f t="shared" si="12"/>
        <v>-6.0695187104346138</v>
      </c>
      <c r="T24" s="411"/>
    </row>
    <row r="25" spans="1:20" x14ac:dyDescent="0.2">
      <c r="A25" s="349">
        <v>2011</v>
      </c>
      <c r="B25" s="356">
        <v>11532.006272389952</v>
      </c>
      <c r="C25" s="356">
        <v>56902.135365934715</v>
      </c>
      <c r="D25" s="356">
        <v>44026.491462518527</v>
      </c>
      <c r="E25" s="356">
        <v>17509.1156288083</v>
      </c>
      <c r="F25" s="356">
        <v>6145.6857001748203</v>
      </c>
      <c r="G25" s="356">
        <v>136115.43442982633</v>
      </c>
      <c r="H25" s="466">
        <f t="shared" si="3"/>
        <v>106.83170889595931</v>
      </c>
      <c r="I25" s="466">
        <f t="shared" si="4"/>
        <v>-12080.683707848402</v>
      </c>
      <c r="J25" s="466">
        <f t="shared" si="5"/>
        <v>-11291.109193779594</v>
      </c>
      <c r="K25" s="466">
        <f t="shared" si="6"/>
        <v>2386.2875800168422</v>
      </c>
      <c r="L25" s="466">
        <f t="shared" si="7"/>
        <v>330.57097601581609</v>
      </c>
      <c r="M25" s="468">
        <f t="shared" si="1"/>
        <v>-20548.102636699379</v>
      </c>
      <c r="N25" s="467">
        <f t="shared" si="8"/>
        <v>0.92639308696646216</v>
      </c>
      <c r="O25" s="467">
        <f t="shared" si="9"/>
        <v>-21.230633314827546</v>
      </c>
      <c r="P25" s="467">
        <f t="shared" si="10"/>
        <v>-25.646170791038749</v>
      </c>
      <c r="Q25" s="467">
        <f t="shared" si="11"/>
        <v>13.628829865573611</v>
      </c>
      <c r="R25" s="467">
        <f t="shared" si="12"/>
        <v>5.3789111930408788</v>
      </c>
      <c r="S25" s="467">
        <f t="shared" si="12"/>
        <v>-15.096085703119035</v>
      </c>
      <c r="T25" s="411"/>
    </row>
    <row r="26" spans="1:20" x14ac:dyDescent="0.2">
      <c r="A26" s="349">
        <v>2012</v>
      </c>
      <c r="B26" s="356">
        <v>10582.837805703231</v>
      </c>
      <c r="C26" s="356">
        <v>48755.816970059401</v>
      </c>
      <c r="D26" s="356">
        <v>37443.7611517884</v>
      </c>
      <c r="E26" s="356">
        <v>17485.917613955826</v>
      </c>
      <c r="F26" s="356">
        <v>6681.6381543718007</v>
      </c>
      <c r="G26" s="356">
        <v>120949.97169587866</v>
      </c>
      <c r="H26" s="466">
        <f t="shared" si="3"/>
        <v>-949.16846668672042</v>
      </c>
      <c r="I26" s="466">
        <f t="shared" si="4"/>
        <v>-8146.3183958753143</v>
      </c>
      <c r="J26" s="466">
        <f t="shared" si="5"/>
        <v>-6582.7303107301268</v>
      </c>
      <c r="K26" s="466">
        <f t="shared" si="6"/>
        <v>-23.198014852474444</v>
      </c>
      <c r="L26" s="466">
        <f t="shared" si="7"/>
        <v>535.9524541969804</v>
      </c>
      <c r="M26" s="468">
        <f t="shared" si="1"/>
        <v>-15165.462733947656</v>
      </c>
      <c r="N26" s="467">
        <f t="shared" si="8"/>
        <v>-8.9689408844119392</v>
      </c>
      <c r="O26" s="467">
        <f t="shared" si="9"/>
        <v>-16.70840302169054</v>
      </c>
      <c r="P26" s="467">
        <f t="shared" si="10"/>
        <v>-17.580312736333433</v>
      </c>
      <c r="Q26" s="467">
        <f t="shared" si="11"/>
        <v>-0.13266684291111888</v>
      </c>
      <c r="R26" s="467">
        <f t="shared" si="12"/>
        <v>8.0212732538697313</v>
      </c>
      <c r="S26" s="467">
        <f t="shared" si="12"/>
        <v>-12.5386244587806</v>
      </c>
      <c r="T26" s="411"/>
    </row>
    <row r="27" spans="1:20" x14ac:dyDescent="0.2">
      <c r="A27" s="349">
        <v>2013</v>
      </c>
      <c r="B27" s="356">
        <v>7973.2975988178287</v>
      </c>
      <c r="C27" s="356">
        <v>44468.476620439455</v>
      </c>
      <c r="D27" s="356">
        <v>35330.447837846456</v>
      </c>
      <c r="E27" s="356">
        <v>18462.151573683859</v>
      </c>
      <c r="F27" s="356">
        <v>7148.904350421154</v>
      </c>
      <c r="G27" s="356">
        <v>113383.27798120875</v>
      </c>
      <c r="H27" s="466">
        <f t="shared" si="3"/>
        <v>-2609.5402068854028</v>
      </c>
      <c r="I27" s="466">
        <f t="shared" si="4"/>
        <v>-4287.3403496199462</v>
      </c>
      <c r="J27" s="466">
        <f t="shared" si="5"/>
        <v>-2113.3133139419442</v>
      </c>
      <c r="K27" s="466">
        <f t="shared" si="6"/>
        <v>976.23395972803337</v>
      </c>
      <c r="L27" s="466">
        <f t="shared" si="7"/>
        <v>467.26619604935331</v>
      </c>
      <c r="M27" s="468">
        <f t="shared" si="1"/>
        <v>-7566.6937146699056</v>
      </c>
      <c r="N27" s="467">
        <f t="shared" si="8"/>
        <v>-32.728493757367211</v>
      </c>
      <c r="O27" s="467">
        <f t="shared" si="9"/>
        <v>-9.6413025033767781</v>
      </c>
      <c r="P27" s="467">
        <f t="shared" si="10"/>
        <v>-5.9815639010330752</v>
      </c>
      <c r="Q27" s="467">
        <f t="shared" si="11"/>
        <v>5.287758340796894</v>
      </c>
      <c r="R27" s="467">
        <f t="shared" si="12"/>
        <v>6.5361931443638053</v>
      </c>
      <c r="S27" s="467">
        <f t="shared" si="12"/>
        <v>-6.6735534987125256</v>
      </c>
      <c r="T27" s="411"/>
    </row>
    <row r="28" spans="1:20" x14ac:dyDescent="0.2">
      <c r="A28" s="349">
        <v>2014</v>
      </c>
      <c r="B28" s="356">
        <v>7289.0864608813017</v>
      </c>
      <c r="C28" s="356">
        <v>43705.456355846422</v>
      </c>
      <c r="D28" s="356">
        <v>35761.453592753322</v>
      </c>
      <c r="E28" s="356">
        <v>17453.385831763433</v>
      </c>
      <c r="F28" s="356">
        <v>7869.3577086409423</v>
      </c>
      <c r="G28" s="356">
        <v>112078.73994988541</v>
      </c>
      <c r="H28" s="466">
        <f t="shared" si="3"/>
        <v>-684.21113793652694</v>
      </c>
      <c r="I28" s="466">
        <f t="shared" si="4"/>
        <v>-763.02026459303306</v>
      </c>
      <c r="J28" s="466">
        <f t="shared" si="5"/>
        <v>431.00575490686606</v>
      </c>
      <c r="K28" s="466">
        <f t="shared" si="6"/>
        <v>-1008.7657419204261</v>
      </c>
      <c r="L28" s="466">
        <f t="shared" si="7"/>
        <v>720.45335821978824</v>
      </c>
      <c r="M28" s="468">
        <f t="shared" si="1"/>
        <v>-1304.5380313233318</v>
      </c>
      <c r="N28" s="467">
        <f t="shared" si="8"/>
        <v>-9.3867886134773748</v>
      </c>
      <c r="O28" s="467">
        <f t="shared" si="9"/>
        <v>-1.7458238128909613</v>
      </c>
      <c r="P28" s="467">
        <f t="shared" si="10"/>
        <v>1.2052243731899221</v>
      </c>
      <c r="Q28" s="467">
        <f t="shared" si="11"/>
        <v>-5.7797710521277326</v>
      </c>
      <c r="R28" s="467">
        <f t="shared" si="12"/>
        <v>9.1551735846077378</v>
      </c>
      <c r="S28" s="467">
        <f t="shared" si="12"/>
        <v>-1.1639478030415398</v>
      </c>
      <c r="T28" s="411"/>
    </row>
    <row r="29" spans="1:20" x14ac:dyDescent="0.2">
      <c r="A29" s="349">
        <v>2015</v>
      </c>
      <c r="B29" s="356">
        <v>5384.0940147919291</v>
      </c>
      <c r="C29" s="356">
        <v>49543.629547747296</v>
      </c>
      <c r="D29" s="356">
        <v>38847.026741290007</v>
      </c>
      <c r="E29" s="356">
        <v>20131.684757836669</v>
      </c>
      <c r="F29" s="356">
        <v>9091.4109201544816</v>
      </c>
      <c r="G29" s="356">
        <v>122997.84598182038</v>
      </c>
      <c r="H29" s="466">
        <f t="shared" si="3"/>
        <v>-1904.9924460893726</v>
      </c>
      <c r="I29" s="466">
        <f t="shared" si="4"/>
        <v>5838.1731919008744</v>
      </c>
      <c r="J29" s="466">
        <f t="shared" si="5"/>
        <v>3085.573148536685</v>
      </c>
      <c r="K29" s="466">
        <f t="shared" si="6"/>
        <v>2678.2989260732356</v>
      </c>
      <c r="L29" s="466">
        <f t="shared" si="7"/>
        <v>1222.0532115135393</v>
      </c>
      <c r="M29" s="468">
        <f t="shared" si="1"/>
        <v>10919.106031934962</v>
      </c>
      <c r="N29" s="467">
        <f t="shared" si="8"/>
        <v>-35.381857019132902</v>
      </c>
      <c r="O29" s="467">
        <f t="shared" si="9"/>
        <v>11.783902885585682</v>
      </c>
      <c r="P29" s="467">
        <f t="shared" si="10"/>
        <v>7.9428811092434755</v>
      </c>
      <c r="Q29" s="467">
        <f t="shared" si="11"/>
        <v>13.30389859711395</v>
      </c>
      <c r="R29" s="467">
        <f t="shared" si="12"/>
        <v>13.441843320539009</v>
      </c>
      <c r="S29" s="467">
        <f t="shared" si="12"/>
        <v>8.8774774426121681</v>
      </c>
      <c r="T29" s="411"/>
    </row>
    <row r="30" spans="1:20" x14ac:dyDescent="0.2">
      <c r="A30" s="349">
        <v>2016</v>
      </c>
      <c r="B30" s="356">
        <v>2870.2277980856397</v>
      </c>
      <c r="C30" s="356">
        <v>51951.687015025258</v>
      </c>
      <c r="D30" s="356">
        <v>39875.987679086</v>
      </c>
      <c r="E30" s="356">
        <v>19964.553106383246</v>
      </c>
      <c r="F30" s="356">
        <v>10035.023330207636</v>
      </c>
      <c r="G30" s="356">
        <v>124697.47892878778</v>
      </c>
      <c r="H30" s="466">
        <f t="shared" si="3"/>
        <v>-2513.8662167062894</v>
      </c>
      <c r="I30" s="466">
        <f t="shared" si="4"/>
        <v>2408.0574672779621</v>
      </c>
      <c r="J30" s="466">
        <f t="shared" si="5"/>
        <v>1028.9609377959932</v>
      </c>
      <c r="K30" s="466">
        <f t="shared" si="6"/>
        <v>-167.13165145342282</v>
      </c>
      <c r="L30" s="466">
        <f t="shared" si="7"/>
        <v>943.61241005315424</v>
      </c>
      <c r="M30" s="468">
        <f t="shared" si="1"/>
        <v>1699.6329469673974</v>
      </c>
      <c r="N30" s="467">
        <f t="shared" si="8"/>
        <v>-87.584205629356887</v>
      </c>
      <c r="O30" s="467">
        <f t="shared" si="9"/>
        <v>4.6351862771684651</v>
      </c>
      <c r="P30" s="467">
        <f t="shared" si="10"/>
        <v>2.5804023867116865</v>
      </c>
      <c r="Q30" s="467">
        <f t="shared" si="11"/>
        <v>-0.83714196136945329</v>
      </c>
      <c r="R30" s="467">
        <f t="shared" si="12"/>
        <v>9.4031909942119665</v>
      </c>
      <c r="S30" s="467">
        <f t="shared" si="12"/>
        <v>1.3630050595794512</v>
      </c>
      <c r="T30" s="410"/>
    </row>
    <row r="31" spans="1:20" x14ac:dyDescent="0.2">
      <c r="A31" s="349">
        <v>2017</v>
      </c>
      <c r="B31" s="356">
        <v>2068.9755481061984</v>
      </c>
      <c r="C31" s="356">
        <v>51089.73465771952</v>
      </c>
      <c r="D31" s="356">
        <v>40015.906353402832</v>
      </c>
      <c r="E31" s="356">
        <v>20883.433659024842</v>
      </c>
      <c r="F31" s="356">
        <v>11112.90339994193</v>
      </c>
      <c r="G31" s="356">
        <v>125170.95361819532</v>
      </c>
      <c r="H31" s="466">
        <f t="shared" si="3"/>
        <v>-801.25224997944133</v>
      </c>
      <c r="I31" s="466">
        <f t="shared" si="4"/>
        <v>-861.95235730573768</v>
      </c>
      <c r="J31" s="466">
        <f t="shared" si="5"/>
        <v>139.91867431683204</v>
      </c>
      <c r="K31" s="466">
        <f t="shared" si="6"/>
        <v>918.8805526415963</v>
      </c>
      <c r="L31" s="466">
        <f t="shared" si="7"/>
        <v>1077.880069734294</v>
      </c>
      <c r="M31" s="468">
        <f t="shared" si="1"/>
        <v>473.47468940754334</v>
      </c>
      <c r="N31" s="467">
        <f t="shared" si="8"/>
        <v>-38.727004324089478</v>
      </c>
      <c r="O31" s="467">
        <f t="shared" si="9"/>
        <v>-1.6871341436405347</v>
      </c>
      <c r="P31" s="467">
        <f t="shared" si="10"/>
        <v>0.34965764134175054</v>
      </c>
      <c r="Q31" s="467">
        <f t="shared" si="11"/>
        <v>4.400045354823626</v>
      </c>
      <c r="R31" s="467">
        <f t="shared" si="12"/>
        <v>9.6993560633301854</v>
      </c>
      <c r="S31" s="467">
        <f t="shared" si="12"/>
        <v>0.37826242887928058</v>
      </c>
      <c r="T31" s="410"/>
    </row>
    <row r="32" spans="1:20" x14ac:dyDescent="0.2">
      <c r="A32" s="349">
        <v>2018</v>
      </c>
      <c r="B32" s="356">
        <v>1900.8668719999155</v>
      </c>
      <c r="C32" s="356">
        <v>56049.637664053647</v>
      </c>
      <c r="D32" s="356">
        <v>38743.382754733902</v>
      </c>
      <c r="E32" s="356">
        <v>20512.022519451166</v>
      </c>
      <c r="F32" s="356">
        <v>11962.727874726774</v>
      </c>
      <c r="G32" s="356">
        <v>129168.6376849654</v>
      </c>
      <c r="H32" s="466">
        <f t="shared" si="3"/>
        <v>-168.10867610628293</v>
      </c>
      <c r="I32" s="466">
        <f t="shared" si="4"/>
        <v>4959.903006334127</v>
      </c>
      <c r="J32" s="466">
        <f t="shared" si="5"/>
        <v>-1272.5235986689295</v>
      </c>
      <c r="K32" s="466">
        <f t="shared" si="6"/>
        <v>-371.41113957367634</v>
      </c>
      <c r="L32" s="466">
        <f t="shared" si="7"/>
        <v>849.82447478484391</v>
      </c>
      <c r="M32" s="468">
        <f t="shared" si="1"/>
        <v>3997.6840667700817</v>
      </c>
      <c r="N32" s="467">
        <f t="shared" si="8"/>
        <v>-8.843790092959777</v>
      </c>
      <c r="O32" s="467">
        <f t="shared" si="9"/>
        <v>8.8491259052599816</v>
      </c>
      <c r="P32" s="467">
        <f t="shared" si="10"/>
        <v>-3.2844927525422256</v>
      </c>
      <c r="Q32" s="467">
        <f t="shared" si="11"/>
        <v>-1.8106997455832263</v>
      </c>
      <c r="R32" s="467">
        <f t="shared" si="12"/>
        <v>7.1039355210966351</v>
      </c>
      <c r="S32" s="467">
        <f t="shared" si="12"/>
        <v>3.0949339858489444</v>
      </c>
      <c r="T32" s="410"/>
    </row>
    <row r="33" spans="1:19" x14ac:dyDescent="0.2">
      <c r="A33" s="349">
        <v>2019</v>
      </c>
      <c r="B33" s="356">
        <v>1784.6586077793474</v>
      </c>
      <c r="C33" s="356">
        <v>57500.520105504067</v>
      </c>
      <c r="D33" s="356">
        <v>37537.925557048147</v>
      </c>
      <c r="E33" s="356">
        <v>19154.893853596623</v>
      </c>
      <c r="F33" s="356">
        <v>11715.04481323345</v>
      </c>
      <c r="G33" s="356">
        <v>127693.04293716163</v>
      </c>
      <c r="H33" s="466">
        <f t="shared" si="3"/>
        <v>-116.20826422056803</v>
      </c>
      <c r="I33" s="466">
        <f t="shared" si="4"/>
        <v>1450.8824414504197</v>
      </c>
      <c r="J33" s="466">
        <f t="shared" si="5"/>
        <v>-1205.4571976857551</v>
      </c>
      <c r="K33" s="466">
        <f t="shared" si="6"/>
        <v>-1357.1286658545432</v>
      </c>
      <c r="L33" s="466">
        <f t="shared" si="7"/>
        <v>-247.6830614933242</v>
      </c>
      <c r="M33" s="468">
        <f t="shared" si="1"/>
        <v>-1475.5947478037708</v>
      </c>
      <c r="N33" s="467">
        <f t="shared" si="8"/>
        <v>-6.5115122698545749</v>
      </c>
      <c r="O33" s="467">
        <f t="shared" si="9"/>
        <v>2.5232509876228724</v>
      </c>
      <c r="P33" s="467">
        <f t="shared" si="10"/>
        <v>-3.211304779891913</v>
      </c>
      <c r="Q33" s="467">
        <f t="shared" si="11"/>
        <v>-7.0850231602808993</v>
      </c>
      <c r="R33" s="467">
        <f t="shared" si="12"/>
        <v>-2.1142305935828651</v>
      </c>
      <c r="S33" s="467">
        <f t="shared" si="12"/>
        <v>-1.1555795945202108</v>
      </c>
    </row>
    <row r="34" spans="1:19" x14ac:dyDescent="0.2">
      <c r="A34" s="349">
        <v>2020</v>
      </c>
      <c r="B34" s="356">
        <v>1157.8114049886008</v>
      </c>
      <c r="C34" s="356">
        <v>53647.607782394785</v>
      </c>
      <c r="D34" s="356">
        <v>37805.891857360279</v>
      </c>
      <c r="E34" s="356">
        <v>18868.288631568332</v>
      </c>
      <c r="F34" s="356">
        <v>12314.18872243509</v>
      </c>
      <c r="G34" s="356">
        <v>123793.78839874709</v>
      </c>
      <c r="H34" s="466">
        <f t="shared" si="3"/>
        <v>-626.84720279074668</v>
      </c>
      <c r="I34" s="466">
        <f t="shared" si="4"/>
        <v>-3852.9123231092817</v>
      </c>
      <c r="J34" s="466">
        <f t="shared" si="5"/>
        <v>267.96630031213135</v>
      </c>
      <c r="K34" s="466">
        <f t="shared" si="6"/>
        <v>-286.60522202829088</v>
      </c>
      <c r="L34" s="466">
        <f t="shared" si="7"/>
        <v>599.14390920164078</v>
      </c>
      <c r="M34" s="468">
        <f t="shared" si="1"/>
        <v>-3899.2545384145469</v>
      </c>
      <c r="N34" s="467">
        <f t="shared" si="8"/>
        <v>-54.14070029798318</v>
      </c>
      <c r="O34" s="467">
        <f t="shared" si="9"/>
        <v>-7.1818902694365221</v>
      </c>
      <c r="P34" s="467">
        <f t="shared" si="10"/>
        <v>0.70879507702967226</v>
      </c>
      <c r="Q34" s="467">
        <f t="shared" si="11"/>
        <v>-1.5189783643057841</v>
      </c>
      <c r="R34" s="467">
        <f t="shared" si="12"/>
        <v>4.8654761000216507</v>
      </c>
      <c r="S34" s="467">
        <f t="shared" si="12"/>
        <v>-3.1497982159289108</v>
      </c>
    </row>
    <row r="35" spans="1:19" x14ac:dyDescent="0.2">
      <c r="A35" s="349">
        <v>2021</v>
      </c>
      <c r="B35" s="356">
        <v>736.17355032260787</v>
      </c>
      <c r="C35" s="356">
        <v>44737.283533942995</v>
      </c>
      <c r="D35" s="356">
        <v>31323.600768256238</v>
      </c>
      <c r="E35" s="356">
        <v>16965.742129441212</v>
      </c>
      <c r="F35" s="356">
        <v>13081.391530099099</v>
      </c>
      <c r="G35" s="356">
        <v>106844.19151206216</v>
      </c>
      <c r="H35" s="466">
        <f t="shared" si="3"/>
        <v>-421.6378546659929</v>
      </c>
      <c r="I35" s="466">
        <f t="shared" si="4"/>
        <v>-8910.3242484517905</v>
      </c>
      <c r="J35" s="466">
        <f t="shared" si="5"/>
        <v>-6482.291089104041</v>
      </c>
      <c r="K35" s="466">
        <f t="shared" si="6"/>
        <v>-1902.5465021271193</v>
      </c>
      <c r="L35" s="466">
        <f t="shared" si="7"/>
        <v>767.20280766400901</v>
      </c>
      <c r="M35" s="468">
        <f t="shared" si="1"/>
        <v>-16949.596886684933</v>
      </c>
      <c r="N35" s="467">
        <f t="shared" si="8"/>
        <v>-57.274246606825486</v>
      </c>
      <c r="O35" s="467">
        <f t="shared" si="9"/>
        <v>-19.916998853297304</v>
      </c>
      <c r="P35" s="467">
        <f t="shared" si="10"/>
        <v>-20.694591075472022</v>
      </c>
      <c r="Q35" s="467">
        <f t="shared" si="11"/>
        <v>-11.214048213225919</v>
      </c>
      <c r="R35" s="467">
        <f t="shared" si="12"/>
        <v>5.8648409528813863</v>
      </c>
      <c r="S35" s="467">
        <f t="shared" si="12"/>
        <v>-15.863844956673578</v>
      </c>
    </row>
    <row r="36" spans="1:19" x14ac:dyDescent="0.2">
      <c r="A36" s="349">
        <v>2022</v>
      </c>
      <c r="B36" s="356">
        <v>451.97670098819276</v>
      </c>
      <c r="C36" s="356">
        <v>41343.471581345606</v>
      </c>
      <c r="D36" s="356">
        <v>36416.901878683086</v>
      </c>
      <c r="E36" s="356">
        <v>18886.864856197313</v>
      </c>
      <c r="F36" s="356">
        <v>13077.928512508304</v>
      </c>
      <c r="G36" s="356">
        <v>110177.1435297225</v>
      </c>
      <c r="H36" s="466">
        <f t="shared" si="3"/>
        <v>-284.19684933441511</v>
      </c>
      <c r="I36" s="466">
        <f t="shared" si="4"/>
        <v>-3393.8119525973889</v>
      </c>
      <c r="J36" s="466">
        <f t="shared" si="5"/>
        <v>5093.301110426848</v>
      </c>
      <c r="K36" s="466">
        <f t="shared" si="6"/>
        <v>1921.1227267561007</v>
      </c>
      <c r="L36" s="466">
        <f t="shared" si="7"/>
        <v>-3.4630175907950616</v>
      </c>
      <c r="M36" s="468">
        <f t="shared" si="1"/>
        <v>3332.9520176603496</v>
      </c>
      <c r="N36" s="467">
        <f t="shared" si="8"/>
        <v>-62.878650318269244</v>
      </c>
      <c r="O36" s="467">
        <f t="shared" si="9"/>
        <v>-8.2088219077584537</v>
      </c>
      <c r="P36" s="467">
        <f t="shared" si="10"/>
        <v>13.986091204008355</v>
      </c>
      <c r="Q36" s="467">
        <f t="shared" si="11"/>
        <v>10.171739679313299</v>
      </c>
      <c r="R36" s="467">
        <f t="shared" si="12"/>
        <v>-2.6479863286321528E-2</v>
      </c>
      <c r="S36" s="467">
        <f t="shared" si="12"/>
        <v>3.025084796068632</v>
      </c>
    </row>
    <row r="37" spans="1:19" x14ac:dyDescent="0.2">
      <c r="A37" s="410"/>
      <c r="B37" s="410"/>
      <c r="C37" s="410"/>
      <c r="D37" s="410"/>
      <c r="E37" s="410"/>
      <c r="F37" s="412"/>
      <c r="G37" s="410"/>
    </row>
  </sheetData>
  <mergeCells count="3">
    <mergeCell ref="H2:L2"/>
    <mergeCell ref="B2:G2"/>
    <mergeCell ref="N2:S2"/>
  </mergeCells>
  <conditionalFormatting sqref="G6:S36">
    <cfRule type="colorScale" priority="3">
      <colorScale>
        <cfvo type="num" val="&quot;&lt;0&quot;"/>
        <cfvo type="num" val="&quot;&gt;0&quot;"/>
        <color theme="5" tint="0.39997558519241921"/>
        <color theme="6" tint="0.39997558519241921"/>
      </colorScale>
    </cfRule>
  </conditionalFormatting>
  <conditionalFormatting sqref="H4:S36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DAA-0DCA-4DFE-88C2-560566339B4D}">
  <dimension ref="A1:AH9"/>
  <sheetViews>
    <sheetView zoomScaleNormal="100" workbookViewId="0">
      <pane xSplit="1" ySplit="3" topLeftCell="B4" activePane="bottomRight" state="frozen"/>
      <selection activeCell="AH1" sqref="AH1"/>
      <selection pane="topRight" activeCell="AH1" sqref="AH1"/>
      <selection pane="bottomLeft" activeCell="AH1" sqref="AH1"/>
      <selection pane="bottomRight" activeCell="B4" sqref="B4"/>
    </sheetView>
  </sheetViews>
  <sheetFormatPr defaultColWidth="8.77734375" defaultRowHeight="15" x14ac:dyDescent="0.2"/>
  <cols>
    <col min="1" max="1" width="16.88671875" style="342" customWidth="1"/>
    <col min="2" max="27" width="7.6640625" style="342" customWidth="1"/>
    <col min="28" max="16384" width="8.77734375" style="342"/>
  </cols>
  <sheetData>
    <row r="1" spans="1:34" ht="15.75" x14ac:dyDescent="0.25">
      <c r="A1" s="340" t="s">
        <v>341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  <c r="AA1" s="415"/>
      <c r="AB1" s="415"/>
      <c r="AC1" s="415"/>
      <c r="AD1" s="410"/>
      <c r="AE1" s="415"/>
      <c r="AF1" s="415"/>
      <c r="AG1" s="415"/>
      <c r="AH1" s="415" t="s">
        <v>63</v>
      </c>
    </row>
    <row r="3" spans="1:34" s="349" customFormat="1" ht="14.25" x14ac:dyDescent="0.2">
      <c r="B3" s="349">
        <v>1990</v>
      </c>
      <c r="C3" s="349">
        <f t="shared" ref="C3:AH3" si="0">B3+1</f>
        <v>1991</v>
      </c>
      <c r="D3" s="349">
        <f t="shared" si="0"/>
        <v>1992</v>
      </c>
      <c r="E3" s="349">
        <f t="shared" si="0"/>
        <v>1993</v>
      </c>
      <c r="F3" s="349">
        <f t="shared" si="0"/>
        <v>1994</v>
      </c>
      <c r="G3" s="349">
        <f t="shared" si="0"/>
        <v>1995</v>
      </c>
      <c r="H3" s="349">
        <f t="shared" si="0"/>
        <v>1996</v>
      </c>
      <c r="I3" s="349">
        <f t="shared" si="0"/>
        <v>1997</v>
      </c>
      <c r="J3" s="349">
        <f t="shared" si="0"/>
        <v>1998</v>
      </c>
      <c r="K3" s="349">
        <f t="shared" si="0"/>
        <v>1999</v>
      </c>
      <c r="L3" s="349">
        <f t="shared" si="0"/>
        <v>2000</v>
      </c>
      <c r="M3" s="349">
        <f t="shared" si="0"/>
        <v>2001</v>
      </c>
      <c r="N3" s="349">
        <f t="shared" si="0"/>
        <v>2002</v>
      </c>
      <c r="O3" s="349">
        <f t="shared" si="0"/>
        <v>2003</v>
      </c>
      <c r="P3" s="349">
        <f t="shared" si="0"/>
        <v>2004</v>
      </c>
      <c r="Q3" s="349">
        <f t="shared" si="0"/>
        <v>2005</v>
      </c>
      <c r="R3" s="349">
        <f t="shared" si="0"/>
        <v>2006</v>
      </c>
      <c r="S3" s="349">
        <f t="shared" si="0"/>
        <v>2007</v>
      </c>
      <c r="T3" s="349">
        <f t="shared" si="0"/>
        <v>2008</v>
      </c>
      <c r="U3" s="349">
        <f t="shared" si="0"/>
        <v>2009</v>
      </c>
      <c r="V3" s="349">
        <f t="shared" si="0"/>
        <v>2010</v>
      </c>
      <c r="W3" s="349">
        <f t="shared" si="0"/>
        <v>2011</v>
      </c>
      <c r="X3" s="349">
        <f t="shared" si="0"/>
        <v>2012</v>
      </c>
      <c r="Y3" s="349">
        <f t="shared" si="0"/>
        <v>2013</v>
      </c>
      <c r="Z3" s="349">
        <v>2014</v>
      </c>
      <c r="AA3" s="349">
        <f t="shared" si="0"/>
        <v>2015</v>
      </c>
      <c r="AB3" s="349">
        <f t="shared" si="0"/>
        <v>2016</v>
      </c>
      <c r="AC3" s="349">
        <f t="shared" si="0"/>
        <v>2017</v>
      </c>
      <c r="AD3" s="349">
        <f t="shared" si="0"/>
        <v>2018</v>
      </c>
      <c r="AE3" s="349">
        <f t="shared" si="0"/>
        <v>2019</v>
      </c>
      <c r="AF3" s="349">
        <f t="shared" si="0"/>
        <v>2020</v>
      </c>
      <c r="AG3" s="349">
        <f t="shared" si="0"/>
        <v>2021</v>
      </c>
      <c r="AH3" s="349">
        <f t="shared" si="0"/>
        <v>2022</v>
      </c>
    </row>
    <row r="4" spans="1:34" s="349" customFormat="1" ht="14.25" x14ac:dyDescent="0.2">
      <c r="A4" s="349" t="s">
        <v>42</v>
      </c>
      <c r="B4" s="357">
        <v>66.900000000000006</v>
      </c>
      <c r="C4" s="357">
        <v>67.099999999999994</v>
      </c>
      <c r="D4" s="357">
        <v>63</v>
      </c>
      <c r="E4" s="357">
        <v>55</v>
      </c>
      <c r="F4" s="357">
        <v>51.3</v>
      </c>
      <c r="G4" s="357">
        <v>48.9</v>
      </c>
      <c r="H4" s="357">
        <v>45.737704927065138</v>
      </c>
      <c r="I4" s="357">
        <v>40.791850506195743</v>
      </c>
      <c r="J4" s="357">
        <v>40.970061473383225</v>
      </c>
      <c r="K4" s="357">
        <v>35.99270056609852</v>
      </c>
      <c r="L4" s="357">
        <v>38.540859701356183</v>
      </c>
      <c r="M4" s="357">
        <v>40.77786342650635</v>
      </c>
      <c r="N4" s="357">
        <v>37.699382426910987</v>
      </c>
      <c r="O4" s="357">
        <v>40.481528507160839</v>
      </c>
      <c r="P4" s="357">
        <v>39.065088202632836</v>
      </c>
      <c r="Q4" s="357">
        <v>39.859047647238697</v>
      </c>
      <c r="R4" s="357">
        <v>43.357643160110612</v>
      </c>
      <c r="S4" s="357">
        <v>40.960791466814563</v>
      </c>
      <c r="T4" s="357">
        <v>38.160395305011583</v>
      </c>
      <c r="U4" s="357">
        <v>31.1955976091694</v>
      </c>
      <c r="V4" s="357">
        <v>32.616059633547692</v>
      </c>
      <c r="W4" s="357">
        <v>32.246516404301289</v>
      </c>
      <c r="X4" s="357">
        <v>40.919460044413427</v>
      </c>
      <c r="Y4" s="357">
        <v>39.040350265076079</v>
      </c>
      <c r="Z4" s="357">
        <v>31.510970273569356</v>
      </c>
      <c r="AA4" s="357">
        <v>25.12147015318185</v>
      </c>
      <c r="AB4" s="357">
        <v>12.705348604769309</v>
      </c>
      <c r="AC4" s="357">
        <v>10.313402304912367</v>
      </c>
      <c r="AD4" s="357">
        <v>8.6790468044590448</v>
      </c>
      <c r="AE4" s="357">
        <v>6.1228324458830556</v>
      </c>
      <c r="AF4" s="357">
        <v>5.5643838170850142</v>
      </c>
      <c r="AG4" s="357">
        <v>5.6953437934815341</v>
      </c>
      <c r="AH4" s="357">
        <v>5.1505330254526465</v>
      </c>
    </row>
    <row r="5" spans="1:34" s="349" customFormat="1" ht="14.25" x14ac:dyDescent="0.2">
      <c r="A5" s="349" t="s">
        <v>64</v>
      </c>
      <c r="B5" s="357">
        <v>77.158710631645363</v>
      </c>
      <c r="C5" s="357">
        <v>77.137384407803381</v>
      </c>
      <c r="D5" s="357">
        <v>77.492415203448601</v>
      </c>
      <c r="E5" s="357">
        <v>78.126135351359778</v>
      </c>
      <c r="F5" s="357">
        <v>76.667543332359514</v>
      </c>
      <c r="G5" s="357">
        <v>75.421390580812357</v>
      </c>
      <c r="H5" s="357">
        <v>77.818977857425054</v>
      </c>
      <c r="I5" s="357">
        <v>75.48327441329846</v>
      </c>
      <c r="J5" s="357">
        <v>75.356853611738018</v>
      </c>
      <c r="K5" s="357">
        <v>76.432514941828003</v>
      </c>
      <c r="L5" s="357">
        <v>76.720116601411036</v>
      </c>
      <c r="M5" s="357">
        <v>75.86300444221402</v>
      </c>
      <c r="N5" s="357">
        <v>73.480340351007371</v>
      </c>
      <c r="O5" s="357">
        <v>73.017122734417825</v>
      </c>
      <c r="P5" s="357">
        <v>75.056320168944993</v>
      </c>
      <c r="Q5" s="357">
        <v>78.217223756819578</v>
      </c>
      <c r="R5" s="357">
        <v>77.365277897719835</v>
      </c>
      <c r="S5" s="357">
        <v>76.310107503679362</v>
      </c>
      <c r="T5" s="357">
        <v>74.375731609395999</v>
      </c>
      <c r="U5" s="357">
        <v>70.855318220370492</v>
      </c>
      <c r="V5" s="357">
        <v>70.234741829936539</v>
      </c>
      <c r="W5" s="357">
        <v>67.819364554837577</v>
      </c>
      <c r="X5" s="357">
        <v>66.999710227882488</v>
      </c>
      <c r="Y5" s="357">
        <v>65.790449218645122</v>
      </c>
      <c r="Z5" s="357">
        <v>66.014690400883254</v>
      </c>
      <c r="AA5" s="357">
        <v>67.422714121023759</v>
      </c>
      <c r="AB5" s="357">
        <v>68.324904551611183</v>
      </c>
      <c r="AC5" s="357">
        <v>69.515830716959059</v>
      </c>
      <c r="AD5" s="357">
        <v>68.871042563442501</v>
      </c>
      <c r="AE5" s="357">
        <v>68.094009579786629</v>
      </c>
      <c r="AF5" s="357">
        <v>51.068273082824867</v>
      </c>
      <c r="AG5" s="357">
        <v>54.745322972145949</v>
      </c>
      <c r="AH5" s="357">
        <v>60.989004600410013</v>
      </c>
    </row>
    <row r="6" spans="1:34" s="349" customFormat="1" ht="14.25" x14ac:dyDescent="0.2">
      <c r="A6" s="349" t="s">
        <v>54</v>
      </c>
      <c r="B6" s="357">
        <v>51.172055030094576</v>
      </c>
      <c r="C6" s="357">
        <v>55.362252794496982</v>
      </c>
      <c r="D6" s="357">
        <v>55.069561478933785</v>
      </c>
      <c r="E6" s="357">
        <v>62.948409286328456</v>
      </c>
      <c r="F6" s="357">
        <v>64.856749785038687</v>
      </c>
      <c r="G6" s="357">
        <v>69.222527944969897</v>
      </c>
      <c r="H6" s="357">
        <v>80.983790275270849</v>
      </c>
      <c r="I6" s="357">
        <v>83.534185496474635</v>
      </c>
      <c r="J6" s="357">
        <v>87.316079105760963</v>
      </c>
      <c r="K6" s="357">
        <v>92.511349957007724</v>
      </c>
      <c r="L6" s="357">
        <v>95.867755803955276</v>
      </c>
      <c r="M6" s="357">
        <v>95.560017196904553</v>
      </c>
      <c r="N6" s="357">
        <v>94.327687016337052</v>
      </c>
      <c r="O6" s="357">
        <v>94.635941530524505</v>
      </c>
      <c r="P6" s="357">
        <v>96.639908708791225</v>
      </c>
      <c r="Q6" s="357">
        <v>94.28582733929062</v>
      </c>
      <c r="R6" s="357">
        <v>89.391979529541331</v>
      </c>
      <c r="S6" s="357">
        <v>90.191728572394538</v>
      </c>
      <c r="T6" s="357">
        <v>93.108934661690668</v>
      </c>
      <c r="U6" s="357">
        <v>86.187566077915619</v>
      </c>
      <c r="V6" s="357">
        <v>93.546071311925203</v>
      </c>
      <c r="W6" s="357">
        <v>77.647669100682833</v>
      </c>
      <c r="X6" s="357">
        <v>73.265435640745991</v>
      </c>
      <c r="Y6" s="357">
        <v>72.611824454712917</v>
      </c>
      <c r="Z6" s="357">
        <v>66.132639078677784</v>
      </c>
      <c r="AA6" s="357">
        <v>68.107095846557598</v>
      </c>
      <c r="AB6" s="357">
        <v>75.182539663994845</v>
      </c>
      <c r="AC6" s="357">
        <v>74.216244274298134</v>
      </c>
      <c r="AD6" s="357">
        <v>74.740495003986695</v>
      </c>
      <c r="AE6" s="357">
        <v>72.620033406372329</v>
      </c>
      <c r="AF6" s="357">
        <v>69.402029133644589</v>
      </c>
      <c r="AG6" s="357">
        <v>72.79717005827527</v>
      </c>
      <c r="AH6" s="357">
        <v>66.520626538220256</v>
      </c>
    </row>
    <row r="7" spans="1:34" s="349" customFormat="1" ht="14.25" x14ac:dyDescent="0.2">
      <c r="A7" s="349" t="s">
        <v>45</v>
      </c>
      <c r="B7" s="357">
        <v>17.735408426483236</v>
      </c>
      <c r="C7" s="357">
        <v>19.239372312983665</v>
      </c>
      <c r="D7" s="357">
        <v>20.355331040412725</v>
      </c>
      <c r="E7" s="357">
        <v>23.487222699914014</v>
      </c>
      <c r="F7" s="357">
        <v>23.040756663800515</v>
      </c>
      <c r="G7" s="357">
        <v>23.12024935511608</v>
      </c>
      <c r="H7" s="357">
        <v>23.834600130969108</v>
      </c>
      <c r="I7" s="357">
        <v>24.961706194489928</v>
      </c>
      <c r="J7" s="357">
        <v>25.023894780221205</v>
      </c>
      <c r="K7" s="357">
        <v>24.167738839833216</v>
      </c>
      <c r="L7" s="357">
        <v>21.372683951975624</v>
      </c>
      <c r="M7" s="357">
        <v>22.122162081667984</v>
      </c>
      <c r="N7" s="357">
        <v>21.343502758780694</v>
      </c>
      <c r="O7" s="357">
        <v>20.615287810344054</v>
      </c>
      <c r="P7" s="357">
        <v>19.391282091186305</v>
      </c>
      <c r="Q7" s="357">
        <v>19.760585942343276</v>
      </c>
      <c r="R7" s="357">
        <v>18.536603671822309</v>
      </c>
      <c r="S7" s="357">
        <v>15.376316812039626</v>
      </c>
      <c r="T7" s="357">
        <v>13.913181484489327</v>
      </c>
      <c r="U7" s="357">
        <v>16.725235975548021</v>
      </c>
      <c r="V7" s="357">
        <v>15.351839953980114</v>
      </c>
      <c r="W7" s="357">
        <v>18.044102455811377</v>
      </c>
      <c r="X7" s="357">
        <v>18.506032482485491</v>
      </c>
      <c r="Y7" s="357">
        <v>19.702984753950414</v>
      </c>
      <c r="Z7" s="357">
        <v>19.217770041006773</v>
      </c>
      <c r="AA7" s="357">
        <v>21.946436160932109</v>
      </c>
      <c r="AB7" s="357">
        <v>21.490353390820047</v>
      </c>
      <c r="AC7" s="357">
        <v>22.152559277410642</v>
      </c>
      <c r="AD7" s="357">
        <v>22.154984767086589</v>
      </c>
      <c r="AE7" s="357">
        <v>20.975226622298255</v>
      </c>
      <c r="AF7" s="357">
        <v>20.408261272153027</v>
      </c>
      <c r="AG7" s="357">
        <v>19.079015654806646</v>
      </c>
      <c r="AH7" s="357">
        <v>18.427507384142285</v>
      </c>
    </row>
    <row r="8" spans="1:34" s="349" customFormat="1" ht="14.25" x14ac:dyDescent="0.2">
      <c r="A8" s="349" t="s">
        <v>46</v>
      </c>
      <c r="B8" s="357">
        <v>0.65419999999999989</v>
      </c>
      <c r="C8" s="357">
        <v>0.69809999999999994</v>
      </c>
      <c r="D8" s="357">
        <v>0.82399999999999995</v>
      </c>
      <c r="E8" s="357">
        <v>1.1702999999999999</v>
      </c>
      <c r="F8" s="357">
        <v>1.6080000000000001</v>
      </c>
      <c r="G8" s="357">
        <v>1.7236999999999998</v>
      </c>
      <c r="H8" s="357">
        <v>1.7718700000000003</v>
      </c>
      <c r="I8" s="357">
        <v>1.9131800000000001</v>
      </c>
      <c r="J8" s="357">
        <v>2.0770299999999997</v>
      </c>
      <c r="K8" s="357">
        <v>2.2252920000000005</v>
      </c>
      <c r="L8" s="357">
        <v>2.3063449999999999</v>
      </c>
      <c r="M8" s="357">
        <v>2.5329099999999998</v>
      </c>
      <c r="N8" s="357">
        <v>2.7549589999999999</v>
      </c>
      <c r="O8" s="357">
        <v>3.1182100000000004</v>
      </c>
      <c r="P8" s="357">
        <v>3.4816699999999998</v>
      </c>
      <c r="Q8" s="357">
        <v>4.1680164106791304</v>
      </c>
      <c r="R8" s="357">
        <v>4.4226626152907738</v>
      </c>
      <c r="S8" s="357">
        <v>4.6541209700395907</v>
      </c>
      <c r="T8" s="357">
        <v>6.096411178080789</v>
      </c>
      <c r="U8" s="357">
        <v>6.7030021190745117</v>
      </c>
      <c r="V8" s="357">
        <v>7.5541080976299027</v>
      </c>
      <c r="W8" s="357">
        <v>7.8157752517395656</v>
      </c>
      <c r="X8" s="357">
        <v>8.1007171594534952</v>
      </c>
      <c r="Y8" s="357">
        <v>9.1048059332416571</v>
      </c>
      <c r="Z8" s="357">
        <v>10.711152005223161</v>
      </c>
      <c r="AA8" s="357">
        <v>12.437926287523162</v>
      </c>
      <c r="AB8" s="357">
        <v>13.501789214697666</v>
      </c>
      <c r="AC8" s="357">
        <v>14.227369894280745</v>
      </c>
      <c r="AD8" s="357">
        <v>16.095251083789272</v>
      </c>
      <c r="AE8" s="357">
        <v>16.995463035782276</v>
      </c>
      <c r="AF8" s="357">
        <v>17.668936462952043</v>
      </c>
      <c r="AG8" s="357">
        <v>18.385688032746391</v>
      </c>
      <c r="AH8" s="357">
        <v>18.118564869139835</v>
      </c>
    </row>
    <row r="9" spans="1:34" s="349" customFormat="1" thickBot="1" x14ac:dyDescent="0.25">
      <c r="A9" s="358" t="s">
        <v>47</v>
      </c>
      <c r="B9" s="359">
        <v>213.6203740882232</v>
      </c>
      <c r="C9" s="359">
        <v>219.53710951528404</v>
      </c>
      <c r="D9" s="359">
        <v>216.74130772279514</v>
      </c>
      <c r="E9" s="359">
        <v>220.73206733760225</v>
      </c>
      <c r="F9" s="359">
        <v>217.47304978119874</v>
      </c>
      <c r="G9" s="359">
        <v>218.38786788089834</v>
      </c>
      <c r="H9" s="359">
        <v>230.14694319073016</v>
      </c>
      <c r="I9" s="359">
        <v>226.68419661045877</v>
      </c>
      <c r="J9" s="359">
        <v>230.74391897110343</v>
      </c>
      <c r="K9" s="359">
        <v>231.32959630476745</v>
      </c>
      <c r="L9" s="359">
        <v>234.80776105869813</v>
      </c>
      <c r="M9" s="359">
        <v>236.85595714729288</v>
      </c>
      <c r="N9" s="359">
        <v>229.60587155303611</v>
      </c>
      <c r="O9" s="359">
        <v>231.86809058244725</v>
      </c>
      <c r="P9" s="359">
        <v>233.63426917155536</v>
      </c>
      <c r="Q9" s="359">
        <v>236.29070109637132</v>
      </c>
      <c r="R9" s="359">
        <v>233.07416687448486</v>
      </c>
      <c r="S9" s="359">
        <v>227.49306532496769</v>
      </c>
      <c r="T9" s="359">
        <v>225.65465423866837</v>
      </c>
      <c r="U9" s="359">
        <v>211.66672000207805</v>
      </c>
      <c r="V9" s="359">
        <v>219.30282082701945</v>
      </c>
      <c r="W9" s="359">
        <v>203.57342776737264</v>
      </c>
      <c r="X9" s="359">
        <v>207.7913555549809</v>
      </c>
      <c r="Y9" s="359">
        <v>206.25041462562618</v>
      </c>
      <c r="Z9" s="359">
        <v>193.58722179936032</v>
      </c>
      <c r="AA9" s="359">
        <v>195.03564256921848</v>
      </c>
      <c r="AB9" s="359">
        <v>191.20493542589304</v>
      </c>
      <c r="AC9" s="359">
        <v>190.42540646786094</v>
      </c>
      <c r="AD9" s="359">
        <v>190.54082022276413</v>
      </c>
      <c r="AE9" s="359">
        <v>184.80756509012255</v>
      </c>
      <c r="AF9" s="359">
        <v>164.11188376865954</v>
      </c>
      <c r="AG9" s="359">
        <v>170.70254051145579</v>
      </c>
      <c r="AH9" s="359">
        <v>169.20623641736503</v>
      </c>
    </row>
  </sheetData>
  <pageMargins left="0.7" right="0.7" top="0.75" bottom="0.75" header="0.3" footer="0.3"/>
  <pageSetup paperSize="9" orientation="portrait" verticalDpi="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3E47-56D4-44C9-9CE9-83F9EA0E06A2}">
  <dimension ref="A1:G2047"/>
  <sheetViews>
    <sheetView zoomScaleNormal="100" workbookViewId="0">
      <pane xSplit="1" ySplit="5" topLeftCell="B6" activePane="bottomRight" state="frozen"/>
      <selection activeCell="AH1" sqref="AH1"/>
      <selection pane="topRight" activeCell="AH1" sqref="AH1"/>
      <selection pane="bottomLeft" activeCell="AH1" sqref="AH1"/>
      <selection pane="bottomRight" activeCell="B6" sqref="B6"/>
    </sheetView>
  </sheetViews>
  <sheetFormatPr defaultColWidth="9.88671875" defaultRowHeight="15" x14ac:dyDescent="0.2"/>
  <cols>
    <col min="1" max="1" width="16.88671875" style="342" customWidth="1"/>
    <col min="2" max="2" width="8.44140625" style="342" customWidth="1"/>
    <col min="3" max="3" width="11" style="342" bestFit="1" customWidth="1"/>
    <col min="4" max="4" width="9.33203125" style="342" bestFit="1" customWidth="1"/>
    <col min="5" max="5" width="7.88671875" style="342" bestFit="1" customWidth="1"/>
    <col min="6" max="6" width="7.33203125" style="342" bestFit="1" customWidth="1"/>
    <col min="7" max="16384" width="9.88671875" style="342"/>
  </cols>
  <sheetData>
    <row r="1" spans="1:7" ht="15.75" x14ac:dyDescent="0.25">
      <c r="A1" s="360" t="s">
        <v>342</v>
      </c>
      <c r="B1" s="410"/>
      <c r="C1" s="410"/>
      <c r="D1" s="410"/>
      <c r="E1" s="410"/>
      <c r="F1" s="410"/>
      <c r="G1" s="410"/>
    </row>
    <row r="3" spans="1:7" x14ac:dyDescent="0.2">
      <c r="A3" s="349" t="s">
        <v>65</v>
      </c>
      <c r="B3" s="349"/>
      <c r="C3" s="349"/>
      <c r="D3" s="349"/>
      <c r="E3" s="349"/>
      <c r="F3" s="349"/>
      <c r="G3" s="410"/>
    </row>
    <row r="4" spans="1:7" x14ac:dyDescent="0.2">
      <c r="A4" s="349"/>
      <c r="B4" s="349"/>
      <c r="C4" s="349"/>
      <c r="D4" s="349"/>
      <c r="E4" s="349"/>
      <c r="F4" s="349"/>
      <c r="G4" s="410"/>
    </row>
    <row r="5" spans="1:7" x14ac:dyDescent="0.2">
      <c r="A5" s="349"/>
      <c r="B5" s="349" t="s">
        <v>66</v>
      </c>
      <c r="C5" s="349" t="s">
        <v>67</v>
      </c>
      <c r="D5" s="349" t="s">
        <v>68</v>
      </c>
      <c r="E5" s="349" t="s">
        <v>69</v>
      </c>
      <c r="F5" s="349" t="s">
        <v>47</v>
      </c>
      <c r="G5" s="410"/>
    </row>
    <row r="6" spans="1:7" x14ac:dyDescent="0.2">
      <c r="A6" s="349">
        <v>1990</v>
      </c>
      <c r="B6" s="361">
        <v>40755.5</v>
      </c>
      <c r="C6" s="361">
        <v>19217.599999999999</v>
      </c>
      <c r="D6" s="361">
        <v>48635</v>
      </c>
      <c r="E6" s="361">
        <v>38659.599999999999</v>
      </c>
      <c r="F6" s="361">
        <v>147267.70000000001</v>
      </c>
      <c r="G6" s="411"/>
    </row>
    <row r="7" spans="1:7" x14ac:dyDescent="0.2">
      <c r="A7" s="349">
        <v>1991</v>
      </c>
      <c r="B7" s="361">
        <v>44767.7</v>
      </c>
      <c r="C7" s="361">
        <v>20820.099999999999</v>
      </c>
      <c r="D7" s="361">
        <v>47973</v>
      </c>
      <c r="E7" s="361">
        <v>38256.699999999997</v>
      </c>
      <c r="F7" s="361">
        <v>151817.5</v>
      </c>
      <c r="G7" s="411"/>
    </row>
    <row r="8" spans="1:7" x14ac:dyDescent="0.2">
      <c r="A8" s="349">
        <v>1992</v>
      </c>
      <c r="B8" s="361">
        <v>44066.3</v>
      </c>
      <c r="C8" s="361">
        <v>20959.2</v>
      </c>
      <c r="D8" s="361">
        <v>49355</v>
      </c>
      <c r="E8" s="361">
        <v>36710.6</v>
      </c>
      <c r="F8" s="361">
        <v>151091.1</v>
      </c>
      <c r="G8" s="411"/>
    </row>
    <row r="9" spans="1:7" x14ac:dyDescent="0.2">
      <c r="A9" s="349">
        <v>1993</v>
      </c>
      <c r="B9" s="361">
        <v>45548.6</v>
      </c>
      <c r="C9" s="361">
        <v>20734.5</v>
      </c>
      <c r="D9" s="361">
        <v>50024</v>
      </c>
      <c r="E9" s="361">
        <v>36439.800000000003</v>
      </c>
      <c r="F9" s="361">
        <v>152746.90000000002</v>
      </c>
      <c r="G9" s="411"/>
    </row>
    <row r="10" spans="1:7" x14ac:dyDescent="0.2">
      <c r="A10" s="349">
        <v>1994</v>
      </c>
      <c r="B10" s="361">
        <v>43946.6</v>
      </c>
      <c r="C10" s="361">
        <v>20637</v>
      </c>
      <c r="D10" s="361">
        <v>50253</v>
      </c>
      <c r="E10" s="361">
        <v>37711.300000000003</v>
      </c>
      <c r="F10" s="361">
        <v>152547.90000000002</v>
      </c>
      <c r="G10" s="411"/>
    </row>
    <row r="11" spans="1:7" x14ac:dyDescent="0.2">
      <c r="A11" s="349">
        <v>1995</v>
      </c>
      <c r="B11" s="361">
        <v>42690.7</v>
      </c>
      <c r="C11" s="361">
        <v>21178.799999999999</v>
      </c>
      <c r="D11" s="361">
        <v>50238</v>
      </c>
      <c r="E11" s="361">
        <v>36276.457067927768</v>
      </c>
      <c r="F11" s="361">
        <v>150383.95706792775</v>
      </c>
      <c r="G11" s="411"/>
    </row>
    <row r="12" spans="1:7" x14ac:dyDescent="0.2">
      <c r="A12" s="349">
        <v>1996</v>
      </c>
      <c r="B12" s="361">
        <v>48119.884822210006</v>
      </c>
      <c r="C12" s="361">
        <v>22107.76030642246</v>
      </c>
      <c r="D12" s="361">
        <v>52321.379197521259</v>
      </c>
      <c r="E12" s="361">
        <v>34470.202969592305</v>
      </c>
      <c r="F12" s="361">
        <v>157019.22729574601</v>
      </c>
      <c r="G12" s="411"/>
    </row>
    <row r="13" spans="1:7" x14ac:dyDescent="0.2">
      <c r="A13" s="349">
        <v>1997</v>
      </c>
      <c r="B13" s="361">
        <v>44775.389174407392</v>
      </c>
      <c r="C13" s="361">
        <v>21466.985460859127</v>
      </c>
      <c r="D13" s="361">
        <v>53082.530506430558</v>
      </c>
      <c r="E13" s="361">
        <v>34577.480169817172</v>
      </c>
      <c r="F13" s="361">
        <v>153902.38531151426</v>
      </c>
      <c r="G13" s="411"/>
    </row>
    <row r="14" spans="1:7" x14ac:dyDescent="0.2">
      <c r="A14" s="349">
        <v>1998</v>
      </c>
      <c r="B14" s="361">
        <v>46125.893289138112</v>
      </c>
      <c r="C14" s="361">
        <v>21511.116280644594</v>
      </c>
      <c r="D14" s="361">
        <v>53771.98647377509</v>
      </c>
      <c r="E14" s="361">
        <v>34512.154836337075</v>
      </c>
      <c r="F14" s="361">
        <v>155921.15087989488</v>
      </c>
      <c r="G14" s="411"/>
    </row>
    <row r="15" spans="1:7" x14ac:dyDescent="0.2">
      <c r="A15" s="349">
        <v>1999</v>
      </c>
      <c r="B15" s="361">
        <v>46120.829479539738</v>
      </c>
      <c r="C15" s="361">
        <v>21337.894681423357</v>
      </c>
      <c r="D15" s="361">
        <v>54853.097034458326</v>
      </c>
      <c r="E15" s="361">
        <v>34221.86582631139</v>
      </c>
      <c r="F15" s="361">
        <v>156533.6870217328</v>
      </c>
      <c r="G15" s="411"/>
    </row>
    <row r="16" spans="1:7" x14ac:dyDescent="0.2">
      <c r="A16" s="349">
        <v>2000</v>
      </c>
      <c r="B16" s="361">
        <v>46851.176314595148</v>
      </c>
      <c r="C16" s="361">
        <v>21546.887392493707</v>
      </c>
      <c r="D16" s="361">
        <v>55461.116886746313</v>
      </c>
      <c r="E16" s="361">
        <v>35506.162178026221</v>
      </c>
      <c r="F16" s="361">
        <v>159365.34277186141</v>
      </c>
      <c r="G16" s="411"/>
    </row>
    <row r="17" spans="1:7" x14ac:dyDescent="0.2">
      <c r="A17" s="349">
        <v>2001</v>
      </c>
      <c r="B17" s="361">
        <v>48178.328864982272</v>
      </c>
      <c r="C17" s="361">
        <v>22167.481145857953</v>
      </c>
      <c r="D17" s="361">
        <v>55137.281442729422</v>
      </c>
      <c r="E17" s="361">
        <v>35442.639281939773</v>
      </c>
      <c r="F17" s="361">
        <v>160925.73073550942</v>
      </c>
      <c r="G17" s="411"/>
    </row>
    <row r="18" spans="1:7" x14ac:dyDescent="0.2">
      <c r="A18" s="349">
        <v>2002</v>
      </c>
      <c r="B18" s="361">
        <v>47470.611193426965</v>
      </c>
      <c r="C18" s="361">
        <v>19556.324515323802</v>
      </c>
      <c r="D18" s="361">
        <v>55684.845900393098</v>
      </c>
      <c r="E18" s="361">
        <v>33763.892336337347</v>
      </c>
      <c r="F18" s="361">
        <v>156475.66921877224</v>
      </c>
      <c r="G18" s="411"/>
    </row>
    <row r="19" spans="1:7" x14ac:dyDescent="0.2">
      <c r="A19" s="349">
        <v>2003</v>
      </c>
      <c r="B19" s="361">
        <v>48293.026112000058</v>
      </c>
      <c r="C19" s="361">
        <v>19413.720598007938</v>
      </c>
      <c r="D19" s="361">
        <v>56365.787508607624</v>
      </c>
      <c r="E19" s="361">
        <v>34074.19348748801</v>
      </c>
      <c r="F19" s="361">
        <v>158147.13770610362</v>
      </c>
      <c r="G19" s="411"/>
    </row>
    <row r="20" spans="1:7" x14ac:dyDescent="0.2">
      <c r="A20" s="349">
        <v>2004</v>
      </c>
      <c r="B20" s="361">
        <v>49332.80872634858</v>
      </c>
      <c r="C20" s="361">
        <v>20316.838530341338</v>
      </c>
      <c r="D20" s="361">
        <v>57374.141209089074</v>
      </c>
      <c r="E20" s="361">
        <v>32912.437611279856</v>
      </c>
      <c r="F20" s="361">
        <v>159936.22607705885</v>
      </c>
      <c r="G20" s="411"/>
    </row>
    <row r="21" spans="1:7" x14ac:dyDescent="0.2">
      <c r="A21" s="349">
        <v>2005</v>
      </c>
      <c r="B21" s="361">
        <v>47805.421911321508</v>
      </c>
      <c r="C21" s="361">
        <v>20774.421650995817</v>
      </c>
      <c r="D21" s="361">
        <v>58793.167137454249</v>
      </c>
      <c r="E21" s="361">
        <v>32303.189892445418</v>
      </c>
      <c r="F21" s="361">
        <v>159676.20059221701</v>
      </c>
      <c r="G21" s="411"/>
    </row>
    <row r="22" spans="1:7" x14ac:dyDescent="0.2">
      <c r="A22" s="349">
        <v>2006</v>
      </c>
      <c r="B22" s="361">
        <v>46575.146850785874</v>
      </c>
      <c r="C22" s="361">
        <v>19522.885102906555</v>
      </c>
      <c r="D22" s="361">
        <v>59501.446458742415</v>
      </c>
      <c r="E22" s="361">
        <v>31442.201843310202</v>
      </c>
      <c r="F22" s="361">
        <v>157041.68025574504</v>
      </c>
      <c r="G22" s="411"/>
    </row>
    <row r="23" spans="1:7" x14ac:dyDescent="0.2">
      <c r="A23" s="349">
        <v>2007</v>
      </c>
      <c r="B23" s="361">
        <v>44932.424115963644</v>
      </c>
      <c r="C23" s="361">
        <v>19015.785852915462</v>
      </c>
      <c r="D23" s="361">
        <v>59770.929349995829</v>
      </c>
      <c r="E23" s="361">
        <v>30540.28267870397</v>
      </c>
      <c r="F23" s="361">
        <v>154259.4219975789</v>
      </c>
      <c r="G23" s="411"/>
    </row>
    <row r="24" spans="1:7" x14ac:dyDescent="0.2">
      <c r="A24" s="349">
        <v>2008</v>
      </c>
      <c r="B24" s="361">
        <v>45353.817605755699</v>
      </c>
      <c r="C24" s="361">
        <v>21272.508196450115</v>
      </c>
      <c r="D24" s="361">
        <v>57393.311905099552</v>
      </c>
      <c r="E24" s="361">
        <v>30219.553892984572</v>
      </c>
      <c r="F24" s="361">
        <v>154239.19160028995</v>
      </c>
      <c r="G24" s="411"/>
    </row>
    <row r="25" spans="1:7" x14ac:dyDescent="0.2">
      <c r="A25" s="349">
        <v>2009</v>
      </c>
      <c r="B25" s="361">
        <v>43982.296401931046</v>
      </c>
      <c r="C25" s="361">
        <v>19212.407772439754</v>
      </c>
      <c r="D25" s="361">
        <v>55393.515487696764</v>
      </c>
      <c r="E25" s="361">
        <v>25687.033691013166</v>
      </c>
      <c r="F25" s="361">
        <v>144275.25335308074</v>
      </c>
      <c r="G25" s="411"/>
    </row>
    <row r="26" spans="1:7" x14ac:dyDescent="0.2">
      <c r="A26" s="349">
        <v>2010</v>
      </c>
      <c r="B26" s="361">
        <v>48411.27455008174</v>
      </c>
      <c r="C26" s="361">
        <v>20194.845735899373</v>
      </c>
      <c r="D26" s="361">
        <v>54635.939271061332</v>
      </c>
      <c r="E26" s="361">
        <v>27010.804027693204</v>
      </c>
      <c r="F26" s="361">
        <v>150252.86358473566</v>
      </c>
      <c r="G26" s="411"/>
    </row>
    <row r="27" spans="1:7" x14ac:dyDescent="0.2">
      <c r="A27" s="349">
        <v>2011</v>
      </c>
      <c r="B27" s="361">
        <v>40018.778907717948</v>
      </c>
      <c r="C27" s="361">
        <v>18727.629688743498</v>
      </c>
      <c r="D27" s="361">
        <v>54493.130966323515</v>
      </c>
      <c r="E27" s="361">
        <v>25254.255500043746</v>
      </c>
      <c r="F27" s="361">
        <v>138493.79506282872</v>
      </c>
      <c r="G27" s="411"/>
    </row>
    <row r="28" spans="1:7" x14ac:dyDescent="0.2">
      <c r="A28" s="349">
        <v>2012</v>
      </c>
      <c r="B28" s="361">
        <v>43328.341284264374</v>
      </c>
      <c r="C28" s="361">
        <v>20021.085525877752</v>
      </c>
      <c r="D28" s="361">
        <v>53776.467874721988</v>
      </c>
      <c r="E28" s="361">
        <v>24875.579224434856</v>
      </c>
      <c r="F28" s="361">
        <v>142001.47390929898</v>
      </c>
      <c r="G28" s="410"/>
    </row>
    <row r="29" spans="1:7" x14ac:dyDescent="0.2">
      <c r="A29" s="349">
        <v>2013</v>
      </c>
      <c r="B29" s="361">
        <v>43578.329099820301</v>
      </c>
      <c r="C29" s="361">
        <v>20496.699748349642</v>
      </c>
      <c r="D29" s="361">
        <v>53489.714851169942</v>
      </c>
      <c r="E29" s="361">
        <v>24888.060572118935</v>
      </c>
      <c r="F29" s="361">
        <v>142452.80427145882</v>
      </c>
      <c r="G29" s="410"/>
    </row>
    <row r="30" spans="1:7" x14ac:dyDescent="0.2">
      <c r="A30" s="349">
        <v>2014</v>
      </c>
      <c r="B30" s="361">
        <v>37425.606496538829</v>
      </c>
      <c r="C30" s="361">
        <v>19281.685104351833</v>
      </c>
      <c r="D30" s="361">
        <v>54145.817504376384</v>
      </c>
      <c r="E30" s="361">
        <v>24301.008332167024</v>
      </c>
      <c r="F30" s="361">
        <v>135154.11743743406</v>
      </c>
      <c r="G30" s="410"/>
    </row>
    <row r="31" spans="1:7" x14ac:dyDescent="0.2">
      <c r="A31" s="349">
        <v>2015</v>
      </c>
      <c r="B31" s="361">
        <v>38902.245834929774</v>
      </c>
      <c r="C31" s="361">
        <v>19703.929614819706</v>
      </c>
      <c r="D31" s="361">
        <v>55012.635769087654</v>
      </c>
      <c r="E31" s="361">
        <v>24302.669921407643</v>
      </c>
      <c r="F31" s="361">
        <v>137921.48114024478</v>
      </c>
      <c r="G31" s="410"/>
    </row>
    <row r="32" spans="1:7" x14ac:dyDescent="0.2">
      <c r="A32" s="349">
        <v>2016</v>
      </c>
      <c r="B32" s="361">
        <v>39407.568806705771</v>
      </c>
      <c r="C32" s="361">
        <v>21687.87484680588</v>
      </c>
      <c r="D32" s="361">
        <v>56000.533110598342</v>
      </c>
      <c r="E32" s="361">
        <v>22102.569224371702</v>
      </c>
      <c r="F32" s="361">
        <v>139198.5459884817</v>
      </c>
      <c r="G32" s="410"/>
    </row>
    <row r="33" spans="1:6" x14ac:dyDescent="0.2">
      <c r="A33" s="349">
        <v>2017</v>
      </c>
      <c r="B33" s="361">
        <v>38501.177058180365</v>
      </c>
      <c r="C33" s="361">
        <v>21551.896160561246</v>
      </c>
      <c r="D33" s="361">
        <v>57002.580911928882</v>
      </c>
      <c r="E33" s="361">
        <v>22440.792785379112</v>
      </c>
      <c r="F33" s="361">
        <v>139496.44691604961</v>
      </c>
    </row>
    <row r="34" spans="1:6" x14ac:dyDescent="0.2">
      <c r="A34" s="349">
        <v>2018</v>
      </c>
      <c r="B34" s="361">
        <v>39308.277801216893</v>
      </c>
      <c r="C34" s="361">
        <v>22064.938835914396</v>
      </c>
      <c r="D34" s="361">
        <v>57036.246189477446</v>
      </c>
      <c r="E34" s="361">
        <v>23118.716798359914</v>
      </c>
      <c r="F34" s="361">
        <v>141528.17962496864</v>
      </c>
    </row>
    <row r="35" spans="1:6" x14ac:dyDescent="0.2">
      <c r="A35" s="349">
        <v>2019</v>
      </c>
      <c r="B35" s="361">
        <v>38222.539780571824</v>
      </c>
      <c r="C35" s="361">
        <v>21895.011080891065</v>
      </c>
      <c r="D35" s="361">
        <v>56877.307104743581</v>
      </c>
      <c r="E35" s="361">
        <v>23022.053825996405</v>
      </c>
      <c r="F35" s="361">
        <v>140016.91179220288</v>
      </c>
    </row>
    <row r="36" spans="1:6" ht="13.5" customHeight="1" x14ac:dyDescent="0.2">
      <c r="A36" s="349">
        <v>2020</v>
      </c>
      <c r="B36" s="361">
        <v>38456.114424098589</v>
      </c>
      <c r="C36" s="361">
        <v>20303.532048654677</v>
      </c>
      <c r="D36" s="361">
        <v>40787.304594574824</v>
      </c>
      <c r="E36" s="361">
        <v>22203.862755915179</v>
      </c>
      <c r="F36" s="361">
        <v>121750.81382324327</v>
      </c>
    </row>
    <row r="37" spans="1:6" x14ac:dyDescent="0.2">
      <c r="A37" s="349">
        <v>2021</v>
      </c>
      <c r="B37" s="361">
        <v>40052.634124346987</v>
      </c>
      <c r="C37" s="361">
        <v>20983.705936551854</v>
      </c>
      <c r="D37" s="361">
        <v>44182.064783961374</v>
      </c>
      <c r="E37" s="361">
        <v>22871.125251260852</v>
      </c>
      <c r="F37" s="361">
        <v>128089.53009612107</v>
      </c>
    </row>
    <row r="38" spans="1:6" x14ac:dyDescent="0.2">
      <c r="A38" s="349">
        <v>2022</v>
      </c>
      <c r="B38" s="361">
        <v>34302.24842682232</v>
      </c>
      <c r="C38" s="361">
        <v>20166.506613893434</v>
      </c>
      <c r="D38" s="361">
        <v>50891.324377674842</v>
      </c>
      <c r="E38" s="361">
        <v>22011.626563946444</v>
      </c>
      <c r="F38" s="361">
        <v>127371.70598233704</v>
      </c>
    </row>
    <row r="39" spans="1:6" ht="15.75" x14ac:dyDescent="0.25">
      <c r="A39" s="352"/>
      <c r="B39" s="349"/>
      <c r="C39" s="349"/>
      <c r="D39" s="349"/>
      <c r="E39" s="349"/>
      <c r="F39" s="349"/>
    </row>
    <row r="40" spans="1:6" x14ac:dyDescent="0.2">
      <c r="A40" s="362" t="s">
        <v>70</v>
      </c>
      <c r="B40" s="349"/>
      <c r="C40" s="349"/>
      <c r="D40" s="349"/>
      <c r="E40" s="349"/>
      <c r="F40" s="349"/>
    </row>
    <row r="41" spans="1:6" ht="15.75" x14ac:dyDescent="0.25">
      <c r="A41" s="351"/>
      <c r="B41" s="410"/>
      <c r="C41" s="410"/>
      <c r="D41" s="410"/>
      <c r="E41" s="410"/>
      <c r="F41" s="410"/>
    </row>
    <row r="42" spans="1:6" ht="15.75" x14ac:dyDescent="0.25">
      <c r="A42" s="351"/>
      <c r="B42" s="410"/>
      <c r="C42" s="410"/>
      <c r="D42" s="410"/>
      <c r="E42" s="410"/>
      <c r="F42" s="410"/>
    </row>
    <row r="43" spans="1:6" ht="15.75" x14ac:dyDescent="0.25">
      <c r="A43" s="351"/>
      <c r="B43" s="410"/>
      <c r="C43" s="410"/>
      <c r="D43" s="410"/>
      <c r="E43" s="410"/>
      <c r="F43" s="410"/>
    </row>
    <row r="44" spans="1:6" ht="15.75" x14ac:dyDescent="0.25">
      <c r="A44" s="351"/>
      <c r="B44" s="410"/>
      <c r="C44" s="410"/>
      <c r="D44" s="410"/>
      <c r="E44" s="410"/>
      <c r="F44" s="410"/>
    </row>
    <row r="45" spans="1:6" ht="15.75" x14ac:dyDescent="0.25">
      <c r="A45" s="351"/>
      <c r="B45" s="410"/>
      <c r="C45" s="410"/>
      <c r="D45" s="410"/>
      <c r="E45" s="410"/>
      <c r="F45" s="410"/>
    </row>
    <row r="46" spans="1:6" ht="15.75" x14ac:dyDescent="0.25">
      <c r="A46" s="351"/>
      <c r="B46" s="410"/>
      <c r="C46" s="410"/>
      <c r="D46" s="410"/>
      <c r="E46" s="410"/>
      <c r="F46" s="410"/>
    </row>
    <row r="47" spans="1:6" ht="15.75" x14ac:dyDescent="0.25">
      <c r="A47" s="351"/>
      <c r="B47" s="410"/>
      <c r="C47" s="410"/>
      <c r="D47" s="410"/>
      <c r="E47" s="410"/>
      <c r="F47" s="410"/>
    </row>
    <row r="48" spans="1:6" ht="15.75" x14ac:dyDescent="0.25">
      <c r="A48" s="351"/>
      <c r="B48" s="410"/>
      <c r="C48" s="410"/>
      <c r="D48" s="410"/>
      <c r="E48" s="410"/>
      <c r="F48" s="410"/>
    </row>
    <row r="49" spans="1:6" ht="15.75" x14ac:dyDescent="0.25">
      <c r="A49" s="351"/>
      <c r="B49" s="410"/>
      <c r="C49" s="410"/>
      <c r="D49" s="410"/>
      <c r="E49" s="410"/>
      <c r="F49" s="410"/>
    </row>
    <row r="50" spans="1:6" ht="15.75" x14ac:dyDescent="0.25">
      <c r="A50" s="351"/>
    </row>
    <row r="51" spans="1:6" ht="15.75" x14ac:dyDescent="0.25">
      <c r="A51" s="351"/>
    </row>
    <row r="52" spans="1:6" ht="15.75" x14ac:dyDescent="0.25">
      <c r="A52" s="351"/>
    </row>
    <row r="53" spans="1:6" ht="15.75" x14ac:dyDescent="0.25">
      <c r="A53" s="351"/>
    </row>
    <row r="54" spans="1:6" ht="15.75" x14ac:dyDescent="0.25">
      <c r="A54" s="351"/>
    </row>
    <row r="55" spans="1:6" ht="15.75" x14ac:dyDescent="0.25">
      <c r="A55" s="351"/>
    </row>
    <row r="56" spans="1:6" ht="15.75" x14ac:dyDescent="0.25">
      <c r="A56" s="351"/>
    </row>
    <row r="57" spans="1:6" ht="15.75" x14ac:dyDescent="0.25">
      <c r="A57" s="351"/>
    </row>
    <row r="58" spans="1:6" ht="15.75" x14ac:dyDescent="0.25">
      <c r="A58" s="351"/>
    </row>
    <row r="59" spans="1:6" ht="15.75" x14ac:dyDescent="0.25">
      <c r="A59" s="351"/>
    </row>
    <row r="60" spans="1:6" ht="15.75" x14ac:dyDescent="0.25">
      <c r="A60" s="351"/>
    </row>
    <row r="61" spans="1:6" ht="15.75" x14ac:dyDescent="0.25">
      <c r="A61" s="351"/>
    </row>
    <row r="62" spans="1:6" ht="15.75" x14ac:dyDescent="0.25">
      <c r="A62" s="351"/>
    </row>
    <row r="63" spans="1:6" ht="15.75" x14ac:dyDescent="0.25">
      <c r="A63" s="351"/>
    </row>
    <row r="64" spans="1:6" ht="15.75" x14ac:dyDescent="0.25">
      <c r="A64" s="351"/>
    </row>
    <row r="65" spans="1:1" ht="15.75" x14ac:dyDescent="0.25">
      <c r="A65" s="351"/>
    </row>
    <row r="66" spans="1:1" ht="15.75" x14ac:dyDescent="0.25">
      <c r="A66" s="351"/>
    </row>
    <row r="67" spans="1:1" ht="15.75" x14ac:dyDescent="0.25">
      <c r="A67" s="351"/>
    </row>
    <row r="68" spans="1:1" ht="15.75" x14ac:dyDescent="0.25">
      <c r="A68" s="351"/>
    </row>
    <row r="69" spans="1:1" ht="15.75" x14ac:dyDescent="0.25">
      <c r="A69" s="351"/>
    </row>
    <row r="70" spans="1:1" ht="15.75" x14ac:dyDescent="0.25">
      <c r="A70" s="351"/>
    </row>
    <row r="71" spans="1:1" ht="15.75" x14ac:dyDescent="0.25">
      <c r="A71" s="351"/>
    </row>
    <row r="72" spans="1:1" ht="15.75" x14ac:dyDescent="0.25">
      <c r="A72" s="351"/>
    </row>
    <row r="73" spans="1:1" ht="15.75" x14ac:dyDescent="0.25">
      <c r="A73" s="351"/>
    </row>
    <row r="74" spans="1:1" ht="15.75" x14ac:dyDescent="0.25">
      <c r="A74" s="351"/>
    </row>
    <row r="75" spans="1:1" ht="15.75" x14ac:dyDescent="0.25">
      <c r="A75" s="351"/>
    </row>
    <row r="76" spans="1:1" ht="15.75" x14ac:dyDescent="0.25">
      <c r="A76" s="351"/>
    </row>
    <row r="77" spans="1:1" ht="15.75" x14ac:dyDescent="0.25">
      <c r="A77" s="351"/>
    </row>
    <row r="78" spans="1:1" ht="15.75" x14ac:dyDescent="0.25">
      <c r="A78" s="351"/>
    </row>
    <row r="79" spans="1:1" ht="15.75" x14ac:dyDescent="0.25">
      <c r="A79" s="351"/>
    </row>
    <row r="80" spans="1:1" ht="15.75" x14ac:dyDescent="0.25">
      <c r="A80" s="351"/>
    </row>
    <row r="81" spans="1:1" ht="15.75" x14ac:dyDescent="0.25">
      <c r="A81" s="351"/>
    </row>
    <row r="82" spans="1:1" ht="15.75" x14ac:dyDescent="0.25">
      <c r="A82" s="351"/>
    </row>
    <row r="83" spans="1:1" ht="15.75" x14ac:dyDescent="0.25">
      <c r="A83" s="351"/>
    </row>
    <row r="84" spans="1:1" ht="15.75" x14ac:dyDescent="0.25">
      <c r="A84" s="351"/>
    </row>
    <row r="85" spans="1:1" ht="15.75" x14ac:dyDescent="0.25">
      <c r="A85" s="351"/>
    </row>
    <row r="86" spans="1:1" ht="15.75" x14ac:dyDescent="0.25">
      <c r="A86" s="351"/>
    </row>
    <row r="87" spans="1:1" ht="15.75" x14ac:dyDescent="0.25">
      <c r="A87" s="351"/>
    </row>
    <row r="88" spans="1:1" ht="15.75" x14ac:dyDescent="0.25">
      <c r="A88" s="351"/>
    </row>
    <row r="89" spans="1:1" ht="15.75" x14ac:dyDescent="0.25">
      <c r="A89" s="351"/>
    </row>
    <row r="90" spans="1:1" ht="15.75" x14ac:dyDescent="0.25">
      <c r="A90" s="351"/>
    </row>
    <row r="91" spans="1:1" ht="15.75" x14ac:dyDescent="0.25">
      <c r="A91" s="351"/>
    </row>
    <row r="92" spans="1:1" ht="15.75" x14ac:dyDescent="0.25">
      <c r="A92" s="351"/>
    </row>
    <row r="93" spans="1:1" ht="15.75" x14ac:dyDescent="0.25">
      <c r="A93" s="351"/>
    </row>
    <row r="94" spans="1:1" ht="15.75" x14ac:dyDescent="0.25">
      <c r="A94" s="351"/>
    </row>
    <row r="95" spans="1:1" ht="15.75" x14ac:dyDescent="0.25">
      <c r="A95" s="351"/>
    </row>
    <row r="96" spans="1:1" ht="15.75" x14ac:dyDescent="0.25">
      <c r="A96" s="351"/>
    </row>
    <row r="97" spans="1:1" ht="15.75" x14ac:dyDescent="0.25">
      <c r="A97" s="351"/>
    </row>
    <row r="98" spans="1:1" ht="15.75" x14ac:dyDescent="0.25">
      <c r="A98" s="351"/>
    </row>
    <row r="99" spans="1:1" ht="15.75" x14ac:dyDescent="0.25">
      <c r="A99" s="351"/>
    </row>
    <row r="100" spans="1:1" ht="15.75" x14ac:dyDescent="0.25">
      <c r="A100" s="351"/>
    </row>
    <row r="101" spans="1:1" ht="15.75" x14ac:dyDescent="0.25">
      <c r="A101" s="351"/>
    </row>
    <row r="102" spans="1:1" ht="15.75" x14ac:dyDescent="0.25">
      <c r="A102" s="351"/>
    </row>
    <row r="103" spans="1:1" ht="15.75" x14ac:dyDescent="0.25">
      <c r="A103" s="351"/>
    </row>
    <row r="104" spans="1:1" ht="15.75" x14ac:dyDescent="0.25">
      <c r="A104" s="351"/>
    </row>
    <row r="105" spans="1:1" ht="15.75" x14ac:dyDescent="0.25">
      <c r="A105" s="351"/>
    </row>
    <row r="106" spans="1:1" ht="15.75" x14ac:dyDescent="0.25">
      <c r="A106" s="351"/>
    </row>
    <row r="107" spans="1:1" ht="15.75" x14ac:dyDescent="0.25">
      <c r="A107" s="351"/>
    </row>
    <row r="108" spans="1:1" ht="15.75" x14ac:dyDescent="0.25">
      <c r="A108" s="351"/>
    </row>
    <row r="109" spans="1:1" ht="15.75" x14ac:dyDescent="0.25">
      <c r="A109" s="351"/>
    </row>
    <row r="110" spans="1:1" ht="15.75" x14ac:dyDescent="0.25">
      <c r="A110" s="351"/>
    </row>
    <row r="111" spans="1:1" ht="15.75" x14ac:dyDescent="0.25">
      <c r="A111" s="351"/>
    </row>
    <row r="112" spans="1:1" ht="15.75" x14ac:dyDescent="0.25">
      <c r="A112" s="351"/>
    </row>
    <row r="113" spans="1:1" ht="15.75" x14ac:dyDescent="0.25">
      <c r="A113" s="351"/>
    </row>
    <row r="114" spans="1:1" ht="15.75" x14ac:dyDescent="0.25">
      <c r="A114" s="351"/>
    </row>
    <row r="115" spans="1:1" ht="15.75" x14ac:dyDescent="0.25">
      <c r="A115" s="351"/>
    </row>
    <row r="116" spans="1:1" ht="15.75" x14ac:dyDescent="0.25">
      <c r="A116" s="351"/>
    </row>
    <row r="117" spans="1:1" ht="15.75" x14ac:dyDescent="0.25">
      <c r="A117" s="351"/>
    </row>
    <row r="118" spans="1:1" ht="15.75" x14ac:dyDescent="0.25">
      <c r="A118" s="351"/>
    </row>
    <row r="119" spans="1:1" ht="15.75" x14ac:dyDescent="0.25">
      <c r="A119" s="351"/>
    </row>
    <row r="120" spans="1:1" ht="15.75" x14ac:dyDescent="0.25">
      <c r="A120" s="351"/>
    </row>
    <row r="121" spans="1:1" ht="15.75" x14ac:dyDescent="0.25">
      <c r="A121" s="351"/>
    </row>
    <row r="122" spans="1:1" ht="15.75" x14ac:dyDescent="0.25">
      <c r="A122" s="351"/>
    </row>
    <row r="123" spans="1:1" ht="15.75" x14ac:dyDescent="0.25">
      <c r="A123" s="351"/>
    </row>
    <row r="124" spans="1:1" ht="15.75" x14ac:dyDescent="0.25">
      <c r="A124" s="351"/>
    </row>
    <row r="125" spans="1:1" ht="15.75" x14ac:dyDescent="0.25">
      <c r="A125" s="351"/>
    </row>
    <row r="126" spans="1:1" ht="15.75" x14ac:dyDescent="0.25">
      <c r="A126" s="351"/>
    </row>
    <row r="127" spans="1:1" ht="15.75" x14ac:dyDescent="0.25">
      <c r="A127" s="351"/>
    </row>
    <row r="128" spans="1:1" ht="15.75" x14ac:dyDescent="0.25">
      <c r="A128" s="351"/>
    </row>
    <row r="129" spans="1:1" ht="15.75" x14ac:dyDescent="0.25">
      <c r="A129" s="351"/>
    </row>
    <row r="130" spans="1:1" ht="15.75" x14ac:dyDescent="0.25">
      <c r="A130" s="351"/>
    </row>
    <row r="131" spans="1:1" ht="15.75" x14ac:dyDescent="0.25">
      <c r="A131" s="351"/>
    </row>
    <row r="132" spans="1:1" ht="15.75" x14ac:dyDescent="0.25">
      <c r="A132" s="351"/>
    </row>
    <row r="133" spans="1:1" ht="15.75" x14ac:dyDescent="0.25">
      <c r="A133" s="351"/>
    </row>
    <row r="134" spans="1:1" ht="15.75" x14ac:dyDescent="0.25">
      <c r="A134" s="351"/>
    </row>
    <row r="135" spans="1:1" ht="15.75" x14ac:dyDescent="0.25">
      <c r="A135" s="351"/>
    </row>
    <row r="136" spans="1:1" ht="15.75" x14ac:dyDescent="0.25">
      <c r="A136" s="351"/>
    </row>
    <row r="137" spans="1:1" ht="15.75" x14ac:dyDescent="0.25">
      <c r="A137" s="351"/>
    </row>
    <row r="138" spans="1:1" ht="15.75" x14ac:dyDescent="0.25">
      <c r="A138" s="351"/>
    </row>
    <row r="139" spans="1:1" ht="15.75" x14ac:dyDescent="0.25">
      <c r="A139" s="351"/>
    </row>
    <row r="140" spans="1:1" ht="15.75" x14ac:dyDescent="0.25">
      <c r="A140" s="351"/>
    </row>
    <row r="141" spans="1:1" ht="15.75" x14ac:dyDescent="0.25">
      <c r="A141" s="351"/>
    </row>
    <row r="142" spans="1:1" ht="15.75" x14ac:dyDescent="0.25">
      <c r="A142" s="351"/>
    </row>
    <row r="143" spans="1:1" ht="15.75" x14ac:dyDescent="0.25">
      <c r="A143" s="351"/>
    </row>
    <row r="144" spans="1:1" ht="15.75" x14ac:dyDescent="0.25">
      <c r="A144" s="351"/>
    </row>
    <row r="145" spans="1:1" ht="15.75" x14ac:dyDescent="0.25">
      <c r="A145" s="351"/>
    </row>
    <row r="146" spans="1:1" ht="15.75" x14ac:dyDescent="0.25">
      <c r="A146" s="351"/>
    </row>
    <row r="147" spans="1:1" ht="15.75" x14ac:dyDescent="0.25">
      <c r="A147" s="351"/>
    </row>
    <row r="148" spans="1:1" ht="15.75" x14ac:dyDescent="0.25">
      <c r="A148" s="351"/>
    </row>
    <row r="149" spans="1:1" ht="15.75" x14ac:dyDescent="0.25">
      <c r="A149" s="351"/>
    </row>
    <row r="150" spans="1:1" ht="15.75" x14ac:dyDescent="0.25">
      <c r="A150" s="351"/>
    </row>
    <row r="151" spans="1:1" ht="15.75" x14ac:dyDescent="0.25">
      <c r="A151" s="351"/>
    </row>
    <row r="152" spans="1:1" ht="15.75" x14ac:dyDescent="0.25">
      <c r="A152" s="351"/>
    </row>
    <row r="153" spans="1:1" ht="15.75" x14ac:dyDescent="0.25">
      <c r="A153" s="351"/>
    </row>
    <row r="154" spans="1:1" ht="15.75" x14ac:dyDescent="0.25">
      <c r="A154" s="351"/>
    </row>
    <row r="155" spans="1:1" ht="15.75" x14ac:dyDescent="0.25">
      <c r="A155" s="351"/>
    </row>
    <row r="156" spans="1:1" ht="15.75" x14ac:dyDescent="0.25">
      <c r="A156" s="351"/>
    </row>
    <row r="157" spans="1:1" ht="15.75" x14ac:dyDescent="0.25">
      <c r="A157" s="351"/>
    </row>
    <row r="158" spans="1:1" ht="15.75" x14ac:dyDescent="0.25">
      <c r="A158" s="351"/>
    </row>
    <row r="159" spans="1:1" ht="15.75" x14ac:dyDescent="0.25">
      <c r="A159" s="351"/>
    </row>
    <row r="160" spans="1:1" ht="15.75" x14ac:dyDescent="0.25">
      <c r="A160" s="351"/>
    </row>
    <row r="161" spans="1:1" ht="15.75" x14ac:dyDescent="0.25">
      <c r="A161" s="351"/>
    </row>
    <row r="162" spans="1:1" ht="15.75" x14ac:dyDescent="0.25">
      <c r="A162" s="351"/>
    </row>
    <row r="163" spans="1:1" ht="15.75" x14ac:dyDescent="0.25">
      <c r="A163" s="351"/>
    </row>
    <row r="164" spans="1:1" ht="15.75" x14ac:dyDescent="0.25">
      <c r="A164" s="351"/>
    </row>
    <row r="165" spans="1:1" ht="15.75" x14ac:dyDescent="0.25">
      <c r="A165" s="351"/>
    </row>
    <row r="166" spans="1:1" ht="15.75" x14ac:dyDescent="0.25">
      <c r="A166" s="351"/>
    </row>
    <row r="167" spans="1:1" ht="15.75" x14ac:dyDescent="0.25">
      <c r="A167" s="351"/>
    </row>
    <row r="168" spans="1:1" ht="15.75" x14ac:dyDescent="0.25">
      <c r="A168" s="351"/>
    </row>
    <row r="169" spans="1:1" ht="15.75" x14ac:dyDescent="0.25">
      <c r="A169" s="351"/>
    </row>
    <row r="170" spans="1:1" ht="15.75" x14ac:dyDescent="0.25">
      <c r="A170" s="351"/>
    </row>
    <row r="171" spans="1:1" ht="15.75" x14ac:dyDescent="0.25">
      <c r="A171" s="351"/>
    </row>
    <row r="172" spans="1:1" ht="15.75" x14ac:dyDescent="0.25">
      <c r="A172" s="351"/>
    </row>
    <row r="173" spans="1:1" ht="15.75" x14ac:dyDescent="0.25">
      <c r="A173" s="351"/>
    </row>
    <row r="174" spans="1:1" ht="15.75" x14ac:dyDescent="0.25">
      <c r="A174" s="351"/>
    </row>
    <row r="175" spans="1:1" ht="15.75" x14ac:dyDescent="0.25">
      <c r="A175" s="351"/>
    </row>
    <row r="176" spans="1:1" ht="15.75" x14ac:dyDescent="0.25">
      <c r="A176" s="351"/>
    </row>
    <row r="177" spans="1:1" ht="15.75" x14ac:dyDescent="0.25">
      <c r="A177" s="351"/>
    </row>
    <row r="178" spans="1:1" ht="15.75" x14ac:dyDescent="0.25">
      <c r="A178" s="351"/>
    </row>
    <row r="179" spans="1:1" ht="15.75" x14ac:dyDescent="0.25">
      <c r="A179" s="351"/>
    </row>
    <row r="180" spans="1:1" ht="15.75" x14ac:dyDescent="0.25">
      <c r="A180" s="351"/>
    </row>
    <row r="181" spans="1:1" ht="15.75" x14ac:dyDescent="0.25">
      <c r="A181" s="351"/>
    </row>
    <row r="182" spans="1:1" ht="15.75" x14ac:dyDescent="0.25">
      <c r="A182" s="351"/>
    </row>
    <row r="183" spans="1:1" ht="15.75" x14ac:dyDescent="0.25">
      <c r="A183" s="351"/>
    </row>
    <row r="184" spans="1:1" ht="15.75" x14ac:dyDescent="0.25">
      <c r="A184" s="351"/>
    </row>
    <row r="185" spans="1:1" ht="15.75" x14ac:dyDescent="0.25">
      <c r="A185" s="351"/>
    </row>
    <row r="186" spans="1:1" ht="15.75" x14ac:dyDescent="0.25">
      <c r="A186" s="351"/>
    </row>
    <row r="187" spans="1:1" ht="15.75" x14ac:dyDescent="0.25">
      <c r="A187" s="351"/>
    </row>
    <row r="188" spans="1:1" ht="15.75" x14ac:dyDescent="0.25">
      <c r="A188" s="351"/>
    </row>
    <row r="189" spans="1:1" ht="15.75" x14ac:dyDescent="0.25">
      <c r="A189" s="351"/>
    </row>
    <row r="190" spans="1:1" ht="15.75" x14ac:dyDescent="0.25">
      <c r="A190" s="351"/>
    </row>
    <row r="191" spans="1:1" ht="15.75" x14ac:dyDescent="0.25">
      <c r="A191" s="351"/>
    </row>
    <row r="192" spans="1:1" ht="15.75" x14ac:dyDescent="0.25">
      <c r="A192" s="351"/>
    </row>
    <row r="193" spans="1:1" ht="15.75" x14ac:dyDescent="0.25">
      <c r="A193" s="351"/>
    </row>
    <row r="194" spans="1:1" ht="15.75" x14ac:dyDescent="0.25">
      <c r="A194" s="351"/>
    </row>
    <row r="195" spans="1:1" ht="15.75" x14ac:dyDescent="0.25">
      <c r="A195" s="351"/>
    </row>
    <row r="196" spans="1:1" ht="15.75" x14ac:dyDescent="0.25">
      <c r="A196" s="351"/>
    </row>
    <row r="197" spans="1:1" ht="15.75" x14ac:dyDescent="0.25">
      <c r="A197" s="351"/>
    </row>
    <row r="198" spans="1:1" ht="15.75" x14ac:dyDescent="0.25">
      <c r="A198" s="351"/>
    </row>
    <row r="199" spans="1:1" ht="15.75" x14ac:dyDescent="0.25">
      <c r="A199" s="351"/>
    </row>
    <row r="200" spans="1:1" ht="15.75" x14ac:dyDescent="0.25">
      <c r="A200" s="351"/>
    </row>
    <row r="201" spans="1:1" ht="15.75" x14ac:dyDescent="0.25">
      <c r="A201" s="351"/>
    </row>
    <row r="202" spans="1:1" ht="15.75" x14ac:dyDescent="0.25">
      <c r="A202" s="351"/>
    </row>
    <row r="203" spans="1:1" ht="15.75" x14ac:dyDescent="0.25">
      <c r="A203" s="351"/>
    </row>
    <row r="204" spans="1:1" ht="15.75" x14ac:dyDescent="0.25">
      <c r="A204" s="351"/>
    </row>
    <row r="205" spans="1:1" ht="15.75" x14ac:dyDescent="0.25">
      <c r="A205" s="351"/>
    </row>
    <row r="206" spans="1:1" ht="15.75" x14ac:dyDescent="0.25">
      <c r="A206" s="351"/>
    </row>
    <row r="207" spans="1:1" ht="15.75" x14ac:dyDescent="0.25">
      <c r="A207" s="351"/>
    </row>
    <row r="208" spans="1:1" ht="15.75" x14ac:dyDescent="0.25">
      <c r="A208" s="351"/>
    </row>
    <row r="209" spans="1:1" ht="15.75" x14ac:dyDescent="0.25">
      <c r="A209" s="351"/>
    </row>
    <row r="210" spans="1:1" ht="15.75" x14ac:dyDescent="0.25">
      <c r="A210" s="351"/>
    </row>
    <row r="211" spans="1:1" ht="15.75" x14ac:dyDescent="0.25">
      <c r="A211" s="351"/>
    </row>
    <row r="212" spans="1:1" ht="15.75" x14ac:dyDescent="0.25">
      <c r="A212" s="351"/>
    </row>
    <row r="213" spans="1:1" ht="15.75" x14ac:dyDescent="0.25">
      <c r="A213" s="351"/>
    </row>
    <row r="214" spans="1:1" ht="15.75" x14ac:dyDescent="0.25">
      <c r="A214" s="351"/>
    </row>
    <row r="215" spans="1:1" ht="15.75" x14ac:dyDescent="0.25">
      <c r="A215" s="351"/>
    </row>
    <row r="216" spans="1:1" ht="15.75" x14ac:dyDescent="0.25">
      <c r="A216" s="351"/>
    </row>
    <row r="217" spans="1:1" ht="15.75" x14ac:dyDescent="0.25">
      <c r="A217" s="351"/>
    </row>
    <row r="218" spans="1:1" ht="15.75" x14ac:dyDescent="0.25">
      <c r="A218" s="351"/>
    </row>
    <row r="219" spans="1:1" ht="15.75" x14ac:dyDescent="0.25">
      <c r="A219" s="351"/>
    </row>
    <row r="220" spans="1:1" ht="15.75" x14ac:dyDescent="0.25">
      <c r="A220" s="351"/>
    </row>
    <row r="221" spans="1:1" ht="15.75" x14ac:dyDescent="0.25">
      <c r="A221" s="351"/>
    </row>
    <row r="222" spans="1:1" ht="15.75" x14ac:dyDescent="0.25">
      <c r="A222" s="351"/>
    </row>
    <row r="223" spans="1:1" ht="15.75" x14ac:dyDescent="0.25">
      <c r="A223" s="351"/>
    </row>
    <row r="224" spans="1:1" ht="15.75" x14ac:dyDescent="0.25">
      <c r="A224" s="351"/>
    </row>
    <row r="225" spans="1:1" ht="15.75" x14ac:dyDescent="0.25">
      <c r="A225" s="351"/>
    </row>
    <row r="226" spans="1:1" ht="15.75" x14ac:dyDescent="0.25">
      <c r="A226" s="351"/>
    </row>
    <row r="227" spans="1:1" ht="15.75" x14ac:dyDescent="0.25">
      <c r="A227" s="351"/>
    </row>
    <row r="228" spans="1:1" ht="15.75" x14ac:dyDescent="0.25">
      <c r="A228" s="351"/>
    </row>
    <row r="229" spans="1:1" ht="15.75" x14ac:dyDescent="0.25">
      <c r="A229" s="351"/>
    </row>
    <row r="230" spans="1:1" ht="15.75" x14ac:dyDescent="0.25">
      <c r="A230" s="351"/>
    </row>
    <row r="231" spans="1:1" ht="15.75" x14ac:dyDescent="0.25">
      <c r="A231" s="351"/>
    </row>
    <row r="232" spans="1:1" ht="15.75" x14ac:dyDescent="0.25">
      <c r="A232" s="351"/>
    </row>
    <row r="233" spans="1:1" ht="15.75" x14ac:dyDescent="0.25">
      <c r="A233" s="351"/>
    </row>
    <row r="234" spans="1:1" ht="15.75" x14ac:dyDescent="0.25">
      <c r="A234" s="351"/>
    </row>
    <row r="235" spans="1:1" ht="15.75" x14ac:dyDescent="0.25">
      <c r="A235" s="351"/>
    </row>
    <row r="236" spans="1:1" ht="15.75" x14ac:dyDescent="0.25">
      <c r="A236" s="351"/>
    </row>
    <row r="237" spans="1:1" ht="15.75" x14ac:dyDescent="0.25">
      <c r="A237" s="351"/>
    </row>
    <row r="238" spans="1:1" ht="15.75" x14ac:dyDescent="0.25">
      <c r="A238" s="351"/>
    </row>
    <row r="239" spans="1:1" ht="15.75" x14ac:dyDescent="0.25">
      <c r="A239" s="351"/>
    </row>
    <row r="240" spans="1:1" ht="15.75" x14ac:dyDescent="0.25">
      <c r="A240" s="351"/>
    </row>
    <row r="241" spans="1:1" ht="15.75" x14ac:dyDescent="0.25">
      <c r="A241" s="351"/>
    </row>
    <row r="242" spans="1:1" ht="15.75" x14ac:dyDescent="0.25">
      <c r="A242" s="351"/>
    </row>
    <row r="243" spans="1:1" ht="15.75" x14ac:dyDescent="0.25">
      <c r="A243" s="351"/>
    </row>
    <row r="244" spans="1:1" ht="15.75" x14ac:dyDescent="0.25">
      <c r="A244" s="351"/>
    </row>
    <row r="245" spans="1:1" ht="15.75" x14ac:dyDescent="0.25">
      <c r="A245" s="351"/>
    </row>
    <row r="246" spans="1:1" ht="15.75" x14ac:dyDescent="0.25">
      <c r="A246" s="351"/>
    </row>
    <row r="247" spans="1:1" ht="15.75" x14ac:dyDescent="0.25">
      <c r="A247" s="351"/>
    </row>
    <row r="248" spans="1:1" ht="15.75" x14ac:dyDescent="0.25">
      <c r="A248" s="351"/>
    </row>
    <row r="249" spans="1:1" ht="15.75" x14ac:dyDescent="0.25">
      <c r="A249" s="351"/>
    </row>
    <row r="250" spans="1:1" ht="15.75" x14ac:dyDescent="0.25">
      <c r="A250" s="351"/>
    </row>
    <row r="251" spans="1:1" ht="15.75" x14ac:dyDescent="0.25">
      <c r="A251" s="351"/>
    </row>
    <row r="252" spans="1:1" ht="15.75" x14ac:dyDescent="0.25">
      <c r="A252" s="351"/>
    </row>
    <row r="253" spans="1:1" ht="15.75" x14ac:dyDescent="0.25">
      <c r="A253" s="351"/>
    </row>
    <row r="254" spans="1:1" ht="15.75" x14ac:dyDescent="0.25">
      <c r="A254" s="351"/>
    </row>
    <row r="255" spans="1:1" ht="15.75" x14ac:dyDescent="0.25">
      <c r="A255" s="351"/>
    </row>
    <row r="256" spans="1:1" ht="15.75" x14ac:dyDescent="0.25">
      <c r="A256" s="351"/>
    </row>
    <row r="257" spans="1:1" ht="15.75" x14ac:dyDescent="0.25">
      <c r="A257" s="351"/>
    </row>
    <row r="258" spans="1:1" ht="15.75" x14ac:dyDescent="0.25">
      <c r="A258" s="351"/>
    </row>
    <row r="259" spans="1:1" ht="15.75" x14ac:dyDescent="0.25">
      <c r="A259" s="351"/>
    </row>
    <row r="260" spans="1:1" ht="15.75" x14ac:dyDescent="0.25">
      <c r="A260" s="351"/>
    </row>
    <row r="261" spans="1:1" ht="15.75" x14ac:dyDescent="0.25">
      <c r="A261" s="351"/>
    </row>
    <row r="262" spans="1:1" ht="15.75" x14ac:dyDescent="0.25">
      <c r="A262" s="351"/>
    </row>
    <row r="263" spans="1:1" ht="15.75" x14ac:dyDescent="0.25">
      <c r="A263" s="351"/>
    </row>
    <row r="264" spans="1:1" ht="15.75" x14ac:dyDescent="0.25">
      <c r="A264" s="351"/>
    </row>
    <row r="265" spans="1:1" ht="15.75" x14ac:dyDescent="0.25">
      <c r="A265" s="351"/>
    </row>
    <row r="266" spans="1:1" ht="15.75" x14ac:dyDescent="0.25">
      <c r="A266" s="351"/>
    </row>
    <row r="267" spans="1:1" ht="15.75" x14ac:dyDescent="0.25">
      <c r="A267" s="351"/>
    </row>
    <row r="268" spans="1:1" ht="15.75" x14ac:dyDescent="0.25">
      <c r="A268" s="351"/>
    </row>
    <row r="269" spans="1:1" ht="15.75" x14ac:dyDescent="0.25">
      <c r="A269" s="351"/>
    </row>
    <row r="270" spans="1:1" ht="15.75" x14ac:dyDescent="0.25">
      <c r="A270" s="351"/>
    </row>
    <row r="271" spans="1:1" ht="15.75" x14ac:dyDescent="0.25">
      <c r="A271" s="351"/>
    </row>
    <row r="272" spans="1:1" ht="15.75" x14ac:dyDescent="0.25">
      <c r="A272" s="351"/>
    </row>
    <row r="273" spans="1:1" ht="15.75" x14ac:dyDescent="0.25">
      <c r="A273" s="351"/>
    </row>
    <row r="274" spans="1:1" ht="15.75" x14ac:dyDescent="0.25">
      <c r="A274" s="351"/>
    </row>
    <row r="275" spans="1:1" ht="15.75" x14ac:dyDescent="0.25">
      <c r="A275" s="351"/>
    </row>
    <row r="276" spans="1:1" ht="15.75" x14ac:dyDescent="0.25">
      <c r="A276" s="351"/>
    </row>
    <row r="277" spans="1:1" ht="15.75" x14ac:dyDescent="0.25">
      <c r="A277" s="351"/>
    </row>
    <row r="278" spans="1:1" ht="15.75" x14ac:dyDescent="0.25">
      <c r="A278" s="351"/>
    </row>
    <row r="279" spans="1:1" ht="15.75" x14ac:dyDescent="0.25">
      <c r="A279" s="351"/>
    </row>
    <row r="280" spans="1:1" ht="15.75" x14ac:dyDescent="0.25">
      <c r="A280" s="351"/>
    </row>
    <row r="281" spans="1:1" ht="15.75" x14ac:dyDescent="0.25">
      <c r="A281" s="351"/>
    </row>
    <row r="282" spans="1:1" ht="15.75" x14ac:dyDescent="0.25">
      <c r="A282" s="351"/>
    </row>
    <row r="283" spans="1:1" ht="15.75" x14ac:dyDescent="0.25">
      <c r="A283" s="351"/>
    </row>
    <row r="284" spans="1:1" ht="15.75" x14ac:dyDescent="0.25">
      <c r="A284" s="351"/>
    </row>
    <row r="285" spans="1:1" ht="15.75" x14ac:dyDescent="0.25">
      <c r="A285" s="351"/>
    </row>
    <row r="286" spans="1:1" ht="15.75" x14ac:dyDescent="0.25">
      <c r="A286" s="351"/>
    </row>
    <row r="287" spans="1:1" ht="15.75" x14ac:dyDescent="0.25">
      <c r="A287" s="351"/>
    </row>
    <row r="288" spans="1:1" ht="15.75" x14ac:dyDescent="0.25">
      <c r="A288" s="351"/>
    </row>
    <row r="289" spans="1:1" ht="15.75" x14ac:dyDescent="0.25">
      <c r="A289" s="351"/>
    </row>
    <row r="290" spans="1:1" ht="15.75" x14ac:dyDescent="0.25">
      <c r="A290" s="351"/>
    </row>
    <row r="291" spans="1:1" ht="15.75" x14ac:dyDescent="0.25">
      <c r="A291" s="351"/>
    </row>
    <row r="292" spans="1:1" ht="15.75" x14ac:dyDescent="0.25">
      <c r="A292" s="351"/>
    </row>
    <row r="293" spans="1:1" ht="15.75" x14ac:dyDescent="0.25">
      <c r="A293" s="351"/>
    </row>
    <row r="294" spans="1:1" ht="15.75" x14ac:dyDescent="0.25">
      <c r="A294" s="351"/>
    </row>
    <row r="295" spans="1:1" ht="15.75" x14ac:dyDescent="0.25">
      <c r="A295" s="351"/>
    </row>
    <row r="296" spans="1:1" ht="15.75" x14ac:dyDescent="0.25">
      <c r="A296" s="351"/>
    </row>
    <row r="297" spans="1:1" ht="15.75" x14ac:dyDescent="0.25">
      <c r="A297" s="351"/>
    </row>
    <row r="298" spans="1:1" ht="15.75" x14ac:dyDescent="0.25">
      <c r="A298" s="351"/>
    </row>
    <row r="299" spans="1:1" ht="15.75" x14ac:dyDescent="0.25">
      <c r="A299" s="351"/>
    </row>
    <row r="300" spans="1:1" ht="15.75" x14ac:dyDescent="0.25">
      <c r="A300" s="351"/>
    </row>
    <row r="301" spans="1:1" ht="15.75" x14ac:dyDescent="0.25">
      <c r="A301" s="351"/>
    </row>
    <row r="302" spans="1:1" ht="15.75" x14ac:dyDescent="0.25">
      <c r="A302" s="351"/>
    </row>
    <row r="303" spans="1:1" ht="15.75" x14ac:dyDescent="0.25">
      <c r="A303" s="351"/>
    </row>
    <row r="304" spans="1:1" ht="15.75" x14ac:dyDescent="0.25">
      <c r="A304" s="351"/>
    </row>
    <row r="305" spans="1:1" ht="15.75" x14ac:dyDescent="0.25">
      <c r="A305" s="351"/>
    </row>
    <row r="306" spans="1:1" ht="15.75" x14ac:dyDescent="0.25">
      <c r="A306" s="351"/>
    </row>
    <row r="307" spans="1:1" ht="15.75" x14ac:dyDescent="0.25">
      <c r="A307" s="351"/>
    </row>
    <row r="308" spans="1:1" ht="15.75" x14ac:dyDescent="0.25">
      <c r="A308" s="351"/>
    </row>
    <row r="309" spans="1:1" ht="15.75" x14ac:dyDescent="0.25">
      <c r="A309" s="351"/>
    </row>
    <row r="310" spans="1:1" ht="15.75" x14ac:dyDescent="0.25">
      <c r="A310" s="351"/>
    </row>
    <row r="311" spans="1:1" ht="15.75" x14ac:dyDescent="0.25">
      <c r="A311" s="351"/>
    </row>
    <row r="312" spans="1:1" ht="15.75" x14ac:dyDescent="0.25">
      <c r="A312" s="351"/>
    </row>
    <row r="313" spans="1:1" ht="15.75" x14ac:dyDescent="0.25">
      <c r="A313" s="351"/>
    </row>
    <row r="314" spans="1:1" ht="15.75" x14ac:dyDescent="0.25">
      <c r="A314" s="351"/>
    </row>
    <row r="315" spans="1:1" ht="15.75" x14ac:dyDescent="0.25">
      <c r="A315" s="351"/>
    </row>
    <row r="316" spans="1:1" ht="15.75" x14ac:dyDescent="0.25">
      <c r="A316" s="351"/>
    </row>
    <row r="317" spans="1:1" ht="15.75" x14ac:dyDescent="0.25">
      <c r="A317" s="351"/>
    </row>
    <row r="318" spans="1:1" ht="15.75" x14ac:dyDescent="0.25">
      <c r="A318" s="351"/>
    </row>
    <row r="319" spans="1:1" ht="15.75" x14ac:dyDescent="0.25">
      <c r="A319" s="351"/>
    </row>
    <row r="320" spans="1:1" ht="15.75" x14ac:dyDescent="0.25">
      <c r="A320" s="351"/>
    </row>
    <row r="321" spans="1:1" ht="15.75" x14ac:dyDescent="0.25">
      <c r="A321" s="351"/>
    </row>
    <row r="322" spans="1:1" ht="15.75" x14ac:dyDescent="0.25">
      <c r="A322" s="351"/>
    </row>
    <row r="323" spans="1:1" ht="15.75" x14ac:dyDescent="0.25">
      <c r="A323" s="351"/>
    </row>
    <row r="324" spans="1:1" ht="15.75" x14ac:dyDescent="0.25">
      <c r="A324" s="351"/>
    </row>
    <row r="325" spans="1:1" ht="15.75" x14ac:dyDescent="0.25">
      <c r="A325" s="351"/>
    </row>
    <row r="326" spans="1:1" ht="15.75" x14ac:dyDescent="0.25">
      <c r="A326" s="351"/>
    </row>
    <row r="327" spans="1:1" ht="15.75" x14ac:dyDescent="0.25">
      <c r="A327" s="351"/>
    </row>
    <row r="328" spans="1:1" ht="15.75" x14ac:dyDescent="0.25">
      <c r="A328" s="351"/>
    </row>
    <row r="329" spans="1:1" ht="15.75" x14ac:dyDescent="0.25">
      <c r="A329" s="351"/>
    </row>
    <row r="330" spans="1:1" ht="15.75" x14ac:dyDescent="0.25">
      <c r="A330" s="351"/>
    </row>
    <row r="331" spans="1:1" ht="15.75" x14ac:dyDescent="0.25">
      <c r="A331" s="351"/>
    </row>
    <row r="332" spans="1:1" ht="15.75" x14ac:dyDescent="0.25">
      <c r="A332" s="351"/>
    </row>
    <row r="333" spans="1:1" ht="15.75" x14ac:dyDescent="0.25">
      <c r="A333" s="351"/>
    </row>
    <row r="334" spans="1:1" ht="15.75" x14ac:dyDescent="0.25">
      <c r="A334" s="351"/>
    </row>
    <row r="335" spans="1:1" ht="15.75" x14ac:dyDescent="0.25">
      <c r="A335" s="351"/>
    </row>
    <row r="336" spans="1:1" ht="15.75" x14ac:dyDescent="0.25">
      <c r="A336" s="351"/>
    </row>
    <row r="337" spans="1:1" ht="15.75" x14ac:dyDescent="0.25">
      <c r="A337" s="351"/>
    </row>
    <row r="338" spans="1:1" ht="15.75" x14ac:dyDescent="0.25">
      <c r="A338" s="351"/>
    </row>
    <row r="339" spans="1:1" ht="15.75" x14ac:dyDescent="0.25">
      <c r="A339" s="351"/>
    </row>
    <row r="340" spans="1:1" ht="15.75" x14ac:dyDescent="0.25">
      <c r="A340" s="351"/>
    </row>
    <row r="341" spans="1:1" ht="15.75" x14ac:dyDescent="0.25">
      <c r="A341" s="351"/>
    </row>
    <row r="342" spans="1:1" ht="15.75" x14ac:dyDescent="0.25">
      <c r="A342" s="351"/>
    </row>
    <row r="343" spans="1:1" ht="15.75" x14ac:dyDescent="0.25">
      <c r="A343" s="351"/>
    </row>
    <row r="344" spans="1:1" ht="15.75" x14ac:dyDescent="0.25">
      <c r="A344" s="351"/>
    </row>
    <row r="345" spans="1:1" ht="15.75" x14ac:dyDescent="0.25">
      <c r="A345" s="351"/>
    </row>
    <row r="346" spans="1:1" ht="15.75" x14ac:dyDescent="0.25">
      <c r="A346" s="351"/>
    </row>
    <row r="347" spans="1:1" ht="15.75" x14ac:dyDescent="0.25">
      <c r="A347" s="351"/>
    </row>
    <row r="348" spans="1:1" ht="15.75" x14ac:dyDescent="0.25">
      <c r="A348" s="351"/>
    </row>
    <row r="349" spans="1:1" ht="15.75" x14ac:dyDescent="0.25">
      <c r="A349" s="351"/>
    </row>
    <row r="350" spans="1:1" ht="15.75" x14ac:dyDescent="0.25">
      <c r="A350" s="351"/>
    </row>
    <row r="351" spans="1:1" ht="15.75" x14ac:dyDescent="0.25">
      <c r="A351" s="351"/>
    </row>
    <row r="352" spans="1:1" ht="15.75" x14ac:dyDescent="0.25">
      <c r="A352" s="351"/>
    </row>
    <row r="353" spans="1:1" ht="15.75" x14ac:dyDescent="0.25">
      <c r="A353" s="351"/>
    </row>
    <row r="354" spans="1:1" ht="15.75" x14ac:dyDescent="0.25">
      <c r="A354" s="351"/>
    </row>
    <row r="355" spans="1:1" ht="15.75" x14ac:dyDescent="0.25">
      <c r="A355" s="351"/>
    </row>
    <row r="356" spans="1:1" ht="15.75" x14ac:dyDescent="0.25">
      <c r="A356" s="351"/>
    </row>
    <row r="357" spans="1:1" ht="15.75" x14ac:dyDescent="0.25">
      <c r="A357" s="351"/>
    </row>
    <row r="358" spans="1:1" ht="15.75" x14ac:dyDescent="0.25">
      <c r="A358" s="351"/>
    </row>
    <row r="359" spans="1:1" ht="15.75" x14ac:dyDescent="0.25">
      <c r="A359" s="351"/>
    </row>
    <row r="360" spans="1:1" ht="15.75" x14ac:dyDescent="0.25">
      <c r="A360" s="351"/>
    </row>
    <row r="361" spans="1:1" ht="15.75" x14ac:dyDescent="0.25">
      <c r="A361" s="351"/>
    </row>
    <row r="362" spans="1:1" ht="15.75" x14ac:dyDescent="0.25">
      <c r="A362" s="351"/>
    </row>
    <row r="363" spans="1:1" ht="15.75" x14ac:dyDescent="0.25">
      <c r="A363" s="351"/>
    </row>
    <row r="364" spans="1:1" ht="15.75" x14ac:dyDescent="0.25">
      <c r="A364" s="351"/>
    </row>
    <row r="365" spans="1:1" ht="15.75" x14ac:dyDescent="0.25">
      <c r="A365" s="351"/>
    </row>
    <row r="366" spans="1:1" ht="15.75" x14ac:dyDescent="0.25">
      <c r="A366" s="351"/>
    </row>
    <row r="367" spans="1:1" ht="15.75" x14ac:dyDescent="0.25">
      <c r="A367" s="351"/>
    </row>
    <row r="368" spans="1:1" ht="15.75" x14ac:dyDescent="0.25">
      <c r="A368" s="351"/>
    </row>
    <row r="369" spans="1:1" ht="15.75" x14ac:dyDescent="0.25">
      <c r="A369" s="351"/>
    </row>
    <row r="370" spans="1:1" ht="15.75" x14ac:dyDescent="0.25">
      <c r="A370" s="351"/>
    </row>
    <row r="371" spans="1:1" ht="15.75" x14ac:dyDescent="0.25">
      <c r="A371" s="351"/>
    </row>
    <row r="372" spans="1:1" ht="15.75" x14ac:dyDescent="0.25">
      <c r="A372" s="351"/>
    </row>
    <row r="373" spans="1:1" ht="15.75" x14ac:dyDescent="0.25">
      <c r="A373" s="351"/>
    </row>
    <row r="374" spans="1:1" ht="15.75" x14ac:dyDescent="0.25">
      <c r="A374" s="351"/>
    </row>
    <row r="375" spans="1:1" ht="15.75" x14ac:dyDescent="0.25">
      <c r="A375" s="351"/>
    </row>
    <row r="376" spans="1:1" ht="15.75" x14ac:dyDescent="0.25">
      <c r="A376" s="351"/>
    </row>
    <row r="377" spans="1:1" ht="15.75" x14ac:dyDescent="0.25">
      <c r="A377" s="351"/>
    </row>
    <row r="378" spans="1:1" ht="15.75" x14ac:dyDescent="0.25">
      <c r="A378" s="351"/>
    </row>
    <row r="379" spans="1:1" ht="15.75" x14ac:dyDescent="0.25">
      <c r="A379" s="351"/>
    </row>
    <row r="380" spans="1:1" ht="15.75" x14ac:dyDescent="0.25">
      <c r="A380" s="351"/>
    </row>
    <row r="381" spans="1:1" ht="15.75" x14ac:dyDescent="0.25">
      <c r="A381" s="351"/>
    </row>
    <row r="382" spans="1:1" ht="15.75" x14ac:dyDescent="0.25">
      <c r="A382" s="351"/>
    </row>
    <row r="383" spans="1:1" ht="15.75" x14ac:dyDescent="0.25">
      <c r="A383" s="351"/>
    </row>
    <row r="384" spans="1:1" ht="15.75" x14ac:dyDescent="0.25">
      <c r="A384" s="351"/>
    </row>
    <row r="385" spans="1:1" ht="15.75" x14ac:dyDescent="0.25">
      <c r="A385" s="351"/>
    </row>
    <row r="386" spans="1:1" ht="15.75" x14ac:dyDescent="0.25">
      <c r="A386" s="351"/>
    </row>
    <row r="387" spans="1:1" ht="15.75" x14ac:dyDescent="0.25">
      <c r="A387" s="351"/>
    </row>
    <row r="388" spans="1:1" ht="15.75" x14ac:dyDescent="0.25">
      <c r="A388" s="351"/>
    </row>
    <row r="389" spans="1:1" ht="15.75" x14ac:dyDescent="0.25">
      <c r="A389" s="351"/>
    </row>
    <row r="390" spans="1:1" ht="15.75" x14ac:dyDescent="0.25">
      <c r="A390" s="351"/>
    </row>
    <row r="391" spans="1:1" ht="15.75" x14ac:dyDescent="0.25">
      <c r="A391" s="351"/>
    </row>
    <row r="392" spans="1:1" ht="15.75" x14ac:dyDescent="0.25">
      <c r="A392" s="351"/>
    </row>
    <row r="393" spans="1:1" ht="15.75" x14ac:dyDescent="0.25">
      <c r="A393" s="351"/>
    </row>
    <row r="394" spans="1:1" ht="15.75" x14ac:dyDescent="0.25">
      <c r="A394" s="351"/>
    </row>
    <row r="395" spans="1:1" ht="15.75" x14ac:dyDescent="0.25">
      <c r="A395" s="351"/>
    </row>
    <row r="396" spans="1:1" ht="15.75" x14ac:dyDescent="0.25">
      <c r="A396" s="351"/>
    </row>
    <row r="397" spans="1:1" ht="15.75" x14ac:dyDescent="0.25">
      <c r="A397" s="351"/>
    </row>
    <row r="398" spans="1:1" ht="15.75" x14ac:dyDescent="0.25">
      <c r="A398" s="351"/>
    </row>
    <row r="399" spans="1:1" ht="15.75" x14ac:dyDescent="0.25">
      <c r="A399" s="351"/>
    </row>
    <row r="400" spans="1:1" ht="15.75" x14ac:dyDescent="0.25">
      <c r="A400" s="351"/>
    </row>
    <row r="401" spans="1:1" ht="15.75" x14ac:dyDescent="0.25">
      <c r="A401" s="351"/>
    </row>
    <row r="402" spans="1:1" ht="15.75" x14ac:dyDescent="0.25">
      <c r="A402" s="351"/>
    </row>
    <row r="403" spans="1:1" ht="15.75" x14ac:dyDescent="0.25">
      <c r="A403" s="351"/>
    </row>
    <row r="404" spans="1:1" ht="15.75" x14ac:dyDescent="0.25">
      <c r="A404" s="351"/>
    </row>
    <row r="405" spans="1:1" ht="15.75" x14ac:dyDescent="0.25">
      <c r="A405" s="351"/>
    </row>
    <row r="406" spans="1:1" ht="15.75" x14ac:dyDescent="0.25">
      <c r="A406" s="351"/>
    </row>
    <row r="407" spans="1:1" ht="15.75" x14ac:dyDescent="0.25">
      <c r="A407" s="351"/>
    </row>
    <row r="408" spans="1:1" ht="15.75" x14ac:dyDescent="0.25">
      <c r="A408" s="351"/>
    </row>
    <row r="409" spans="1:1" ht="15.75" x14ac:dyDescent="0.25">
      <c r="A409" s="351"/>
    </row>
    <row r="410" spans="1:1" ht="15.75" x14ac:dyDescent="0.25">
      <c r="A410" s="351"/>
    </row>
    <row r="411" spans="1:1" ht="15.75" x14ac:dyDescent="0.25">
      <c r="A411" s="351"/>
    </row>
    <row r="412" spans="1:1" ht="15.75" x14ac:dyDescent="0.25">
      <c r="A412" s="351"/>
    </row>
    <row r="413" spans="1:1" ht="15.75" x14ac:dyDescent="0.25">
      <c r="A413" s="351"/>
    </row>
    <row r="414" spans="1:1" ht="15.75" x14ac:dyDescent="0.25">
      <c r="A414" s="351"/>
    </row>
    <row r="415" spans="1:1" ht="15.75" x14ac:dyDescent="0.25">
      <c r="A415" s="351"/>
    </row>
    <row r="416" spans="1:1" ht="15.75" x14ac:dyDescent="0.25">
      <c r="A416" s="351"/>
    </row>
    <row r="417" spans="1:1" ht="15.75" x14ac:dyDescent="0.25">
      <c r="A417" s="351"/>
    </row>
    <row r="418" spans="1:1" ht="15.75" x14ac:dyDescent="0.25">
      <c r="A418" s="351"/>
    </row>
    <row r="419" spans="1:1" ht="15.75" x14ac:dyDescent="0.25">
      <c r="A419" s="351"/>
    </row>
    <row r="420" spans="1:1" ht="15.75" x14ac:dyDescent="0.25">
      <c r="A420" s="351"/>
    </row>
    <row r="421" spans="1:1" ht="15.75" x14ac:dyDescent="0.25">
      <c r="A421" s="351"/>
    </row>
    <row r="422" spans="1:1" ht="15.75" x14ac:dyDescent="0.25">
      <c r="A422" s="351"/>
    </row>
    <row r="423" spans="1:1" ht="15.75" x14ac:dyDescent="0.25">
      <c r="A423" s="351"/>
    </row>
    <row r="424" spans="1:1" ht="15.75" x14ac:dyDescent="0.25">
      <c r="A424" s="351"/>
    </row>
    <row r="425" spans="1:1" ht="15.75" x14ac:dyDescent="0.25">
      <c r="A425" s="351"/>
    </row>
    <row r="426" spans="1:1" ht="15.75" x14ac:dyDescent="0.25">
      <c r="A426" s="351"/>
    </row>
    <row r="427" spans="1:1" ht="15.75" x14ac:dyDescent="0.25">
      <c r="A427" s="351"/>
    </row>
    <row r="428" spans="1:1" ht="15.75" x14ac:dyDescent="0.25">
      <c r="A428" s="351"/>
    </row>
    <row r="429" spans="1:1" ht="15.75" x14ac:dyDescent="0.25">
      <c r="A429" s="351"/>
    </row>
    <row r="430" spans="1:1" ht="15.75" x14ac:dyDescent="0.25">
      <c r="A430" s="351"/>
    </row>
    <row r="431" spans="1:1" ht="15.75" x14ac:dyDescent="0.25">
      <c r="A431" s="351"/>
    </row>
    <row r="432" spans="1:1" ht="15.75" x14ac:dyDescent="0.25">
      <c r="A432" s="351"/>
    </row>
    <row r="433" spans="1:1" ht="15.75" x14ac:dyDescent="0.25">
      <c r="A433" s="351"/>
    </row>
    <row r="434" spans="1:1" ht="15.75" x14ac:dyDescent="0.25">
      <c r="A434" s="351"/>
    </row>
    <row r="435" spans="1:1" ht="15.75" x14ac:dyDescent="0.25">
      <c r="A435" s="351"/>
    </row>
    <row r="436" spans="1:1" ht="15.75" x14ac:dyDescent="0.25">
      <c r="A436" s="351"/>
    </row>
    <row r="437" spans="1:1" ht="15.75" x14ac:dyDescent="0.25">
      <c r="A437" s="351"/>
    </row>
    <row r="438" spans="1:1" ht="15.75" x14ac:dyDescent="0.25">
      <c r="A438" s="351"/>
    </row>
    <row r="439" spans="1:1" ht="15.75" x14ac:dyDescent="0.25">
      <c r="A439" s="351"/>
    </row>
    <row r="440" spans="1:1" ht="15.75" x14ac:dyDescent="0.25">
      <c r="A440" s="351"/>
    </row>
    <row r="441" spans="1:1" ht="15.75" x14ac:dyDescent="0.25">
      <c r="A441" s="351"/>
    </row>
    <row r="442" spans="1:1" ht="15.75" x14ac:dyDescent="0.25">
      <c r="A442" s="351"/>
    </row>
    <row r="443" spans="1:1" ht="15.75" x14ac:dyDescent="0.25">
      <c r="A443" s="351"/>
    </row>
    <row r="444" spans="1:1" ht="15.75" x14ac:dyDescent="0.25">
      <c r="A444" s="351"/>
    </row>
    <row r="445" spans="1:1" ht="15.75" x14ac:dyDescent="0.25">
      <c r="A445" s="351"/>
    </row>
    <row r="446" spans="1:1" ht="15.75" x14ac:dyDescent="0.25">
      <c r="A446" s="351"/>
    </row>
    <row r="447" spans="1:1" ht="15.75" x14ac:dyDescent="0.25">
      <c r="A447" s="351"/>
    </row>
    <row r="448" spans="1:1" ht="15.75" x14ac:dyDescent="0.25">
      <c r="A448" s="351"/>
    </row>
    <row r="449" spans="1:1" ht="15.75" x14ac:dyDescent="0.25">
      <c r="A449" s="351"/>
    </row>
    <row r="450" spans="1:1" ht="15.75" x14ac:dyDescent="0.25">
      <c r="A450" s="351"/>
    </row>
    <row r="451" spans="1:1" ht="15.75" x14ac:dyDescent="0.25">
      <c r="A451" s="351"/>
    </row>
    <row r="452" spans="1:1" ht="15.75" x14ac:dyDescent="0.25">
      <c r="A452" s="351"/>
    </row>
    <row r="453" spans="1:1" ht="15.75" x14ac:dyDescent="0.25">
      <c r="A453" s="351"/>
    </row>
    <row r="454" spans="1:1" ht="15.75" x14ac:dyDescent="0.25">
      <c r="A454" s="351"/>
    </row>
    <row r="455" spans="1:1" ht="15.75" x14ac:dyDescent="0.25">
      <c r="A455" s="351"/>
    </row>
    <row r="456" spans="1:1" ht="15.75" x14ac:dyDescent="0.25">
      <c r="A456" s="351"/>
    </row>
    <row r="457" spans="1:1" ht="15.75" x14ac:dyDescent="0.25">
      <c r="A457" s="351"/>
    </row>
    <row r="458" spans="1:1" ht="15.75" x14ac:dyDescent="0.25">
      <c r="A458" s="351"/>
    </row>
    <row r="459" spans="1:1" ht="15.75" x14ac:dyDescent="0.25">
      <c r="A459" s="351"/>
    </row>
    <row r="460" spans="1:1" ht="15.75" x14ac:dyDescent="0.25">
      <c r="A460" s="351"/>
    </row>
    <row r="461" spans="1:1" ht="15.75" x14ac:dyDescent="0.25">
      <c r="A461" s="351"/>
    </row>
    <row r="462" spans="1:1" ht="15.75" x14ac:dyDescent="0.25">
      <c r="A462" s="351"/>
    </row>
    <row r="463" spans="1:1" ht="15.75" x14ac:dyDescent="0.25">
      <c r="A463" s="351"/>
    </row>
    <row r="464" spans="1:1" ht="15.75" x14ac:dyDescent="0.25">
      <c r="A464" s="351"/>
    </row>
    <row r="465" spans="1:1" ht="15.75" x14ac:dyDescent="0.25">
      <c r="A465" s="351"/>
    </row>
    <row r="466" spans="1:1" ht="15.75" x14ac:dyDescent="0.25">
      <c r="A466" s="351"/>
    </row>
    <row r="467" spans="1:1" ht="15.75" x14ac:dyDescent="0.25">
      <c r="A467" s="351"/>
    </row>
    <row r="468" spans="1:1" ht="15.75" x14ac:dyDescent="0.25">
      <c r="A468" s="351"/>
    </row>
    <row r="469" spans="1:1" ht="15.75" x14ac:dyDescent="0.25">
      <c r="A469" s="351"/>
    </row>
    <row r="470" spans="1:1" ht="15.75" x14ac:dyDescent="0.25">
      <c r="A470" s="351"/>
    </row>
    <row r="471" spans="1:1" ht="15.75" x14ac:dyDescent="0.25">
      <c r="A471" s="351"/>
    </row>
    <row r="472" spans="1:1" ht="15.75" x14ac:dyDescent="0.25">
      <c r="A472" s="351"/>
    </row>
    <row r="473" spans="1:1" ht="15.75" x14ac:dyDescent="0.25">
      <c r="A473" s="351"/>
    </row>
    <row r="474" spans="1:1" ht="15.75" x14ac:dyDescent="0.25">
      <c r="A474" s="351"/>
    </row>
    <row r="475" spans="1:1" ht="15.75" x14ac:dyDescent="0.25">
      <c r="A475" s="351"/>
    </row>
    <row r="476" spans="1:1" ht="15.75" x14ac:dyDescent="0.25">
      <c r="A476" s="351"/>
    </row>
    <row r="477" spans="1:1" ht="15.75" x14ac:dyDescent="0.25">
      <c r="A477" s="351"/>
    </row>
    <row r="478" spans="1:1" ht="15.75" x14ac:dyDescent="0.25">
      <c r="A478" s="351"/>
    </row>
    <row r="479" spans="1:1" ht="15.75" x14ac:dyDescent="0.25">
      <c r="A479" s="351"/>
    </row>
    <row r="480" spans="1:1" ht="15.75" x14ac:dyDescent="0.25">
      <c r="A480" s="351"/>
    </row>
    <row r="481" spans="1:1" ht="15.75" x14ac:dyDescent="0.25">
      <c r="A481" s="351"/>
    </row>
    <row r="482" spans="1:1" ht="15.75" x14ac:dyDescent="0.25">
      <c r="A482" s="351"/>
    </row>
    <row r="483" spans="1:1" ht="15.75" x14ac:dyDescent="0.25">
      <c r="A483" s="351"/>
    </row>
    <row r="484" spans="1:1" ht="15.75" x14ac:dyDescent="0.25">
      <c r="A484" s="351"/>
    </row>
    <row r="485" spans="1:1" ht="15.75" x14ac:dyDescent="0.25">
      <c r="A485" s="351"/>
    </row>
    <row r="486" spans="1:1" ht="15.75" x14ac:dyDescent="0.25">
      <c r="A486" s="351"/>
    </row>
    <row r="487" spans="1:1" ht="15.75" x14ac:dyDescent="0.25">
      <c r="A487" s="351"/>
    </row>
    <row r="488" spans="1:1" ht="15.75" x14ac:dyDescent="0.25">
      <c r="A488" s="351"/>
    </row>
    <row r="489" spans="1:1" ht="15.75" x14ac:dyDescent="0.25">
      <c r="A489" s="351"/>
    </row>
    <row r="490" spans="1:1" ht="15.75" x14ac:dyDescent="0.25">
      <c r="A490" s="351"/>
    </row>
    <row r="491" spans="1:1" ht="15.75" x14ac:dyDescent="0.25">
      <c r="A491" s="351"/>
    </row>
    <row r="492" spans="1:1" ht="15.75" x14ac:dyDescent="0.25">
      <c r="A492" s="351"/>
    </row>
    <row r="493" spans="1:1" ht="15.75" x14ac:dyDescent="0.25">
      <c r="A493" s="351"/>
    </row>
    <row r="494" spans="1:1" ht="15.75" x14ac:dyDescent="0.25">
      <c r="A494" s="351"/>
    </row>
    <row r="495" spans="1:1" ht="15.75" x14ac:dyDescent="0.25">
      <c r="A495" s="351"/>
    </row>
    <row r="496" spans="1:1" ht="15.75" x14ac:dyDescent="0.25">
      <c r="A496" s="351"/>
    </row>
    <row r="497" spans="1:1" ht="15.75" x14ac:dyDescent="0.25">
      <c r="A497" s="351"/>
    </row>
    <row r="498" spans="1:1" ht="15.75" x14ac:dyDescent="0.25">
      <c r="A498" s="351"/>
    </row>
    <row r="499" spans="1:1" ht="15.75" x14ac:dyDescent="0.25">
      <c r="A499" s="351"/>
    </row>
    <row r="500" spans="1:1" ht="15.75" x14ac:dyDescent="0.25">
      <c r="A500" s="351"/>
    </row>
    <row r="501" spans="1:1" ht="15.75" x14ac:dyDescent="0.25">
      <c r="A501" s="351"/>
    </row>
    <row r="502" spans="1:1" ht="15.75" x14ac:dyDescent="0.25">
      <c r="A502" s="351"/>
    </row>
    <row r="503" spans="1:1" ht="15.75" x14ac:dyDescent="0.25">
      <c r="A503" s="351"/>
    </row>
    <row r="504" spans="1:1" ht="15.75" x14ac:dyDescent="0.25">
      <c r="A504" s="351"/>
    </row>
    <row r="505" spans="1:1" ht="15.75" x14ac:dyDescent="0.25">
      <c r="A505" s="351"/>
    </row>
    <row r="506" spans="1:1" ht="15.75" x14ac:dyDescent="0.25">
      <c r="A506" s="351"/>
    </row>
    <row r="507" spans="1:1" ht="15.75" x14ac:dyDescent="0.25">
      <c r="A507" s="351"/>
    </row>
    <row r="508" spans="1:1" ht="15.75" x14ac:dyDescent="0.25">
      <c r="A508" s="351"/>
    </row>
    <row r="509" spans="1:1" ht="15.75" x14ac:dyDescent="0.25">
      <c r="A509" s="351"/>
    </row>
    <row r="510" spans="1:1" ht="15.75" x14ac:dyDescent="0.25">
      <c r="A510" s="351"/>
    </row>
    <row r="511" spans="1:1" ht="15.75" x14ac:dyDescent="0.25">
      <c r="A511" s="351"/>
    </row>
    <row r="512" spans="1:1" ht="15.75" x14ac:dyDescent="0.25">
      <c r="A512" s="351"/>
    </row>
    <row r="513" spans="1:1" ht="15.75" x14ac:dyDescent="0.25">
      <c r="A513" s="351"/>
    </row>
    <row r="514" spans="1:1" ht="15.75" x14ac:dyDescent="0.25">
      <c r="A514" s="351"/>
    </row>
    <row r="515" spans="1:1" ht="15.75" x14ac:dyDescent="0.25">
      <c r="A515" s="351"/>
    </row>
    <row r="516" spans="1:1" ht="15.75" x14ac:dyDescent="0.25">
      <c r="A516" s="351"/>
    </row>
    <row r="517" spans="1:1" ht="15.75" x14ac:dyDescent="0.25">
      <c r="A517" s="351"/>
    </row>
    <row r="518" spans="1:1" ht="15.75" x14ac:dyDescent="0.25">
      <c r="A518" s="351"/>
    </row>
    <row r="519" spans="1:1" ht="15.75" x14ac:dyDescent="0.25">
      <c r="A519" s="351"/>
    </row>
    <row r="520" spans="1:1" ht="15.75" x14ac:dyDescent="0.25">
      <c r="A520" s="351"/>
    </row>
    <row r="521" spans="1:1" ht="15.75" x14ac:dyDescent="0.25">
      <c r="A521" s="351"/>
    </row>
    <row r="522" spans="1:1" ht="15.75" x14ac:dyDescent="0.25">
      <c r="A522" s="351"/>
    </row>
    <row r="523" spans="1:1" ht="15.75" x14ac:dyDescent="0.25">
      <c r="A523" s="351"/>
    </row>
    <row r="524" spans="1:1" ht="15.75" x14ac:dyDescent="0.25">
      <c r="A524" s="351"/>
    </row>
    <row r="525" spans="1:1" ht="15.75" x14ac:dyDescent="0.25">
      <c r="A525" s="351"/>
    </row>
    <row r="526" spans="1:1" ht="15.75" x14ac:dyDescent="0.25">
      <c r="A526" s="351"/>
    </row>
    <row r="527" spans="1:1" ht="15.75" x14ac:dyDescent="0.25">
      <c r="A527" s="351"/>
    </row>
    <row r="528" spans="1:1" ht="15.75" x14ac:dyDescent="0.25">
      <c r="A528" s="351"/>
    </row>
    <row r="529" spans="1:1" ht="15.75" x14ac:dyDescent="0.25">
      <c r="A529" s="351"/>
    </row>
    <row r="530" spans="1:1" ht="15.75" x14ac:dyDescent="0.25">
      <c r="A530" s="351"/>
    </row>
    <row r="531" spans="1:1" ht="15.75" x14ac:dyDescent="0.25">
      <c r="A531" s="351"/>
    </row>
    <row r="532" spans="1:1" ht="15.75" x14ac:dyDescent="0.25">
      <c r="A532" s="351"/>
    </row>
    <row r="533" spans="1:1" ht="15.75" x14ac:dyDescent="0.25">
      <c r="A533" s="351"/>
    </row>
    <row r="534" spans="1:1" ht="15.75" x14ac:dyDescent="0.25">
      <c r="A534" s="351"/>
    </row>
    <row r="535" spans="1:1" ht="15.75" x14ac:dyDescent="0.25">
      <c r="A535" s="351"/>
    </row>
    <row r="536" spans="1:1" ht="15.75" x14ac:dyDescent="0.25">
      <c r="A536" s="351"/>
    </row>
    <row r="537" spans="1:1" ht="15.75" x14ac:dyDescent="0.25">
      <c r="A537" s="351"/>
    </row>
    <row r="538" spans="1:1" ht="15.75" x14ac:dyDescent="0.25">
      <c r="A538" s="351"/>
    </row>
    <row r="539" spans="1:1" ht="15.75" x14ac:dyDescent="0.25">
      <c r="A539" s="351"/>
    </row>
    <row r="540" spans="1:1" ht="15.75" x14ac:dyDescent="0.25">
      <c r="A540" s="351"/>
    </row>
    <row r="541" spans="1:1" ht="15.75" x14ac:dyDescent="0.25">
      <c r="A541" s="351"/>
    </row>
    <row r="542" spans="1:1" ht="15.75" x14ac:dyDescent="0.25">
      <c r="A542" s="351"/>
    </row>
    <row r="543" spans="1:1" ht="15.75" x14ac:dyDescent="0.25">
      <c r="A543" s="351"/>
    </row>
    <row r="544" spans="1:1" ht="15.75" x14ac:dyDescent="0.25">
      <c r="A544" s="351"/>
    </row>
    <row r="545" spans="1:1" ht="15.75" x14ac:dyDescent="0.25">
      <c r="A545" s="351"/>
    </row>
    <row r="546" spans="1:1" ht="15.75" x14ac:dyDescent="0.25">
      <c r="A546" s="351"/>
    </row>
    <row r="547" spans="1:1" ht="15.75" x14ac:dyDescent="0.25">
      <c r="A547" s="351"/>
    </row>
    <row r="548" spans="1:1" ht="15.75" x14ac:dyDescent="0.25">
      <c r="A548" s="351"/>
    </row>
    <row r="549" spans="1:1" ht="15.75" x14ac:dyDescent="0.25">
      <c r="A549" s="351"/>
    </row>
    <row r="550" spans="1:1" ht="15.75" x14ac:dyDescent="0.25">
      <c r="A550" s="351"/>
    </row>
    <row r="551" spans="1:1" ht="15.75" x14ac:dyDescent="0.25">
      <c r="A551" s="351"/>
    </row>
    <row r="552" spans="1:1" ht="15.75" x14ac:dyDescent="0.25">
      <c r="A552" s="351"/>
    </row>
    <row r="553" spans="1:1" ht="15.75" x14ac:dyDescent="0.25">
      <c r="A553" s="351"/>
    </row>
    <row r="554" spans="1:1" ht="15.75" x14ac:dyDescent="0.25">
      <c r="A554" s="351"/>
    </row>
    <row r="555" spans="1:1" ht="15.75" x14ac:dyDescent="0.25">
      <c r="A555" s="351"/>
    </row>
    <row r="556" spans="1:1" ht="15.75" x14ac:dyDescent="0.25">
      <c r="A556" s="351"/>
    </row>
    <row r="557" spans="1:1" ht="15.75" x14ac:dyDescent="0.25">
      <c r="A557" s="351"/>
    </row>
    <row r="558" spans="1:1" ht="15.75" x14ac:dyDescent="0.25">
      <c r="A558" s="351"/>
    </row>
    <row r="559" spans="1:1" ht="15.75" x14ac:dyDescent="0.25">
      <c r="A559" s="351"/>
    </row>
    <row r="560" spans="1:1" ht="15.75" x14ac:dyDescent="0.25">
      <c r="A560" s="351"/>
    </row>
    <row r="561" spans="1:1" ht="15.75" x14ac:dyDescent="0.25">
      <c r="A561" s="351"/>
    </row>
    <row r="562" spans="1:1" ht="15.75" x14ac:dyDescent="0.25">
      <c r="A562" s="351"/>
    </row>
    <row r="563" spans="1:1" ht="15.75" x14ac:dyDescent="0.25">
      <c r="A563" s="351"/>
    </row>
    <row r="564" spans="1:1" ht="15.75" x14ac:dyDescent="0.25">
      <c r="A564" s="351"/>
    </row>
    <row r="565" spans="1:1" ht="15.75" x14ac:dyDescent="0.25">
      <c r="A565" s="351"/>
    </row>
    <row r="566" spans="1:1" ht="15.75" x14ac:dyDescent="0.25">
      <c r="A566" s="351"/>
    </row>
    <row r="567" spans="1:1" ht="15.75" x14ac:dyDescent="0.25">
      <c r="A567" s="351"/>
    </row>
    <row r="568" spans="1:1" ht="15.75" x14ac:dyDescent="0.25">
      <c r="A568" s="351"/>
    </row>
    <row r="569" spans="1:1" ht="15.75" x14ac:dyDescent="0.25">
      <c r="A569" s="351"/>
    </row>
    <row r="570" spans="1:1" ht="15.75" x14ac:dyDescent="0.25">
      <c r="A570" s="351"/>
    </row>
    <row r="571" spans="1:1" ht="15.75" x14ac:dyDescent="0.25">
      <c r="A571" s="351"/>
    </row>
    <row r="572" spans="1:1" ht="15.75" x14ac:dyDescent="0.25">
      <c r="A572" s="351"/>
    </row>
    <row r="573" spans="1:1" ht="15.75" x14ac:dyDescent="0.25">
      <c r="A573" s="351"/>
    </row>
    <row r="574" spans="1:1" ht="15.75" x14ac:dyDescent="0.25">
      <c r="A574" s="351"/>
    </row>
    <row r="575" spans="1:1" ht="15.75" x14ac:dyDescent="0.25">
      <c r="A575" s="351"/>
    </row>
    <row r="576" spans="1:1" ht="15.75" x14ac:dyDescent="0.25">
      <c r="A576" s="351"/>
    </row>
    <row r="577" spans="1:1" ht="15.75" x14ac:dyDescent="0.25">
      <c r="A577" s="351"/>
    </row>
    <row r="578" spans="1:1" ht="15.75" x14ac:dyDescent="0.25">
      <c r="A578" s="351"/>
    </row>
    <row r="579" spans="1:1" ht="15.75" x14ac:dyDescent="0.25">
      <c r="A579" s="351"/>
    </row>
    <row r="580" spans="1:1" ht="15.75" x14ac:dyDescent="0.25">
      <c r="A580" s="351"/>
    </row>
    <row r="581" spans="1:1" ht="15.75" x14ac:dyDescent="0.25">
      <c r="A581" s="351"/>
    </row>
    <row r="582" spans="1:1" ht="15.75" x14ac:dyDescent="0.25">
      <c r="A582" s="351"/>
    </row>
    <row r="583" spans="1:1" ht="15.75" x14ac:dyDescent="0.25">
      <c r="A583" s="351"/>
    </row>
    <row r="584" spans="1:1" ht="15.75" x14ac:dyDescent="0.25">
      <c r="A584" s="351"/>
    </row>
    <row r="585" spans="1:1" ht="15.75" x14ac:dyDescent="0.25">
      <c r="A585" s="351"/>
    </row>
    <row r="586" spans="1:1" ht="15.75" x14ac:dyDescent="0.25">
      <c r="A586" s="351"/>
    </row>
    <row r="587" spans="1:1" ht="15.75" x14ac:dyDescent="0.25">
      <c r="A587" s="351"/>
    </row>
    <row r="588" spans="1:1" ht="15.75" x14ac:dyDescent="0.25">
      <c r="A588" s="351"/>
    </row>
    <row r="589" spans="1:1" ht="15.75" x14ac:dyDescent="0.25">
      <c r="A589" s="351"/>
    </row>
    <row r="590" spans="1:1" ht="15.75" x14ac:dyDescent="0.25">
      <c r="A590" s="351"/>
    </row>
    <row r="591" spans="1:1" ht="15.75" x14ac:dyDescent="0.25">
      <c r="A591" s="351"/>
    </row>
    <row r="592" spans="1:1" ht="15.75" x14ac:dyDescent="0.25">
      <c r="A592" s="351"/>
    </row>
    <row r="593" spans="1:1" ht="15.75" x14ac:dyDescent="0.25">
      <c r="A593" s="351"/>
    </row>
    <row r="594" spans="1:1" ht="15.75" x14ac:dyDescent="0.25">
      <c r="A594" s="351"/>
    </row>
    <row r="595" spans="1:1" ht="15.75" x14ac:dyDescent="0.25">
      <c r="A595" s="351"/>
    </row>
    <row r="596" spans="1:1" ht="15.75" x14ac:dyDescent="0.25">
      <c r="A596" s="351"/>
    </row>
    <row r="597" spans="1:1" ht="15.75" x14ac:dyDescent="0.25">
      <c r="A597" s="351"/>
    </row>
    <row r="598" spans="1:1" ht="15.75" x14ac:dyDescent="0.25">
      <c r="A598" s="351"/>
    </row>
    <row r="599" spans="1:1" ht="15.75" x14ac:dyDescent="0.25">
      <c r="A599" s="351"/>
    </row>
    <row r="600" spans="1:1" ht="15.75" x14ac:dyDescent="0.25">
      <c r="A600" s="351"/>
    </row>
    <row r="601" spans="1:1" ht="15.75" x14ac:dyDescent="0.25">
      <c r="A601" s="351"/>
    </row>
    <row r="602" spans="1:1" ht="15.75" x14ac:dyDescent="0.25">
      <c r="A602" s="351"/>
    </row>
    <row r="603" spans="1:1" ht="15.75" x14ac:dyDescent="0.25">
      <c r="A603" s="351"/>
    </row>
    <row r="604" spans="1:1" ht="15.75" x14ac:dyDescent="0.25">
      <c r="A604" s="351"/>
    </row>
    <row r="605" spans="1:1" ht="15.75" x14ac:dyDescent="0.25">
      <c r="A605" s="351"/>
    </row>
    <row r="606" spans="1:1" ht="15.75" x14ac:dyDescent="0.25">
      <c r="A606" s="351"/>
    </row>
    <row r="607" spans="1:1" ht="15.75" x14ac:dyDescent="0.25">
      <c r="A607" s="351"/>
    </row>
    <row r="608" spans="1:1" ht="15.75" x14ac:dyDescent="0.25">
      <c r="A608" s="351"/>
    </row>
    <row r="609" spans="1:1" ht="15.75" x14ac:dyDescent="0.25">
      <c r="A609" s="351"/>
    </row>
    <row r="610" spans="1:1" ht="15.75" x14ac:dyDescent="0.25">
      <c r="A610" s="351"/>
    </row>
    <row r="611" spans="1:1" ht="15.75" x14ac:dyDescent="0.25">
      <c r="A611" s="351"/>
    </row>
    <row r="612" spans="1:1" ht="15.75" x14ac:dyDescent="0.25">
      <c r="A612" s="351"/>
    </row>
    <row r="613" spans="1:1" ht="15.75" x14ac:dyDescent="0.25">
      <c r="A613" s="351"/>
    </row>
    <row r="614" spans="1:1" ht="15.75" x14ac:dyDescent="0.25">
      <c r="A614" s="351"/>
    </row>
    <row r="615" spans="1:1" ht="15.75" x14ac:dyDescent="0.25">
      <c r="A615" s="351"/>
    </row>
    <row r="616" spans="1:1" ht="15.75" x14ac:dyDescent="0.25">
      <c r="A616" s="351"/>
    </row>
    <row r="617" spans="1:1" ht="15.75" x14ac:dyDescent="0.25">
      <c r="A617" s="351"/>
    </row>
    <row r="618" spans="1:1" ht="15.75" x14ac:dyDescent="0.25">
      <c r="A618" s="351"/>
    </row>
    <row r="619" spans="1:1" ht="15.75" x14ac:dyDescent="0.25">
      <c r="A619" s="351"/>
    </row>
    <row r="620" spans="1:1" ht="15.75" x14ac:dyDescent="0.25">
      <c r="A620" s="351"/>
    </row>
    <row r="621" spans="1:1" ht="15.75" x14ac:dyDescent="0.25">
      <c r="A621" s="351"/>
    </row>
    <row r="622" spans="1:1" ht="15.75" x14ac:dyDescent="0.25">
      <c r="A622" s="351"/>
    </row>
    <row r="623" spans="1:1" ht="15.75" x14ac:dyDescent="0.25">
      <c r="A623" s="351"/>
    </row>
    <row r="624" spans="1:1" ht="15.75" x14ac:dyDescent="0.25">
      <c r="A624" s="351"/>
    </row>
    <row r="625" spans="1:1" ht="15.75" x14ac:dyDescent="0.25">
      <c r="A625" s="351"/>
    </row>
    <row r="626" spans="1:1" ht="15.75" x14ac:dyDescent="0.25">
      <c r="A626" s="351"/>
    </row>
    <row r="627" spans="1:1" ht="15.75" x14ac:dyDescent="0.25">
      <c r="A627" s="351"/>
    </row>
    <row r="628" spans="1:1" ht="15.75" x14ac:dyDescent="0.25">
      <c r="A628" s="351"/>
    </row>
    <row r="629" spans="1:1" ht="15.75" x14ac:dyDescent="0.25">
      <c r="A629" s="351"/>
    </row>
    <row r="630" spans="1:1" ht="15.75" x14ac:dyDescent="0.25">
      <c r="A630" s="351"/>
    </row>
    <row r="631" spans="1:1" ht="15.75" x14ac:dyDescent="0.25">
      <c r="A631" s="351"/>
    </row>
    <row r="632" spans="1:1" ht="15.75" x14ac:dyDescent="0.25">
      <c r="A632" s="351"/>
    </row>
    <row r="633" spans="1:1" ht="15.75" x14ac:dyDescent="0.25">
      <c r="A633" s="351"/>
    </row>
    <row r="634" spans="1:1" ht="15.75" x14ac:dyDescent="0.25">
      <c r="A634" s="351"/>
    </row>
    <row r="635" spans="1:1" ht="15.75" x14ac:dyDescent="0.25">
      <c r="A635" s="351"/>
    </row>
    <row r="636" spans="1:1" ht="15.75" x14ac:dyDescent="0.25">
      <c r="A636" s="351"/>
    </row>
    <row r="637" spans="1:1" ht="15.75" x14ac:dyDescent="0.25">
      <c r="A637" s="351"/>
    </row>
    <row r="638" spans="1:1" ht="15.75" x14ac:dyDescent="0.25">
      <c r="A638" s="351"/>
    </row>
    <row r="639" spans="1:1" ht="15.75" x14ac:dyDescent="0.25">
      <c r="A639" s="351"/>
    </row>
    <row r="640" spans="1:1" ht="15.75" x14ac:dyDescent="0.25">
      <c r="A640" s="351"/>
    </row>
    <row r="641" spans="1:1" ht="15.75" x14ac:dyDescent="0.25">
      <c r="A641" s="351"/>
    </row>
    <row r="642" spans="1:1" ht="15.75" x14ac:dyDescent="0.25">
      <c r="A642" s="351"/>
    </row>
    <row r="643" spans="1:1" ht="15.75" x14ac:dyDescent="0.25">
      <c r="A643" s="351"/>
    </row>
    <row r="644" spans="1:1" ht="15.75" x14ac:dyDescent="0.25">
      <c r="A644" s="351"/>
    </row>
    <row r="645" spans="1:1" ht="15.75" x14ac:dyDescent="0.25">
      <c r="A645" s="351"/>
    </row>
    <row r="646" spans="1:1" ht="15.75" x14ac:dyDescent="0.25">
      <c r="A646" s="351"/>
    </row>
    <row r="647" spans="1:1" ht="15.75" x14ac:dyDescent="0.25">
      <c r="A647" s="351"/>
    </row>
    <row r="648" spans="1:1" ht="15.75" x14ac:dyDescent="0.25">
      <c r="A648" s="351"/>
    </row>
    <row r="649" spans="1:1" ht="15.75" x14ac:dyDescent="0.25">
      <c r="A649" s="351"/>
    </row>
    <row r="650" spans="1:1" ht="15.75" x14ac:dyDescent="0.25">
      <c r="A650" s="351"/>
    </row>
    <row r="651" spans="1:1" ht="15.75" x14ac:dyDescent="0.25">
      <c r="A651" s="351"/>
    </row>
    <row r="652" spans="1:1" ht="15.75" x14ac:dyDescent="0.25">
      <c r="A652" s="351"/>
    </row>
    <row r="653" spans="1:1" ht="15.75" x14ac:dyDescent="0.25">
      <c r="A653" s="351"/>
    </row>
    <row r="654" spans="1:1" ht="15.75" x14ac:dyDescent="0.25">
      <c r="A654" s="351"/>
    </row>
    <row r="655" spans="1:1" ht="15.75" x14ac:dyDescent="0.25">
      <c r="A655" s="351"/>
    </row>
    <row r="656" spans="1:1" ht="15.75" x14ac:dyDescent="0.25">
      <c r="A656" s="351"/>
    </row>
    <row r="657" spans="1:1" ht="15.75" x14ac:dyDescent="0.25">
      <c r="A657" s="351"/>
    </row>
    <row r="658" spans="1:1" ht="15.75" x14ac:dyDescent="0.25">
      <c r="A658" s="351"/>
    </row>
    <row r="659" spans="1:1" ht="15.75" x14ac:dyDescent="0.25">
      <c r="A659" s="351"/>
    </row>
    <row r="660" spans="1:1" ht="15.75" x14ac:dyDescent="0.25">
      <c r="A660" s="351"/>
    </row>
    <row r="661" spans="1:1" ht="15.75" x14ac:dyDescent="0.25">
      <c r="A661" s="351"/>
    </row>
    <row r="662" spans="1:1" ht="15.75" x14ac:dyDescent="0.25">
      <c r="A662" s="351"/>
    </row>
    <row r="663" spans="1:1" ht="15.75" x14ac:dyDescent="0.25">
      <c r="A663" s="351"/>
    </row>
    <row r="664" spans="1:1" ht="15.75" x14ac:dyDescent="0.25">
      <c r="A664" s="351"/>
    </row>
    <row r="665" spans="1:1" ht="15.75" x14ac:dyDescent="0.25">
      <c r="A665" s="351"/>
    </row>
    <row r="666" spans="1:1" ht="15.75" x14ac:dyDescent="0.25">
      <c r="A666" s="351"/>
    </row>
    <row r="667" spans="1:1" ht="15.75" x14ac:dyDescent="0.25">
      <c r="A667" s="351"/>
    </row>
    <row r="668" spans="1:1" ht="15.75" x14ac:dyDescent="0.25">
      <c r="A668" s="351"/>
    </row>
    <row r="669" spans="1:1" ht="15.75" x14ac:dyDescent="0.25">
      <c r="A669" s="351"/>
    </row>
    <row r="670" spans="1:1" ht="15.75" x14ac:dyDescent="0.25">
      <c r="A670" s="351"/>
    </row>
    <row r="671" spans="1:1" ht="15.75" x14ac:dyDescent="0.25">
      <c r="A671" s="351"/>
    </row>
    <row r="672" spans="1:1" ht="15.75" x14ac:dyDescent="0.25">
      <c r="A672" s="351"/>
    </row>
    <row r="673" spans="1:1" ht="15.75" x14ac:dyDescent="0.25">
      <c r="A673" s="351"/>
    </row>
    <row r="674" spans="1:1" ht="15.75" x14ac:dyDescent="0.25">
      <c r="A674" s="351"/>
    </row>
    <row r="675" spans="1:1" ht="15.75" x14ac:dyDescent="0.25">
      <c r="A675" s="351"/>
    </row>
    <row r="676" spans="1:1" ht="15.75" x14ac:dyDescent="0.25">
      <c r="A676" s="351"/>
    </row>
    <row r="677" spans="1:1" ht="15.75" x14ac:dyDescent="0.25">
      <c r="A677" s="351"/>
    </row>
    <row r="678" spans="1:1" ht="15.75" x14ac:dyDescent="0.25">
      <c r="A678" s="351"/>
    </row>
    <row r="679" spans="1:1" ht="15.75" x14ac:dyDescent="0.25">
      <c r="A679" s="351"/>
    </row>
    <row r="680" spans="1:1" ht="15.75" x14ac:dyDescent="0.25">
      <c r="A680" s="351"/>
    </row>
    <row r="681" spans="1:1" ht="15.75" x14ac:dyDescent="0.25">
      <c r="A681" s="351"/>
    </row>
    <row r="682" spans="1:1" ht="15.75" x14ac:dyDescent="0.25">
      <c r="A682" s="351"/>
    </row>
    <row r="683" spans="1:1" ht="15.75" x14ac:dyDescent="0.25">
      <c r="A683" s="351"/>
    </row>
    <row r="684" spans="1:1" ht="15.75" x14ac:dyDescent="0.25">
      <c r="A684" s="351"/>
    </row>
    <row r="685" spans="1:1" ht="15.75" x14ac:dyDescent="0.25">
      <c r="A685" s="351"/>
    </row>
    <row r="686" spans="1:1" ht="15.75" x14ac:dyDescent="0.25">
      <c r="A686" s="351"/>
    </row>
    <row r="687" spans="1:1" ht="15.75" x14ac:dyDescent="0.25">
      <c r="A687" s="351"/>
    </row>
    <row r="688" spans="1:1" ht="15.75" x14ac:dyDescent="0.25">
      <c r="A688" s="351"/>
    </row>
    <row r="689" spans="1:1" ht="15.75" x14ac:dyDescent="0.25">
      <c r="A689" s="351"/>
    </row>
    <row r="690" spans="1:1" ht="15.75" x14ac:dyDescent="0.25">
      <c r="A690" s="351"/>
    </row>
    <row r="691" spans="1:1" ht="15.75" x14ac:dyDescent="0.25">
      <c r="A691" s="351"/>
    </row>
    <row r="692" spans="1:1" ht="15.75" x14ac:dyDescent="0.25">
      <c r="A692" s="351"/>
    </row>
    <row r="693" spans="1:1" ht="15.75" x14ac:dyDescent="0.25">
      <c r="A693" s="351"/>
    </row>
    <row r="694" spans="1:1" ht="15.75" x14ac:dyDescent="0.25">
      <c r="A694" s="351"/>
    </row>
    <row r="695" spans="1:1" ht="15.75" x14ac:dyDescent="0.25">
      <c r="A695" s="351"/>
    </row>
    <row r="696" spans="1:1" ht="15.75" x14ac:dyDescent="0.25">
      <c r="A696" s="351"/>
    </row>
    <row r="697" spans="1:1" ht="15.75" x14ac:dyDescent="0.25">
      <c r="A697" s="351"/>
    </row>
    <row r="698" spans="1:1" ht="15.75" x14ac:dyDescent="0.25">
      <c r="A698" s="351"/>
    </row>
    <row r="699" spans="1:1" ht="15.75" x14ac:dyDescent="0.25">
      <c r="A699" s="351"/>
    </row>
    <row r="700" spans="1:1" ht="15.75" x14ac:dyDescent="0.25">
      <c r="A700" s="351"/>
    </row>
    <row r="701" spans="1:1" ht="15.75" x14ac:dyDescent="0.25">
      <c r="A701" s="351"/>
    </row>
    <row r="702" spans="1:1" ht="15.75" x14ac:dyDescent="0.25">
      <c r="A702" s="351"/>
    </row>
    <row r="703" spans="1:1" ht="15.75" x14ac:dyDescent="0.25">
      <c r="A703" s="351"/>
    </row>
    <row r="704" spans="1:1" ht="15.75" x14ac:dyDescent="0.25">
      <c r="A704" s="351"/>
    </row>
    <row r="705" spans="1:1" ht="15.75" x14ac:dyDescent="0.25">
      <c r="A705" s="351"/>
    </row>
    <row r="706" spans="1:1" ht="15.75" x14ac:dyDescent="0.25">
      <c r="A706" s="351"/>
    </row>
    <row r="707" spans="1:1" ht="15.75" x14ac:dyDescent="0.25">
      <c r="A707" s="351"/>
    </row>
    <row r="708" spans="1:1" ht="15.75" x14ac:dyDescent="0.25">
      <c r="A708" s="351"/>
    </row>
    <row r="709" spans="1:1" ht="15.75" x14ac:dyDescent="0.25">
      <c r="A709" s="351"/>
    </row>
    <row r="710" spans="1:1" ht="15.75" x14ac:dyDescent="0.25">
      <c r="A710" s="351"/>
    </row>
    <row r="711" spans="1:1" ht="15.75" x14ac:dyDescent="0.25">
      <c r="A711" s="351"/>
    </row>
    <row r="712" spans="1:1" ht="15.75" x14ac:dyDescent="0.25">
      <c r="A712" s="351"/>
    </row>
    <row r="713" spans="1:1" ht="15.75" x14ac:dyDescent="0.25">
      <c r="A713" s="351"/>
    </row>
    <row r="714" spans="1:1" ht="15.75" x14ac:dyDescent="0.25">
      <c r="A714" s="351"/>
    </row>
    <row r="715" spans="1:1" ht="15.75" x14ac:dyDescent="0.25">
      <c r="A715" s="351"/>
    </row>
    <row r="716" spans="1:1" ht="15.75" x14ac:dyDescent="0.25">
      <c r="A716" s="351"/>
    </row>
    <row r="717" spans="1:1" ht="15.75" x14ac:dyDescent="0.25">
      <c r="A717" s="351"/>
    </row>
    <row r="718" spans="1:1" ht="15.75" x14ac:dyDescent="0.25">
      <c r="A718" s="351"/>
    </row>
    <row r="719" spans="1:1" ht="15.75" x14ac:dyDescent="0.25">
      <c r="A719" s="351"/>
    </row>
    <row r="720" spans="1:1" ht="15.75" x14ac:dyDescent="0.25">
      <c r="A720" s="351"/>
    </row>
    <row r="721" spans="1:1" ht="15.75" x14ac:dyDescent="0.25">
      <c r="A721" s="351"/>
    </row>
    <row r="722" spans="1:1" ht="15.75" x14ac:dyDescent="0.25">
      <c r="A722" s="351"/>
    </row>
    <row r="723" spans="1:1" ht="15.75" x14ac:dyDescent="0.25">
      <c r="A723" s="351"/>
    </row>
    <row r="724" spans="1:1" ht="15.75" x14ac:dyDescent="0.25">
      <c r="A724" s="351"/>
    </row>
    <row r="725" spans="1:1" ht="15.75" x14ac:dyDescent="0.25">
      <c r="A725" s="351"/>
    </row>
    <row r="726" spans="1:1" ht="15.75" x14ac:dyDescent="0.25">
      <c r="A726" s="351"/>
    </row>
    <row r="727" spans="1:1" ht="15.75" x14ac:dyDescent="0.25">
      <c r="A727" s="351"/>
    </row>
    <row r="728" spans="1:1" ht="15.75" x14ac:dyDescent="0.25">
      <c r="A728" s="351"/>
    </row>
    <row r="729" spans="1:1" ht="15.75" x14ac:dyDescent="0.25">
      <c r="A729" s="351"/>
    </row>
    <row r="730" spans="1:1" ht="15.75" x14ac:dyDescent="0.25">
      <c r="A730" s="351"/>
    </row>
    <row r="731" spans="1:1" ht="15.75" x14ac:dyDescent="0.25">
      <c r="A731" s="351"/>
    </row>
    <row r="732" spans="1:1" ht="15.75" x14ac:dyDescent="0.25">
      <c r="A732" s="351"/>
    </row>
    <row r="733" spans="1:1" ht="15.75" x14ac:dyDescent="0.25">
      <c r="A733" s="351"/>
    </row>
    <row r="734" spans="1:1" ht="15.75" x14ac:dyDescent="0.25">
      <c r="A734" s="351"/>
    </row>
    <row r="735" spans="1:1" ht="15.75" x14ac:dyDescent="0.25">
      <c r="A735" s="351"/>
    </row>
    <row r="736" spans="1:1" ht="15.75" x14ac:dyDescent="0.25">
      <c r="A736" s="351"/>
    </row>
    <row r="737" spans="1:1" ht="15.75" x14ac:dyDescent="0.25">
      <c r="A737" s="351"/>
    </row>
    <row r="738" spans="1:1" ht="15.75" x14ac:dyDescent="0.25">
      <c r="A738" s="351"/>
    </row>
    <row r="739" spans="1:1" ht="15.75" x14ac:dyDescent="0.25">
      <c r="A739" s="351"/>
    </row>
    <row r="740" spans="1:1" ht="15.75" x14ac:dyDescent="0.25">
      <c r="A740" s="351"/>
    </row>
    <row r="741" spans="1:1" ht="15.75" x14ac:dyDescent="0.25">
      <c r="A741" s="351"/>
    </row>
    <row r="742" spans="1:1" ht="15.75" x14ac:dyDescent="0.25">
      <c r="A742" s="351"/>
    </row>
    <row r="743" spans="1:1" ht="15.75" x14ac:dyDescent="0.25">
      <c r="A743" s="351"/>
    </row>
    <row r="744" spans="1:1" ht="15.75" x14ac:dyDescent="0.25">
      <c r="A744" s="351"/>
    </row>
    <row r="745" spans="1:1" ht="15.75" x14ac:dyDescent="0.25">
      <c r="A745" s="351"/>
    </row>
    <row r="746" spans="1:1" ht="15.75" x14ac:dyDescent="0.25">
      <c r="A746" s="351"/>
    </row>
    <row r="747" spans="1:1" ht="15.75" x14ac:dyDescent="0.25">
      <c r="A747" s="351"/>
    </row>
    <row r="748" spans="1:1" ht="15.75" x14ac:dyDescent="0.25">
      <c r="A748" s="351"/>
    </row>
    <row r="749" spans="1:1" ht="15.75" x14ac:dyDescent="0.25">
      <c r="A749" s="351"/>
    </row>
    <row r="750" spans="1:1" ht="15.75" x14ac:dyDescent="0.25">
      <c r="A750" s="351"/>
    </row>
    <row r="751" spans="1:1" ht="15.75" x14ac:dyDescent="0.25">
      <c r="A751" s="351"/>
    </row>
    <row r="752" spans="1:1" ht="15.75" x14ac:dyDescent="0.25">
      <c r="A752" s="351"/>
    </row>
    <row r="753" spans="1:1" ht="15.75" x14ac:dyDescent="0.25">
      <c r="A753" s="351"/>
    </row>
    <row r="754" spans="1:1" ht="15.75" x14ac:dyDescent="0.25">
      <c r="A754" s="351"/>
    </row>
    <row r="755" spans="1:1" ht="15.75" x14ac:dyDescent="0.25">
      <c r="A755" s="351"/>
    </row>
    <row r="756" spans="1:1" ht="15.75" x14ac:dyDescent="0.25">
      <c r="A756" s="351"/>
    </row>
    <row r="757" spans="1:1" ht="15.75" x14ac:dyDescent="0.25">
      <c r="A757" s="351"/>
    </row>
    <row r="758" spans="1:1" ht="15.75" x14ac:dyDescent="0.25">
      <c r="A758" s="351"/>
    </row>
    <row r="759" spans="1:1" ht="15.75" x14ac:dyDescent="0.25">
      <c r="A759" s="351"/>
    </row>
    <row r="760" spans="1:1" ht="15.75" x14ac:dyDescent="0.25">
      <c r="A760" s="351"/>
    </row>
    <row r="761" spans="1:1" ht="15.75" x14ac:dyDescent="0.25">
      <c r="A761" s="351"/>
    </row>
    <row r="762" spans="1:1" ht="15.75" x14ac:dyDescent="0.25">
      <c r="A762" s="351"/>
    </row>
    <row r="763" spans="1:1" ht="15.75" x14ac:dyDescent="0.25">
      <c r="A763" s="351"/>
    </row>
    <row r="764" spans="1:1" ht="15.75" x14ac:dyDescent="0.25">
      <c r="A764" s="351"/>
    </row>
    <row r="765" spans="1:1" ht="15.75" x14ac:dyDescent="0.25">
      <c r="A765" s="351"/>
    </row>
    <row r="766" spans="1:1" ht="15.75" x14ac:dyDescent="0.25">
      <c r="A766" s="351"/>
    </row>
    <row r="767" spans="1:1" ht="15.75" x14ac:dyDescent="0.25">
      <c r="A767" s="351"/>
    </row>
    <row r="768" spans="1:1" ht="15.75" x14ac:dyDescent="0.25">
      <c r="A768" s="351"/>
    </row>
    <row r="769" spans="1:1" ht="15.75" x14ac:dyDescent="0.25">
      <c r="A769" s="351"/>
    </row>
    <row r="770" spans="1:1" ht="15.75" x14ac:dyDescent="0.25">
      <c r="A770" s="351"/>
    </row>
    <row r="771" spans="1:1" ht="15.75" x14ac:dyDescent="0.25">
      <c r="A771" s="351"/>
    </row>
    <row r="772" spans="1:1" ht="15.75" x14ac:dyDescent="0.25">
      <c r="A772" s="351"/>
    </row>
    <row r="773" spans="1:1" ht="15.75" x14ac:dyDescent="0.25">
      <c r="A773" s="351"/>
    </row>
    <row r="774" spans="1:1" ht="15.75" x14ac:dyDescent="0.25">
      <c r="A774" s="351"/>
    </row>
    <row r="775" spans="1:1" ht="15.75" x14ac:dyDescent="0.25">
      <c r="A775" s="351"/>
    </row>
    <row r="776" spans="1:1" ht="15.75" x14ac:dyDescent="0.25">
      <c r="A776" s="351"/>
    </row>
    <row r="777" spans="1:1" ht="15.75" x14ac:dyDescent="0.25">
      <c r="A777" s="351"/>
    </row>
    <row r="778" spans="1:1" ht="15.75" x14ac:dyDescent="0.25">
      <c r="A778" s="351"/>
    </row>
    <row r="779" spans="1:1" ht="15.75" x14ac:dyDescent="0.25">
      <c r="A779" s="351"/>
    </row>
    <row r="780" spans="1:1" ht="15.75" x14ac:dyDescent="0.25">
      <c r="A780" s="351"/>
    </row>
    <row r="781" spans="1:1" ht="15.75" x14ac:dyDescent="0.25">
      <c r="A781" s="351"/>
    </row>
    <row r="782" spans="1:1" ht="15.75" x14ac:dyDescent="0.25">
      <c r="A782" s="351"/>
    </row>
    <row r="783" spans="1:1" ht="15.75" x14ac:dyDescent="0.25">
      <c r="A783" s="351"/>
    </row>
    <row r="784" spans="1:1" ht="15.75" x14ac:dyDescent="0.25">
      <c r="A784" s="351"/>
    </row>
    <row r="785" spans="1:1" ht="15.75" x14ac:dyDescent="0.25">
      <c r="A785" s="351"/>
    </row>
    <row r="786" spans="1:1" ht="15.75" x14ac:dyDescent="0.25">
      <c r="A786" s="351"/>
    </row>
    <row r="787" spans="1:1" ht="15.75" x14ac:dyDescent="0.25">
      <c r="A787" s="351"/>
    </row>
    <row r="788" spans="1:1" ht="15.75" x14ac:dyDescent="0.25">
      <c r="A788" s="351"/>
    </row>
    <row r="789" spans="1:1" ht="15.75" x14ac:dyDescent="0.25">
      <c r="A789" s="351"/>
    </row>
    <row r="790" spans="1:1" ht="15.75" x14ac:dyDescent="0.25">
      <c r="A790" s="351"/>
    </row>
    <row r="791" spans="1:1" ht="15.75" x14ac:dyDescent="0.25">
      <c r="A791" s="351"/>
    </row>
    <row r="792" spans="1:1" ht="15.75" x14ac:dyDescent="0.25">
      <c r="A792" s="351"/>
    </row>
    <row r="793" spans="1:1" ht="15.75" x14ac:dyDescent="0.25">
      <c r="A793" s="351"/>
    </row>
    <row r="794" spans="1:1" ht="15.75" x14ac:dyDescent="0.25">
      <c r="A794" s="351"/>
    </row>
    <row r="795" spans="1:1" ht="15.75" x14ac:dyDescent="0.25">
      <c r="A795" s="351"/>
    </row>
    <row r="796" spans="1:1" ht="15.75" x14ac:dyDescent="0.25">
      <c r="A796" s="351"/>
    </row>
    <row r="797" spans="1:1" ht="15.75" x14ac:dyDescent="0.25">
      <c r="A797" s="351"/>
    </row>
    <row r="798" spans="1:1" ht="15.75" x14ac:dyDescent="0.25">
      <c r="A798" s="351"/>
    </row>
    <row r="799" spans="1:1" ht="15.75" x14ac:dyDescent="0.25">
      <c r="A799" s="351"/>
    </row>
    <row r="800" spans="1:1" ht="15.75" x14ac:dyDescent="0.25">
      <c r="A800" s="351"/>
    </row>
    <row r="801" spans="1:1" ht="15.75" x14ac:dyDescent="0.25">
      <c r="A801" s="351"/>
    </row>
    <row r="802" spans="1:1" ht="15.75" x14ac:dyDescent="0.25">
      <c r="A802" s="351"/>
    </row>
    <row r="803" spans="1:1" ht="15.75" x14ac:dyDescent="0.25">
      <c r="A803" s="351"/>
    </row>
    <row r="804" spans="1:1" ht="15.75" x14ac:dyDescent="0.25">
      <c r="A804" s="351"/>
    </row>
    <row r="805" spans="1:1" ht="15.75" x14ac:dyDescent="0.25">
      <c r="A805" s="351"/>
    </row>
    <row r="806" spans="1:1" ht="15.75" x14ac:dyDescent="0.25">
      <c r="A806" s="351"/>
    </row>
    <row r="807" spans="1:1" ht="15.75" x14ac:dyDescent="0.25">
      <c r="A807" s="351"/>
    </row>
    <row r="808" spans="1:1" ht="15.75" x14ac:dyDescent="0.25">
      <c r="A808" s="351"/>
    </row>
    <row r="809" spans="1:1" ht="15.75" x14ac:dyDescent="0.25">
      <c r="A809" s="351"/>
    </row>
    <row r="810" spans="1:1" ht="15.75" x14ac:dyDescent="0.25">
      <c r="A810" s="351"/>
    </row>
    <row r="811" spans="1:1" ht="15.75" x14ac:dyDescent="0.25">
      <c r="A811" s="351"/>
    </row>
    <row r="812" spans="1:1" ht="15.75" x14ac:dyDescent="0.25">
      <c r="A812" s="351"/>
    </row>
    <row r="813" spans="1:1" ht="15.75" x14ac:dyDescent="0.25">
      <c r="A813" s="351"/>
    </row>
    <row r="814" spans="1:1" ht="15.75" x14ac:dyDescent="0.25">
      <c r="A814" s="351"/>
    </row>
    <row r="815" spans="1:1" ht="15.75" x14ac:dyDescent="0.25">
      <c r="A815" s="351"/>
    </row>
    <row r="816" spans="1:1" ht="15.75" x14ac:dyDescent="0.25">
      <c r="A816" s="351"/>
    </row>
    <row r="817" spans="1:1" ht="15.75" x14ac:dyDescent="0.25">
      <c r="A817" s="351"/>
    </row>
    <row r="818" spans="1:1" ht="15.75" x14ac:dyDescent="0.25">
      <c r="A818" s="351"/>
    </row>
    <row r="819" spans="1:1" ht="15.75" x14ac:dyDescent="0.25">
      <c r="A819" s="351"/>
    </row>
    <row r="820" spans="1:1" ht="15.75" x14ac:dyDescent="0.25">
      <c r="A820" s="351"/>
    </row>
    <row r="821" spans="1:1" ht="15.75" x14ac:dyDescent="0.25">
      <c r="A821" s="351"/>
    </row>
    <row r="822" spans="1:1" ht="15.75" x14ac:dyDescent="0.25">
      <c r="A822" s="351"/>
    </row>
    <row r="823" spans="1:1" ht="15.75" x14ac:dyDescent="0.25">
      <c r="A823" s="351"/>
    </row>
    <row r="824" spans="1:1" ht="15.75" x14ac:dyDescent="0.25">
      <c r="A824" s="351"/>
    </row>
    <row r="825" spans="1:1" ht="15.75" x14ac:dyDescent="0.25">
      <c r="A825" s="351"/>
    </row>
    <row r="826" spans="1:1" ht="15.75" x14ac:dyDescent="0.25">
      <c r="A826" s="351"/>
    </row>
    <row r="827" spans="1:1" ht="15.75" x14ac:dyDescent="0.25">
      <c r="A827" s="351"/>
    </row>
    <row r="828" spans="1:1" ht="15.75" x14ac:dyDescent="0.25">
      <c r="A828" s="351"/>
    </row>
    <row r="829" spans="1:1" ht="15.75" x14ac:dyDescent="0.25">
      <c r="A829" s="351"/>
    </row>
    <row r="830" spans="1:1" ht="15.75" x14ac:dyDescent="0.25">
      <c r="A830" s="351"/>
    </row>
    <row r="831" spans="1:1" ht="15.75" x14ac:dyDescent="0.25">
      <c r="A831" s="351"/>
    </row>
    <row r="832" spans="1:1" ht="15.75" x14ac:dyDescent="0.25">
      <c r="A832" s="351"/>
    </row>
    <row r="833" spans="1:1" ht="15.75" x14ac:dyDescent="0.25">
      <c r="A833" s="351"/>
    </row>
    <row r="834" spans="1:1" ht="15.75" x14ac:dyDescent="0.25">
      <c r="A834" s="351"/>
    </row>
    <row r="835" spans="1:1" ht="15.75" x14ac:dyDescent="0.25">
      <c r="A835" s="351"/>
    </row>
    <row r="836" spans="1:1" ht="15.75" x14ac:dyDescent="0.25">
      <c r="A836" s="351"/>
    </row>
    <row r="837" spans="1:1" ht="15.75" x14ac:dyDescent="0.25">
      <c r="A837" s="351"/>
    </row>
    <row r="838" spans="1:1" ht="15.75" x14ac:dyDescent="0.25">
      <c r="A838" s="351"/>
    </row>
    <row r="839" spans="1:1" ht="15.75" x14ac:dyDescent="0.25">
      <c r="A839" s="351"/>
    </row>
    <row r="840" spans="1:1" ht="15.75" x14ac:dyDescent="0.25">
      <c r="A840" s="351"/>
    </row>
    <row r="841" spans="1:1" ht="15.75" x14ac:dyDescent="0.25">
      <c r="A841" s="351"/>
    </row>
    <row r="842" spans="1:1" ht="15.75" x14ac:dyDescent="0.25">
      <c r="A842" s="351"/>
    </row>
    <row r="843" spans="1:1" ht="15.75" x14ac:dyDescent="0.25">
      <c r="A843" s="351"/>
    </row>
    <row r="844" spans="1:1" ht="15.75" x14ac:dyDescent="0.25">
      <c r="A844" s="351"/>
    </row>
    <row r="845" spans="1:1" ht="15.75" x14ac:dyDescent="0.25">
      <c r="A845" s="351"/>
    </row>
    <row r="846" spans="1:1" ht="15.75" x14ac:dyDescent="0.25">
      <c r="A846" s="351"/>
    </row>
    <row r="847" spans="1:1" ht="15.75" x14ac:dyDescent="0.25">
      <c r="A847" s="351"/>
    </row>
    <row r="848" spans="1:1" ht="15.75" x14ac:dyDescent="0.25">
      <c r="A848" s="351"/>
    </row>
    <row r="849" spans="1:1" ht="15.75" x14ac:dyDescent="0.25">
      <c r="A849" s="351"/>
    </row>
    <row r="850" spans="1:1" ht="15.75" x14ac:dyDescent="0.25">
      <c r="A850" s="351"/>
    </row>
    <row r="851" spans="1:1" ht="15.75" x14ac:dyDescent="0.25">
      <c r="A851" s="351"/>
    </row>
    <row r="852" spans="1:1" ht="15.75" x14ac:dyDescent="0.25">
      <c r="A852" s="351"/>
    </row>
    <row r="853" spans="1:1" ht="15.75" x14ac:dyDescent="0.25">
      <c r="A853" s="351"/>
    </row>
    <row r="854" spans="1:1" ht="15.75" x14ac:dyDescent="0.25">
      <c r="A854" s="351"/>
    </row>
    <row r="855" spans="1:1" ht="15.75" x14ac:dyDescent="0.25">
      <c r="A855" s="351"/>
    </row>
    <row r="856" spans="1:1" ht="15.75" x14ac:dyDescent="0.25">
      <c r="A856" s="351"/>
    </row>
    <row r="857" spans="1:1" ht="15.75" x14ac:dyDescent="0.25">
      <c r="A857" s="351"/>
    </row>
    <row r="858" spans="1:1" ht="15.75" x14ac:dyDescent="0.25">
      <c r="A858" s="351"/>
    </row>
    <row r="859" spans="1:1" ht="15.75" x14ac:dyDescent="0.25">
      <c r="A859" s="351"/>
    </row>
    <row r="860" spans="1:1" ht="15.75" x14ac:dyDescent="0.25">
      <c r="A860" s="351"/>
    </row>
    <row r="861" spans="1:1" ht="15.75" x14ac:dyDescent="0.25">
      <c r="A861" s="351"/>
    </row>
    <row r="862" spans="1:1" ht="15.75" x14ac:dyDescent="0.25">
      <c r="A862" s="351"/>
    </row>
    <row r="863" spans="1:1" ht="15.75" x14ac:dyDescent="0.25">
      <c r="A863" s="351"/>
    </row>
    <row r="864" spans="1:1" ht="15.75" x14ac:dyDescent="0.25">
      <c r="A864" s="351"/>
    </row>
    <row r="865" spans="1:1" ht="15.75" x14ac:dyDescent="0.25">
      <c r="A865" s="351"/>
    </row>
    <row r="866" spans="1:1" ht="15.75" x14ac:dyDescent="0.25">
      <c r="A866" s="351"/>
    </row>
    <row r="867" spans="1:1" ht="15.75" x14ac:dyDescent="0.25">
      <c r="A867" s="351"/>
    </row>
    <row r="868" spans="1:1" ht="15.75" x14ac:dyDescent="0.25">
      <c r="A868" s="351"/>
    </row>
    <row r="869" spans="1:1" ht="15.75" x14ac:dyDescent="0.25">
      <c r="A869" s="351"/>
    </row>
    <row r="870" spans="1:1" ht="15.75" x14ac:dyDescent="0.25">
      <c r="A870" s="351"/>
    </row>
    <row r="871" spans="1:1" ht="15.75" x14ac:dyDescent="0.25">
      <c r="A871" s="351"/>
    </row>
    <row r="872" spans="1:1" ht="15.75" x14ac:dyDescent="0.25">
      <c r="A872" s="351"/>
    </row>
    <row r="873" spans="1:1" ht="15.75" x14ac:dyDescent="0.25">
      <c r="A873" s="351"/>
    </row>
    <row r="874" spans="1:1" ht="15.75" x14ac:dyDescent="0.25">
      <c r="A874" s="351"/>
    </row>
    <row r="875" spans="1:1" ht="15.75" x14ac:dyDescent="0.25">
      <c r="A875" s="351"/>
    </row>
    <row r="876" spans="1:1" ht="15.75" x14ac:dyDescent="0.25">
      <c r="A876" s="351"/>
    </row>
    <row r="877" spans="1:1" ht="15.75" x14ac:dyDescent="0.25">
      <c r="A877" s="351"/>
    </row>
    <row r="878" spans="1:1" ht="15.75" x14ac:dyDescent="0.25">
      <c r="A878" s="351"/>
    </row>
    <row r="879" spans="1:1" ht="15.75" x14ac:dyDescent="0.25">
      <c r="A879" s="351"/>
    </row>
    <row r="880" spans="1:1" ht="15.75" x14ac:dyDescent="0.25">
      <c r="A880" s="351"/>
    </row>
    <row r="881" spans="1:1" ht="15.75" x14ac:dyDescent="0.25">
      <c r="A881" s="351"/>
    </row>
    <row r="882" spans="1:1" ht="15.75" x14ac:dyDescent="0.25">
      <c r="A882" s="351"/>
    </row>
    <row r="883" spans="1:1" ht="15.75" x14ac:dyDescent="0.25">
      <c r="A883" s="351"/>
    </row>
    <row r="884" spans="1:1" ht="15.75" x14ac:dyDescent="0.25">
      <c r="A884" s="351"/>
    </row>
    <row r="885" spans="1:1" ht="15.75" x14ac:dyDescent="0.25">
      <c r="A885" s="351"/>
    </row>
    <row r="886" spans="1:1" ht="15.75" x14ac:dyDescent="0.25">
      <c r="A886" s="351"/>
    </row>
    <row r="887" spans="1:1" ht="15.75" x14ac:dyDescent="0.25">
      <c r="A887" s="351"/>
    </row>
    <row r="888" spans="1:1" ht="15.75" x14ac:dyDescent="0.25">
      <c r="A888" s="351"/>
    </row>
    <row r="889" spans="1:1" ht="15.75" x14ac:dyDescent="0.25">
      <c r="A889" s="351"/>
    </row>
    <row r="890" spans="1:1" ht="15.75" x14ac:dyDescent="0.25">
      <c r="A890" s="351"/>
    </row>
    <row r="891" spans="1:1" ht="15.75" x14ac:dyDescent="0.25">
      <c r="A891" s="351"/>
    </row>
    <row r="892" spans="1:1" ht="15.75" x14ac:dyDescent="0.25">
      <c r="A892" s="351"/>
    </row>
    <row r="893" spans="1:1" ht="15.75" x14ac:dyDescent="0.25">
      <c r="A893" s="351"/>
    </row>
    <row r="894" spans="1:1" ht="15.75" x14ac:dyDescent="0.25">
      <c r="A894" s="351"/>
    </row>
    <row r="895" spans="1:1" ht="15.75" x14ac:dyDescent="0.25">
      <c r="A895" s="351"/>
    </row>
    <row r="896" spans="1:1" ht="15.75" x14ac:dyDescent="0.25">
      <c r="A896" s="351"/>
    </row>
    <row r="897" spans="1:1" ht="15.75" x14ac:dyDescent="0.25">
      <c r="A897" s="351"/>
    </row>
    <row r="898" spans="1:1" ht="15.75" x14ac:dyDescent="0.25">
      <c r="A898" s="351"/>
    </row>
    <row r="899" spans="1:1" ht="15.75" x14ac:dyDescent="0.25">
      <c r="A899" s="351"/>
    </row>
    <row r="900" spans="1:1" ht="15.75" x14ac:dyDescent="0.25">
      <c r="A900" s="351"/>
    </row>
    <row r="901" spans="1:1" ht="15.75" x14ac:dyDescent="0.25">
      <c r="A901" s="351"/>
    </row>
    <row r="902" spans="1:1" ht="15.75" x14ac:dyDescent="0.25">
      <c r="A902" s="351"/>
    </row>
    <row r="903" spans="1:1" ht="15.75" x14ac:dyDescent="0.25">
      <c r="A903" s="351"/>
    </row>
    <row r="904" spans="1:1" ht="15.75" x14ac:dyDescent="0.25">
      <c r="A904" s="351"/>
    </row>
    <row r="905" spans="1:1" ht="15.75" x14ac:dyDescent="0.25">
      <c r="A905" s="351"/>
    </row>
    <row r="906" spans="1:1" ht="15.75" x14ac:dyDescent="0.25">
      <c r="A906" s="351"/>
    </row>
    <row r="907" spans="1:1" ht="15.75" x14ac:dyDescent="0.25">
      <c r="A907" s="351"/>
    </row>
    <row r="908" spans="1:1" ht="15.75" x14ac:dyDescent="0.25">
      <c r="A908" s="351"/>
    </row>
    <row r="909" spans="1:1" ht="15.75" x14ac:dyDescent="0.25">
      <c r="A909" s="351"/>
    </row>
    <row r="910" spans="1:1" ht="15.75" x14ac:dyDescent="0.25">
      <c r="A910" s="351"/>
    </row>
    <row r="911" spans="1:1" ht="15.75" x14ac:dyDescent="0.25">
      <c r="A911" s="351"/>
    </row>
    <row r="912" spans="1:1" ht="15.75" x14ac:dyDescent="0.25">
      <c r="A912" s="351"/>
    </row>
    <row r="913" spans="1:1" ht="15.75" x14ac:dyDescent="0.25">
      <c r="A913" s="351"/>
    </row>
    <row r="914" spans="1:1" ht="15.75" x14ac:dyDescent="0.25">
      <c r="A914" s="351"/>
    </row>
    <row r="915" spans="1:1" ht="15.75" x14ac:dyDescent="0.25">
      <c r="A915" s="351"/>
    </row>
    <row r="916" spans="1:1" ht="15.75" x14ac:dyDescent="0.25">
      <c r="A916" s="351"/>
    </row>
    <row r="917" spans="1:1" ht="15.75" x14ac:dyDescent="0.25">
      <c r="A917" s="351"/>
    </row>
    <row r="918" spans="1:1" ht="15.75" x14ac:dyDescent="0.25">
      <c r="A918" s="351"/>
    </row>
    <row r="919" spans="1:1" ht="15.75" x14ac:dyDescent="0.25">
      <c r="A919" s="351"/>
    </row>
    <row r="920" spans="1:1" ht="15.75" x14ac:dyDescent="0.25">
      <c r="A920" s="351"/>
    </row>
    <row r="921" spans="1:1" ht="15.75" x14ac:dyDescent="0.25">
      <c r="A921" s="351"/>
    </row>
    <row r="922" spans="1:1" ht="15.75" x14ac:dyDescent="0.25">
      <c r="A922" s="351"/>
    </row>
    <row r="923" spans="1:1" ht="15.75" x14ac:dyDescent="0.25">
      <c r="A923" s="351"/>
    </row>
    <row r="924" spans="1:1" ht="15.75" x14ac:dyDescent="0.25">
      <c r="A924" s="351"/>
    </row>
    <row r="925" spans="1:1" ht="15.75" x14ac:dyDescent="0.25">
      <c r="A925" s="351"/>
    </row>
    <row r="926" spans="1:1" ht="15.75" x14ac:dyDescent="0.25">
      <c r="A926" s="351"/>
    </row>
    <row r="927" spans="1:1" ht="15.75" x14ac:dyDescent="0.25">
      <c r="A927" s="351"/>
    </row>
    <row r="928" spans="1:1" ht="15.75" x14ac:dyDescent="0.25">
      <c r="A928" s="351"/>
    </row>
    <row r="929" spans="1:1" ht="15.75" x14ac:dyDescent="0.25">
      <c r="A929" s="351"/>
    </row>
    <row r="930" spans="1:1" ht="15.75" x14ac:dyDescent="0.25">
      <c r="A930" s="351"/>
    </row>
    <row r="931" spans="1:1" ht="15.75" x14ac:dyDescent="0.25">
      <c r="A931" s="351"/>
    </row>
    <row r="932" spans="1:1" ht="15.75" x14ac:dyDescent="0.25">
      <c r="A932" s="351"/>
    </row>
    <row r="933" spans="1:1" ht="15.75" x14ac:dyDescent="0.25">
      <c r="A933" s="351"/>
    </row>
    <row r="934" spans="1:1" ht="15.75" x14ac:dyDescent="0.25">
      <c r="A934" s="351"/>
    </row>
    <row r="935" spans="1:1" ht="15.75" x14ac:dyDescent="0.25">
      <c r="A935" s="351"/>
    </row>
    <row r="936" spans="1:1" ht="15.75" x14ac:dyDescent="0.25">
      <c r="A936" s="351"/>
    </row>
    <row r="937" spans="1:1" ht="15.75" x14ac:dyDescent="0.25">
      <c r="A937" s="351"/>
    </row>
    <row r="938" spans="1:1" ht="15.75" x14ac:dyDescent="0.25">
      <c r="A938" s="351"/>
    </row>
    <row r="939" spans="1:1" ht="15.75" x14ac:dyDescent="0.25">
      <c r="A939" s="351"/>
    </row>
    <row r="940" spans="1:1" ht="15.75" x14ac:dyDescent="0.25">
      <c r="A940" s="351"/>
    </row>
    <row r="941" spans="1:1" ht="15.75" x14ac:dyDescent="0.25">
      <c r="A941" s="351"/>
    </row>
    <row r="942" spans="1:1" ht="15.75" x14ac:dyDescent="0.25">
      <c r="A942" s="351"/>
    </row>
    <row r="943" spans="1:1" ht="15.75" x14ac:dyDescent="0.25">
      <c r="A943" s="351"/>
    </row>
    <row r="944" spans="1:1" ht="15.75" x14ac:dyDescent="0.25">
      <c r="A944" s="351"/>
    </row>
    <row r="945" spans="1:1" ht="15.75" x14ac:dyDescent="0.25">
      <c r="A945" s="351"/>
    </row>
    <row r="946" spans="1:1" ht="15.75" x14ac:dyDescent="0.25">
      <c r="A946" s="351"/>
    </row>
    <row r="947" spans="1:1" ht="15.75" x14ac:dyDescent="0.25">
      <c r="A947" s="351"/>
    </row>
    <row r="948" spans="1:1" ht="15.75" x14ac:dyDescent="0.25">
      <c r="A948" s="351"/>
    </row>
    <row r="949" spans="1:1" ht="15.75" x14ac:dyDescent="0.25">
      <c r="A949" s="351"/>
    </row>
    <row r="950" spans="1:1" ht="15.75" x14ac:dyDescent="0.25">
      <c r="A950" s="351"/>
    </row>
    <row r="951" spans="1:1" ht="15.75" x14ac:dyDescent="0.25">
      <c r="A951" s="351"/>
    </row>
    <row r="952" spans="1:1" ht="15.75" x14ac:dyDescent="0.25">
      <c r="A952" s="351"/>
    </row>
    <row r="953" spans="1:1" ht="15.75" x14ac:dyDescent="0.25">
      <c r="A953" s="351"/>
    </row>
    <row r="954" spans="1:1" ht="15.75" x14ac:dyDescent="0.25">
      <c r="A954" s="351"/>
    </row>
    <row r="955" spans="1:1" ht="15.75" x14ac:dyDescent="0.25">
      <c r="A955" s="351"/>
    </row>
    <row r="956" spans="1:1" ht="15.75" x14ac:dyDescent="0.25">
      <c r="A956" s="351"/>
    </row>
    <row r="957" spans="1:1" ht="15.75" x14ac:dyDescent="0.25">
      <c r="A957" s="351"/>
    </row>
    <row r="958" spans="1:1" ht="15.75" x14ac:dyDescent="0.25">
      <c r="A958" s="351"/>
    </row>
    <row r="959" spans="1:1" ht="15.75" x14ac:dyDescent="0.25">
      <c r="A959" s="351"/>
    </row>
    <row r="960" spans="1:1" ht="15.75" x14ac:dyDescent="0.25">
      <c r="A960" s="351"/>
    </row>
    <row r="961" spans="1:1" ht="15.75" x14ac:dyDescent="0.25">
      <c r="A961" s="351"/>
    </row>
    <row r="962" spans="1:1" ht="15.75" x14ac:dyDescent="0.25">
      <c r="A962" s="351"/>
    </row>
    <row r="963" spans="1:1" ht="15.75" x14ac:dyDescent="0.25">
      <c r="A963" s="351"/>
    </row>
    <row r="964" spans="1:1" ht="15.75" x14ac:dyDescent="0.25">
      <c r="A964" s="351"/>
    </row>
    <row r="965" spans="1:1" ht="15.75" x14ac:dyDescent="0.25">
      <c r="A965" s="351"/>
    </row>
    <row r="966" spans="1:1" ht="15.75" x14ac:dyDescent="0.25">
      <c r="A966" s="351"/>
    </row>
    <row r="967" spans="1:1" ht="15.75" x14ac:dyDescent="0.25">
      <c r="A967" s="351"/>
    </row>
    <row r="968" spans="1:1" ht="15.75" x14ac:dyDescent="0.25">
      <c r="A968" s="351"/>
    </row>
    <row r="969" spans="1:1" ht="15.75" x14ac:dyDescent="0.25">
      <c r="A969" s="351"/>
    </row>
    <row r="970" spans="1:1" ht="15.75" x14ac:dyDescent="0.25">
      <c r="A970" s="351"/>
    </row>
    <row r="971" spans="1:1" ht="15.75" x14ac:dyDescent="0.25">
      <c r="A971" s="351"/>
    </row>
    <row r="972" spans="1:1" ht="15.75" x14ac:dyDescent="0.25">
      <c r="A972" s="351"/>
    </row>
    <row r="973" spans="1:1" ht="15.75" x14ac:dyDescent="0.25">
      <c r="A973" s="351"/>
    </row>
    <row r="974" spans="1:1" ht="15.75" x14ac:dyDescent="0.25">
      <c r="A974" s="351"/>
    </row>
    <row r="975" spans="1:1" ht="15.75" x14ac:dyDescent="0.25">
      <c r="A975" s="351"/>
    </row>
    <row r="976" spans="1:1" ht="15.75" x14ac:dyDescent="0.25">
      <c r="A976" s="351"/>
    </row>
    <row r="977" spans="1:1" ht="15.75" x14ac:dyDescent="0.25">
      <c r="A977" s="351"/>
    </row>
    <row r="978" spans="1:1" ht="15.75" x14ac:dyDescent="0.25">
      <c r="A978" s="351"/>
    </row>
    <row r="979" spans="1:1" ht="15.75" x14ac:dyDescent="0.25">
      <c r="A979" s="351"/>
    </row>
    <row r="980" spans="1:1" ht="15.75" x14ac:dyDescent="0.25">
      <c r="A980" s="351"/>
    </row>
    <row r="981" spans="1:1" ht="15.75" x14ac:dyDescent="0.25">
      <c r="A981" s="351"/>
    </row>
    <row r="982" spans="1:1" ht="15.75" x14ac:dyDescent="0.25">
      <c r="A982" s="351"/>
    </row>
    <row r="983" spans="1:1" ht="15.75" x14ac:dyDescent="0.25">
      <c r="A983" s="351"/>
    </row>
    <row r="984" spans="1:1" ht="15.75" x14ac:dyDescent="0.25">
      <c r="A984" s="351"/>
    </row>
    <row r="985" spans="1:1" ht="15.75" x14ac:dyDescent="0.25">
      <c r="A985" s="351"/>
    </row>
    <row r="986" spans="1:1" ht="15.75" x14ac:dyDescent="0.25">
      <c r="A986" s="351"/>
    </row>
    <row r="987" spans="1:1" ht="15.75" x14ac:dyDescent="0.25">
      <c r="A987" s="351"/>
    </row>
    <row r="988" spans="1:1" ht="15.75" x14ac:dyDescent="0.25">
      <c r="A988" s="351"/>
    </row>
    <row r="989" spans="1:1" ht="15.75" x14ac:dyDescent="0.25">
      <c r="A989" s="351"/>
    </row>
    <row r="990" spans="1:1" ht="15.75" x14ac:dyDescent="0.25">
      <c r="A990" s="351"/>
    </row>
    <row r="991" spans="1:1" ht="15.75" x14ac:dyDescent="0.25">
      <c r="A991" s="351"/>
    </row>
    <row r="992" spans="1:1" ht="15.75" x14ac:dyDescent="0.25">
      <c r="A992" s="351"/>
    </row>
    <row r="993" spans="1:1" ht="15.75" x14ac:dyDescent="0.25">
      <c r="A993" s="351"/>
    </row>
    <row r="994" spans="1:1" ht="15.75" x14ac:dyDescent="0.25">
      <c r="A994" s="351"/>
    </row>
    <row r="995" spans="1:1" ht="15.75" x14ac:dyDescent="0.25">
      <c r="A995" s="351"/>
    </row>
    <row r="996" spans="1:1" ht="15.75" x14ac:dyDescent="0.25">
      <c r="A996" s="351"/>
    </row>
    <row r="997" spans="1:1" ht="15.75" x14ac:dyDescent="0.25">
      <c r="A997" s="351"/>
    </row>
    <row r="998" spans="1:1" ht="15.75" x14ac:dyDescent="0.25">
      <c r="A998" s="351"/>
    </row>
    <row r="999" spans="1:1" ht="15.75" x14ac:dyDescent="0.25">
      <c r="A999" s="351"/>
    </row>
    <row r="1000" spans="1:1" ht="15.75" x14ac:dyDescent="0.25">
      <c r="A1000" s="351"/>
    </row>
    <row r="1001" spans="1:1" ht="15.75" x14ac:dyDescent="0.25">
      <c r="A1001" s="351"/>
    </row>
    <row r="1002" spans="1:1" ht="15.75" x14ac:dyDescent="0.25">
      <c r="A1002" s="351"/>
    </row>
    <row r="1003" spans="1:1" ht="15.75" x14ac:dyDescent="0.25">
      <c r="A1003" s="351"/>
    </row>
    <row r="1004" spans="1:1" ht="15.75" x14ac:dyDescent="0.25">
      <c r="A1004" s="351"/>
    </row>
    <row r="1005" spans="1:1" ht="15.75" x14ac:dyDescent="0.25">
      <c r="A1005" s="351"/>
    </row>
    <row r="1006" spans="1:1" ht="15.75" x14ac:dyDescent="0.25">
      <c r="A1006" s="351"/>
    </row>
    <row r="1007" spans="1:1" ht="15.75" x14ac:dyDescent="0.25">
      <c r="A1007" s="351"/>
    </row>
    <row r="1008" spans="1:1" ht="15.75" x14ac:dyDescent="0.25">
      <c r="A1008" s="351"/>
    </row>
    <row r="1009" spans="1:1" ht="15.75" x14ac:dyDescent="0.25">
      <c r="A1009" s="351"/>
    </row>
    <row r="1010" spans="1:1" ht="15.75" x14ac:dyDescent="0.25">
      <c r="A1010" s="351"/>
    </row>
    <row r="1011" spans="1:1" ht="15.75" x14ac:dyDescent="0.25">
      <c r="A1011" s="351"/>
    </row>
    <row r="1012" spans="1:1" ht="15.75" x14ac:dyDescent="0.25">
      <c r="A1012" s="351"/>
    </row>
    <row r="1013" spans="1:1" ht="15.75" x14ac:dyDescent="0.25">
      <c r="A1013" s="351"/>
    </row>
    <row r="1014" spans="1:1" ht="15.75" x14ac:dyDescent="0.25">
      <c r="A1014" s="351"/>
    </row>
    <row r="1015" spans="1:1" ht="15.75" x14ac:dyDescent="0.25">
      <c r="A1015" s="351"/>
    </row>
    <row r="1016" spans="1:1" ht="15.75" x14ac:dyDescent="0.25">
      <c r="A1016" s="351"/>
    </row>
    <row r="1017" spans="1:1" ht="15.75" x14ac:dyDescent="0.25">
      <c r="A1017" s="351"/>
    </row>
    <row r="1018" spans="1:1" ht="15.75" x14ac:dyDescent="0.25">
      <c r="A1018" s="351"/>
    </row>
    <row r="1019" spans="1:1" ht="15.75" x14ac:dyDescent="0.25">
      <c r="A1019" s="351"/>
    </row>
    <row r="1020" spans="1:1" ht="15.75" x14ac:dyDescent="0.25">
      <c r="A1020" s="351"/>
    </row>
    <row r="1021" spans="1:1" ht="15.75" x14ac:dyDescent="0.25">
      <c r="A1021" s="351"/>
    </row>
    <row r="1022" spans="1:1" ht="15.75" x14ac:dyDescent="0.25">
      <c r="A1022" s="351"/>
    </row>
    <row r="1023" spans="1:1" ht="15.75" x14ac:dyDescent="0.25">
      <c r="A1023" s="351"/>
    </row>
    <row r="1024" spans="1:1" ht="15.75" x14ac:dyDescent="0.25">
      <c r="A1024" s="351"/>
    </row>
    <row r="1025" spans="1:1" ht="15.75" x14ac:dyDescent="0.25">
      <c r="A1025" s="351"/>
    </row>
    <row r="1026" spans="1:1" ht="15.75" x14ac:dyDescent="0.25">
      <c r="A1026" s="351"/>
    </row>
    <row r="1027" spans="1:1" ht="15.75" x14ac:dyDescent="0.25">
      <c r="A1027" s="351"/>
    </row>
    <row r="1028" spans="1:1" ht="15.75" x14ac:dyDescent="0.25">
      <c r="A1028" s="351"/>
    </row>
    <row r="1029" spans="1:1" ht="15.75" x14ac:dyDescent="0.25">
      <c r="A1029" s="351"/>
    </row>
    <row r="1030" spans="1:1" ht="15.75" x14ac:dyDescent="0.25">
      <c r="A1030" s="351"/>
    </row>
    <row r="1031" spans="1:1" ht="15.75" x14ac:dyDescent="0.25">
      <c r="A1031" s="351"/>
    </row>
    <row r="1032" spans="1:1" ht="15.75" x14ac:dyDescent="0.25">
      <c r="A1032" s="351"/>
    </row>
    <row r="1033" spans="1:1" ht="15.75" x14ac:dyDescent="0.25">
      <c r="A1033" s="351"/>
    </row>
    <row r="1034" spans="1:1" ht="15.75" x14ac:dyDescent="0.25">
      <c r="A1034" s="351"/>
    </row>
    <row r="1035" spans="1:1" ht="15.75" x14ac:dyDescent="0.25">
      <c r="A1035" s="351"/>
    </row>
    <row r="1036" spans="1:1" ht="15.75" x14ac:dyDescent="0.25">
      <c r="A1036" s="351"/>
    </row>
    <row r="1037" spans="1:1" ht="15.75" x14ac:dyDescent="0.25">
      <c r="A1037" s="351"/>
    </row>
    <row r="1038" spans="1:1" ht="15.75" x14ac:dyDescent="0.25">
      <c r="A1038" s="351"/>
    </row>
    <row r="1039" spans="1:1" ht="15.75" x14ac:dyDescent="0.25">
      <c r="A1039" s="351"/>
    </row>
    <row r="1040" spans="1:1" ht="15.75" x14ac:dyDescent="0.25">
      <c r="A1040" s="351"/>
    </row>
    <row r="1041" spans="1:1" ht="15.75" x14ac:dyDescent="0.25">
      <c r="A1041" s="351"/>
    </row>
    <row r="1042" spans="1:1" ht="15.75" x14ac:dyDescent="0.25">
      <c r="A1042" s="351"/>
    </row>
    <row r="1043" spans="1:1" ht="15.75" x14ac:dyDescent="0.25">
      <c r="A1043" s="351"/>
    </row>
    <row r="1044" spans="1:1" ht="15.75" x14ac:dyDescent="0.25">
      <c r="A1044" s="351"/>
    </row>
    <row r="1045" spans="1:1" ht="15.75" x14ac:dyDescent="0.25">
      <c r="A1045" s="351"/>
    </row>
    <row r="1046" spans="1:1" ht="15.75" x14ac:dyDescent="0.25">
      <c r="A1046" s="351"/>
    </row>
    <row r="1047" spans="1:1" ht="15.75" x14ac:dyDescent="0.25">
      <c r="A1047" s="351"/>
    </row>
    <row r="1048" spans="1:1" ht="15.75" x14ac:dyDescent="0.25">
      <c r="A1048" s="351"/>
    </row>
    <row r="1049" spans="1:1" ht="15.75" x14ac:dyDescent="0.25">
      <c r="A1049" s="351"/>
    </row>
    <row r="1050" spans="1:1" ht="15.75" x14ac:dyDescent="0.25">
      <c r="A1050" s="351"/>
    </row>
    <row r="1051" spans="1:1" ht="15.75" x14ac:dyDescent="0.25">
      <c r="A1051" s="351"/>
    </row>
    <row r="1052" spans="1:1" ht="15.75" x14ac:dyDescent="0.25">
      <c r="A1052" s="351"/>
    </row>
    <row r="1053" spans="1:1" ht="15.75" x14ac:dyDescent="0.25">
      <c r="A1053" s="351"/>
    </row>
    <row r="1054" spans="1:1" ht="15.75" x14ac:dyDescent="0.25">
      <c r="A1054" s="351"/>
    </row>
    <row r="1055" spans="1:1" ht="15.75" x14ac:dyDescent="0.25">
      <c r="A1055" s="351"/>
    </row>
    <row r="1056" spans="1:1" ht="15.75" x14ac:dyDescent="0.25">
      <c r="A1056" s="351"/>
    </row>
    <row r="1057" spans="1:1" ht="15.75" x14ac:dyDescent="0.25">
      <c r="A1057" s="351"/>
    </row>
    <row r="1058" spans="1:1" ht="15.75" x14ac:dyDescent="0.25">
      <c r="A1058" s="351"/>
    </row>
    <row r="1059" spans="1:1" ht="15.75" x14ac:dyDescent="0.25">
      <c r="A1059" s="351"/>
    </row>
    <row r="1060" spans="1:1" ht="15.75" x14ac:dyDescent="0.25">
      <c r="A1060" s="351"/>
    </row>
    <row r="1061" spans="1:1" ht="15.75" x14ac:dyDescent="0.25">
      <c r="A1061" s="351"/>
    </row>
    <row r="1062" spans="1:1" ht="15.75" x14ac:dyDescent="0.25">
      <c r="A1062" s="351"/>
    </row>
    <row r="1063" spans="1:1" ht="15.75" x14ac:dyDescent="0.25">
      <c r="A1063" s="351"/>
    </row>
    <row r="1064" spans="1:1" ht="15.75" x14ac:dyDescent="0.25">
      <c r="A1064" s="351"/>
    </row>
    <row r="1065" spans="1:1" ht="15.75" x14ac:dyDescent="0.25">
      <c r="A1065" s="351"/>
    </row>
    <row r="1066" spans="1:1" ht="15.75" x14ac:dyDescent="0.25">
      <c r="A1066" s="351"/>
    </row>
    <row r="1067" spans="1:1" ht="15.75" x14ac:dyDescent="0.25">
      <c r="A1067" s="351"/>
    </row>
    <row r="1068" spans="1:1" ht="15.75" x14ac:dyDescent="0.25">
      <c r="A1068" s="351"/>
    </row>
    <row r="1069" spans="1:1" ht="15.75" x14ac:dyDescent="0.25">
      <c r="A1069" s="351"/>
    </row>
    <row r="1070" spans="1:1" ht="15.75" x14ac:dyDescent="0.25">
      <c r="A1070" s="351"/>
    </row>
    <row r="1071" spans="1:1" ht="15.75" x14ac:dyDescent="0.25">
      <c r="A1071" s="351"/>
    </row>
    <row r="1072" spans="1:1" ht="15.75" x14ac:dyDescent="0.25">
      <c r="A1072" s="351"/>
    </row>
    <row r="1073" spans="1:1" ht="15.75" x14ac:dyDescent="0.25">
      <c r="A1073" s="351"/>
    </row>
    <row r="1074" spans="1:1" ht="15.75" x14ac:dyDescent="0.25">
      <c r="A1074" s="351"/>
    </row>
    <row r="1075" spans="1:1" ht="15.75" x14ac:dyDescent="0.25">
      <c r="A1075" s="351"/>
    </row>
    <row r="1076" spans="1:1" ht="15.75" x14ac:dyDescent="0.25">
      <c r="A1076" s="351"/>
    </row>
    <row r="1077" spans="1:1" ht="15.75" x14ac:dyDescent="0.25">
      <c r="A1077" s="351"/>
    </row>
    <row r="1078" spans="1:1" ht="15.75" x14ac:dyDescent="0.25">
      <c r="A1078" s="351"/>
    </row>
    <row r="1079" spans="1:1" ht="15.75" x14ac:dyDescent="0.25">
      <c r="A1079" s="351"/>
    </row>
    <row r="1080" spans="1:1" ht="15.75" x14ac:dyDescent="0.25">
      <c r="A1080" s="351"/>
    </row>
    <row r="1081" spans="1:1" ht="15.75" x14ac:dyDescent="0.25">
      <c r="A1081" s="351"/>
    </row>
    <row r="1082" spans="1:1" ht="15.75" x14ac:dyDescent="0.25">
      <c r="A1082" s="351"/>
    </row>
    <row r="1083" spans="1:1" ht="15.75" x14ac:dyDescent="0.25">
      <c r="A1083" s="351"/>
    </row>
    <row r="1084" spans="1:1" ht="15.75" x14ac:dyDescent="0.25">
      <c r="A1084" s="351"/>
    </row>
    <row r="1085" spans="1:1" ht="15.75" x14ac:dyDescent="0.25">
      <c r="A1085" s="351"/>
    </row>
    <row r="1086" spans="1:1" ht="15.75" x14ac:dyDescent="0.25">
      <c r="A1086" s="351"/>
    </row>
    <row r="1087" spans="1:1" ht="15.75" x14ac:dyDescent="0.25">
      <c r="A1087" s="351"/>
    </row>
    <row r="1088" spans="1:1" ht="15.75" x14ac:dyDescent="0.25">
      <c r="A1088" s="351"/>
    </row>
    <row r="1089" spans="1:1" ht="15.75" x14ac:dyDescent="0.25">
      <c r="A1089" s="351"/>
    </row>
    <row r="1090" spans="1:1" ht="15.75" x14ac:dyDescent="0.25">
      <c r="A1090" s="351"/>
    </row>
    <row r="1091" spans="1:1" ht="15.75" x14ac:dyDescent="0.25">
      <c r="A1091" s="351"/>
    </row>
    <row r="1092" spans="1:1" ht="15.75" x14ac:dyDescent="0.25">
      <c r="A1092" s="351"/>
    </row>
    <row r="1093" spans="1:1" ht="15.75" x14ac:dyDescent="0.25">
      <c r="A1093" s="351"/>
    </row>
    <row r="1094" spans="1:1" ht="15.75" x14ac:dyDescent="0.25">
      <c r="A1094" s="351"/>
    </row>
    <row r="1095" spans="1:1" ht="15.75" x14ac:dyDescent="0.25">
      <c r="A1095" s="351"/>
    </row>
    <row r="1096" spans="1:1" ht="15.75" x14ac:dyDescent="0.25">
      <c r="A1096" s="351"/>
    </row>
    <row r="1097" spans="1:1" ht="15.75" x14ac:dyDescent="0.25">
      <c r="A1097" s="351"/>
    </row>
    <row r="1098" spans="1:1" ht="15.75" x14ac:dyDescent="0.25">
      <c r="A1098" s="351"/>
    </row>
    <row r="1099" spans="1:1" ht="15.75" x14ac:dyDescent="0.25">
      <c r="A1099" s="351"/>
    </row>
    <row r="1100" spans="1:1" ht="15.75" x14ac:dyDescent="0.25">
      <c r="A1100" s="351"/>
    </row>
    <row r="1101" spans="1:1" ht="15.75" x14ac:dyDescent="0.25">
      <c r="A1101" s="351"/>
    </row>
    <row r="1102" spans="1:1" ht="15.75" x14ac:dyDescent="0.25">
      <c r="A1102" s="351"/>
    </row>
    <row r="1103" spans="1:1" ht="15.75" x14ac:dyDescent="0.25">
      <c r="A1103" s="351"/>
    </row>
    <row r="1104" spans="1:1" ht="15.75" x14ac:dyDescent="0.25">
      <c r="A1104" s="351"/>
    </row>
    <row r="1105" spans="1:1" ht="15.75" x14ac:dyDescent="0.25">
      <c r="A1105" s="351"/>
    </row>
    <row r="1106" spans="1:1" ht="15.75" x14ac:dyDescent="0.25">
      <c r="A1106" s="351"/>
    </row>
    <row r="1107" spans="1:1" ht="15.75" x14ac:dyDescent="0.25">
      <c r="A1107" s="351"/>
    </row>
    <row r="1108" spans="1:1" ht="15.75" x14ac:dyDescent="0.25">
      <c r="A1108" s="351"/>
    </row>
    <row r="1109" spans="1:1" ht="15.75" x14ac:dyDescent="0.25">
      <c r="A1109" s="351"/>
    </row>
    <row r="1110" spans="1:1" ht="15.75" x14ac:dyDescent="0.25">
      <c r="A1110" s="351"/>
    </row>
    <row r="1111" spans="1:1" ht="15.75" x14ac:dyDescent="0.25">
      <c r="A1111" s="351"/>
    </row>
    <row r="1112" spans="1:1" ht="15.75" x14ac:dyDescent="0.25">
      <c r="A1112" s="351"/>
    </row>
    <row r="1113" spans="1:1" ht="15.75" x14ac:dyDescent="0.25">
      <c r="A1113" s="351"/>
    </row>
    <row r="1114" spans="1:1" ht="15.75" x14ac:dyDescent="0.25">
      <c r="A1114" s="351"/>
    </row>
    <row r="1115" spans="1:1" ht="15.75" x14ac:dyDescent="0.25">
      <c r="A1115" s="351"/>
    </row>
    <row r="1116" spans="1:1" ht="15.75" x14ac:dyDescent="0.25">
      <c r="A1116" s="351"/>
    </row>
    <row r="1117" spans="1:1" ht="15.75" x14ac:dyDescent="0.25">
      <c r="A1117" s="351"/>
    </row>
    <row r="1118" spans="1:1" ht="15.75" x14ac:dyDescent="0.25">
      <c r="A1118" s="351"/>
    </row>
    <row r="1119" spans="1:1" ht="15.75" x14ac:dyDescent="0.25">
      <c r="A1119" s="351"/>
    </row>
    <row r="1120" spans="1:1" ht="15.75" x14ac:dyDescent="0.25">
      <c r="A1120" s="351"/>
    </row>
    <row r="1121" spans="1:1" ht="15.75" x14ac:dyDescent="0.25">
      <c r="A1121" s="351"/>
    </row>
    <row r="1122" spans="1:1" ht="15.75" x14ac:dyDescent="0.25">
      <c r="A1122" s="351"/>
    </row>
    <row r="1123" spans="1:1" ht="15.75" x14ac:dyDescent="0.25">
      <c r="A1123" s="351"/>
    </row>
    <row r="1124" spans="1:1" ht="15.75" x14ac:dyDescent="0.25">
      <c r="A1124" s="351"/>
    </row>
    <row r="1125" spans="1:1" ht="15.75" x14ac:dyDescent="0.25">
      <c r="A1125" s="351"/>
    </row>
    <row r="1126" spans="1:1" ht="15.75" x14ac:dyDescent="0.25">
      <c r="A1126" s="351"/>
    </row>
    <row r="1127" spans="1:1" ht="15.75" x14ac:dyDescent="0.25">
      <c r="A1127" s="351"/>
    </row>
    <row r="1128" spans="1:1" ht="15.75" x14ac:dyDescent="0.25">
      <c r="A1128" s="351"/>
    </row>
    <row r="1129" spans="1:1" ht="15.75" x14ac:dyDescent="0.25">
      <c r="A1129" s="351"/>
    </row>
    <row r="1130" spans="1:1" ht="15.75" x14ac:dyDescent="0.25">
      <c r="A1130" s="351"/>
    </row>
    <row r="1131" spans="1:1" ht="15.75" x14ac:dyDescent="0.25">
      <c r="A1131" s="351"/>
    </row>
    <row r="1132" spans="1:1" ht="15.75" x14ac:dyDescent="0.25">
      <c r="A1132" s="351"/>
    </row>
    <row r="1133" spans="1:1" ht="15.75" x14ac:dyDescent="0.25">
      <c r="A1133" s="351"/>
    </row>
    <row r="1134" spans="1:1" ht="15.75" x14ac:dyDescent="0.25">
      <c r="A1134" s="351"/>
    </row>
    <row r="1135" spans="1:1" ht="15.75" x14ac:dyDescent="0.25">
      <c r="A1135" s="351"/>
    </row>
    <row r="1136" spans="1:1" ht="15.75" x14ac:dyDescent="0.25">
      <c r="A1136" s="351"/>
    </row>
    <row r="1137" spans="1:1" ht="15.75" x14ac:dyDescent="0.25">
      <c r="A1137" s="351"/>
    </row>
    <row r="1138" spans="1:1" ht="15.75" x14ac:dyDescent="0.25">
      <c r="A1138" s="351"/>
    </row>
    <row r="1139" spans="1:1" ht="15.75" x14ac:dyDescent="0.25">
      <c r="A1139" s="351"/>
    </row>
    <row r="1140" spans="1:1" ht="15.75" x14ac:dyDescent="0.25">
      <c r="A1140" s="351"/>
    </row>
    <row r="1141" spans="1:1" ht="15.75" x14ac:dyDescent="0.25">
      <c r="A1141" s="351"/>
    </row>
    <row r="1142" spans="1:1" ht="15.75" x14ac:dyDescent="0.25">
      <c r="A1142" s="351"/>
    </row>
    <row r="1143" spans="1:1" ht="15.75" x14ac:dyDescent="0.25">
      <c r="A1143" s="351"/>
    </row>
    <row r="1144" spans="1:1" ht="15.75" x14ac:dyDescent="0.25">
      <c r="A1144" s="351"/>
    </row>
    <row r="1145" spans="1:1" ht="15.75" x14ac:dyDescent="0.25">
      <c r="A1145" s="351"/>
    </row>
    <row r="1146" spans="1:1" ht="15.75" x14ac:dyDescent="0.25">
      <c r="A1146" s="351"/>
    </row>
    <row r="1147" spans="1:1" ht="15.75" x14ac:dyDescent="0.25">
      <c r="A1147" s="351"/>
    </row>
    <row r="1148" spans="1:1" ht="15.75" x14ac:dyDescent="0.25">
      <c r="A1148" s="351"/>
    </row>
    <row r="1149" spans="1:1" ht="15.75" x14ac:dyDescent="0.25">
      <c r="A1149" s="351"/>
    </row>
    <row r="1150" spans="1:1" ht="15.75" x14ac:dyDescent="0.25">
      <c r="A1150" s="351"/>
    </row>
    <row r="1151" spans="1:1" ht="15.75" x14ac:dyDescent="0.25">
      <c r="A1151" s="351"/>
    </row>
    <row r="1152" spans="1:1" ht="15.75" x14ac:dyDescent="0.25">
      <c r="A1152" s="351"/>
    </row>
    <row r="1153" spans="1:1" ht="15.75" x14ac:dyDescent="0.25">
      <c r="A1153" s="351"/>
    </row>
    <row r="1154" spans="1:1" ht="15.75" x14ac:dyDescent="0.25">
      <c r="A1154" s="351"/>
    </row>
    <row r="1155" spans="1:1" ht="15.75" x14ac:dyDescent="0.25">
      <c r="A1155" s="351"/>
    </row>
    <row r="1156" spans="1:1" ht="15.75" x14ac:dyDescent="0.25">
      <c r="A1156" s="351"/>
    </row>
    <row r="1157" spans="1:1" ht="15.75" x14ac:dyDescent="0.25">
      <c r="A1157" s="351"/>
    </row>
    <row r="1158" spans="1:1" ht="15.75" x14ac:dyDescent="0.25">
      <c r="A1158" s="351"/>
    </row>
    <row r="1159" spans="1:1" ht="15.75" x14ac:dyDescent="0.25">
      <c r="A1159" s="351"/>
    </row>
    <row r="1160" spans="1:1" ht="15.75" x14ac:dyDescent="0.25">
      <c r="A1160" s="351"/>
    </row>
    <row r="1161" spans="1:1" ht="15.75" x14ac:dyDescent="0.25">
      <c r="A1161" s="351"/>
    </row>
    <row r="1162" spans="1:1" ht="15.75" x14ac:dyDescent="0.25">
      <c r="A1162" s="351"/>
    </row>
    <row r="1163" spans="1:1" ht="15.75" x14ac:dyDescent="0.25">
      <c r="A1163" s="351"/>
    </row>
    <row r="1164" spans="1:1" ht="15.75" x14ac:dyDescent="0.25">
      <c r="A1164" s="351"/>
    </row>
    <row r="1165" spans="1:1" ht="15.75" x14ac:dyDescent="0.25">
      <c r="A1165" s="351"/>
    </row>
    <row r="1166" spans="1:1" ht="15.75" x14ac:dyDescent="0.25">
      <c r="A1166" s="351"/>
    </row>
    <row r="1167" spans="1:1" ht="15.75" x14ac:dyDescent="0.25">
      <c r="A1167" s="351"/>
    </row>
    <row r="1168" spans="1:1" ht="15.75" x14ac:dyDescent="0.25">
      <c r="A1168" s="351"/>
    </row>
    <row r="1169" spans="1:1" ht="15.75" x14ac:dyDescent="0.25">
      <c r="A1169" s="351"/>
    </row>
    <row r="1170" spans="1:1" ht="15.75" x14ac:dyDescent="0.25">
      <c r="A1170" s="351"/>
    </row>
    <row r="1171" spans="1:1" ht="15.75" x14ac:dyDescent="0.25">
      <c r="A1171" s="351"/>
    </row>
    <row r="1172" spans="1:1" ht="15.75" x14ac:dyDescent="0.25">
      <c r="A1172" s="351"/>
    </row>
    <row r="1173" spans="1:1" ht="15.75" x14ac:dyDescent="0.25">
      <c r="A1173" s="351"/>
    </row>
    <row r="1174" spans="1:1" ht="15.75" x14ac:dyDescent="0.25">
      <c r="A1174" s="351"/>
    </row>
    <row r="1175" spans="1:1" ht="15.75" x14ac:dyDescent="0.25">
      <c r="A1175" s="351"/>
    </row>
    <row r="1176" spans="1:1" ht="15.75" x14ac:dyDescent="0.25">
      <c r="A1176" s="351"/>
    </row>
    <row r="1177" spans="1:1" ht="15.75" x14ac:dyDescent="0.25">
      <c r="A1177" s="351"/>
    </row>
    <row r="1178" spans="1:1" ht="15.75" x14ac:dyDescent="0.25">
      <c r="A1178" s="351"/>
    </row>
    <row r="1179" spans="1:1" ht="15.75" x14ac:dyDescent="0.25">
      <c r="A1179" s="351"/>
    </row>
    <row r="1180" spans="1:1" ht="15.75" x14ac:dyDescent="0.25">
      <c r="A1180" s="351"/>
    </row>
    <row r="1181" spans="1:1" ht="15.75" x14ac:dyDescent="0.25">
      <c r="A1181" s="351"/>
    </row>
    <row r="1182" spans="1:1" ht="15.75" x14ac:dyDescent="0.25">
      <c r="A1182" s="351"/>
    </row>
    <row r="1183" spans="1:1" ht="15.75" x14ac:dyDescent="0.25">
      <c r="A1183" s="351"/>
    </row>
    <row r="1184" spans="1:1" ht="15.75" x14ac:dyDescent="0.25">
      <c r="A1184" s="351"/>
    </row>
    <row r="1185" spans="1:1" ht="15.75" x14ac:dyDescent="0.25">
      <c r="A1185" s="351"/>
    </row>
    <row r="1186" spans="1:1" ht="15.75" x14ac:dyDescent="0.25">
      <c r="A1186" s="351"/>
    </row>
    <row r="1187" spans="1:1" ht="15.75" x14ac:dyDescent="0.25">
      <c r="A1187" s="351"/>
    </row>
    <row r="1188" spans="1:1" ht="15.75" x14ac:dyDescent="0.25">
      <c r="A1188" s="351"/>
    </row>
    <row r="1189" spans="1:1" ht="15.75" x14ac:dyDescent="0.25">
      <c r="A1189" s="351"/>
    </row>
    <row r="1190" spans="1:1" ht="15.75" x14ac:dyDescent="0.25">
      <c r="A1190" s="351"/>
    </row>
    <row r="1191" spans="1:1" ht="15.75" x14ac:dyDescent="0.25">
      <c r="A1191" s="351"/>
    </row>
    <row r="1192" spans="1:1" ht="15.75" x14ac:dyDescent="0.25">
      <c r="A1192" s="351"/>
    </row>
    <row r="1193" spans="1:1" ht="15.75" x14ac:dyDescent="0.25">
      <c r="A1193" s="351"/>
    </row>
    <row r="1194" spans="1:1" ht="15.75" x14ac:dyDescent="0.25">
      <c r="A1194" s="351"/>
    </row>
    <row r="1195" spans="1:1" ht="15.75" x14ac:dyDescent="0.25">
      <c r="A1195" s="351"/>
    </row>
    <row r="1196" spans="1:1" ht="15.75" x14ac:dyDescent="0.25">
      <c r="A1196" s="351"/>
    </row>
    <row r="1197" spans="1:1" ht="15.75" x14ac:dyDescent="0.25">
      <c r="A1197" s="351"/>
    </row>
    <row r="1198" spans="1:1" ht="15.75" x14ac:dyDescent="0.25">
      <c r="A1198" s="351"/>
    </row>
    <row r="1199" spans="1:1" ht="15.75" x14ac:dyDescent="0.25">
      <c r="A1199" s="351"/>
    </row>
    <row r="1200" spans="1:1" ht="15.75" x14ac:dyDescent="0.25">
      <c r="A1200" s="351"/>
    </row>
    <row r="1201" spans="1:1" ht="15.75" x14ac:dyDescent="0.25">
      <c r="A1201" s="351"/>
    </row>
    <row r="1202" spans="1:1" ht="15.75" x14ac:dyDescent="0.25">
      <c r="A1202" s="351"/>
    </row>
    <row r="1203" spans="1:1" ht="15.75" x14ac:dyDescent="0.25">
      <c r="A1203" s="351"/>
    </row>
    <row r="1204" spans="1:1" ht="15.75" x14ac:dyDescent="0.25">
      <c r="A1204" s="351"/>
    </row>
    <row r="1205" spans="1:1" ht="15.75" x14ac:dyDescent="0.25">
      <c r="A1205" s="351"/>
    </row>
    <row r="1206" spans="1:1" ht="15.75" x14ac:dyDescent="0.25">
      <c r="A1206" s="351"/>
    </row>
    <row r="1207" spans="1:1" ht="15.75" x14ac:dyDescent="0.25">
      <c r="A1207" s="351"/>
    </row>
    <row r="1208" spans="1:1" ht="15.75" x14ac:dyDescent="0.25">
      <c r="A1208" s="351"/>
    </row>
    <row r="1209" spans="1:1" ht="15.75" x14ac:dyDescent="0.25">
      <c r="A1209" s="351"/>
    </row>
    <row r="1210" spans="1:1" ht="15.75" x14ac:dyDescent="0.25">
      <c r="A1210" s="351"/>
    </row>
    <row r="1211" spans="1:1" ht="15.75" x14ac:dyDescent="0.25">
      <c r="A1211" s="351"/>
    </row>
    <row r="1212" spans="1:1" ht="15.75" x14ac:dyDescent="0.25">
      <c r="A1212" s="351"/>
    </row>
    <row r="1213" spans="1:1" ht="15.75" x14ac:dyDescent="0.25">
      <c r="A1213" s="351"/>
    </row>
    <row r="1214" spans="1:1" ht="15.75" x14ac:dyDescent="0.25">
      <c r="A1214" s="351"/>
    </row>
    <row r="1215" spans="1:1" ht="15.75" x14ac:dyDescent="0.25">
      <c r="A1215" s="351"/>
    </row>
    <row r="1216" spans="1:1" ht="15.75" x14ac:dyDescent="0.25">
      <c r="A1216" s="351"/>
    </row>
    <row r="1217" spans="1:1" ht="15.75" x14ac:dyDescent="0.25">
      <c r="A1217" s="351"/>
    </row>
    <row r="1218" spans="1:1" ht="15.75" x14ac:dyDescent="0.25">
      <c r="A1218" s="351"/>
    </row>
    <row r="1219" spans="1:1" ht="15.75" x14ac:dyDescent="0.25">
      <c r="A1219" s="351"/>
    </row>
    <row r="1220" spans="1:1" ht="15.75" x14ac:dyDescent="0.25">
      <c r="A1220" s="351"/>
    </row>
    <row r="1221" spans="1:1" ht="15.75" x14ac:dyDescent="0.25">
      <c r="A1221" s="351"/>
    </row>
    <row r="1222" spans="1:1" ht="15.75" x14ac:dyDescent="0.25">
      <c r="A1222" s="351"/>
    </row>
    <row r="1223" spans="1:1" ht="15.75" x14ac:dyDescent="0.25">
      <c r="A1223" s="351"/>
    </row>
    <row r="1224" spans="1:1" ht="15.75" x14ac:dyDescent="0.25">
      <c r="A1224" s="351"/>
    </row>
    <row r="1225" spans="1:1" ht="15.75" x14ac:dyDescent="0.25">
      <c r="A1225" s="351"/>
    </row>
    <row r="1226" spans="1:1" ht="15.75" x14ac:dyDescent="0.25">
      <c r="A1226" s="351"/>
    </row>
    <row r="1227" spans="1:1" ht="15.75" x14ac:dyDescent="0.25">
      <c r="A1227" s="351"/>
    </row>
    <row r="1228" spans="1:1" ht="15.75" x14ac:dyDescent="0.25">
      <c r="A1228" s="351"/>
    </row>
    <row r="1229" spans="1:1" ht="15.75" x14ac:dyDescent="0.25">
      <c r="A1229" s="351"/>
    </row>
    <row r="1230" spans="1:1" ht="15.75" x14ac:dyDescent="0.25">
      <c r="A1230" s="351"/>
    </row>
    <row r="1231" spans="1:1" ht="15.75" x14ac:dyDescent="0.25">
      <c r="A1231" s="351"/>
    </row>
    <row r="1232" spans="1:1" ht="15.75" x14ac:dyDescent="0.25">
      <c r="A1232" s="351"/>
    </row>
    <row r="1233" spans="1:1" ht="15.75" x14ac:dyDescent="0.25">
      <c r="A1233" s="351"/>
    </row>
    <row r="1234" spans="1:1" ht="15.75" x14ac:dyDescent="0.25">
      <c r="A1234" s="351"/>
    </row>
    <row r="1235" spans="1:1" ht="15.75" x14ac:dyDescent="0.25">
      <c r="A1235" s="351"/>
    </row>
    <row r="1236" spans="1:1" ht="15.75" x14ac:dyDescent="0.25">
      <c r="A1236" s="351"/>
    </row>
    <row r="1237" spans="1:1" ht="15.75" x14ac:dyDescent="0.25">
      <c r="A1237" s="351"/>
    </row>
    <row r="1238" spans="1:1" ht="15.75" x14ac:dyDescent="0.25">
      <c r="A1238" s="351"/>
    </row>
    <row r="1239" spans="1:1" ht="15.75" x14ac:dyDescent="0.25">
      <c r="A1239" s="351"/>
    </row>
    <row r="1240" spans="1:1" ht="15.75" x14ac:dyDescent="0.25">
      <c r="A1240" s="351"/>
    </row>
    <row r="1241" spans="1:1" ht="15.75" x14ac:dyDescent="0.25">
      <c r="A1241" s="351"/>
    </row>
    <row r="1242" spans="1:1" ht="15.75" x14ac:dyDescent="0.25">
      <c r="A1242" s="351"/>
    </row>
    <row r="1243" spans="1:1" ht="15.75" x14ac:dyDescent="0.25">
      <c r="A1243" s="351"/>
    </row>
    <row r="1244" spans="1:1" ht="15.75" x14ac:dyDescent="0.25">
      <c r="A1244" s="351"/>
    </row>
    <row r="1245" spans="1:1" ht="15.75" x14ac:dyDescent="0.25">
      <c r="A1245" s="351"/>
    </row>
    <row r="1246" spans="1:1" ht="15.75" x14ac:dyDescent="0.25">
      <c r="A1246" s="351"/>
    </row>
    <row r="1247" spans="1:1" ht="15.75" x14ac:dyDescent="0.25">
      <c r="A1247" s="351"/>
    </row>
    <row r="1248" spans="1:1" ht="15.75" x14ac:dyDescent="0.25">
      <c r="A1248" s="351"/>
    </row>
    <row r="1249" spans="1:1" ht="15.75" x14ac:dyDescent="0.25">
      <c r="A1249" s="351"/>
    </row>
    <row r="1250" spans="1:1" ht="15.75" x14ac:dyDescent="0.25">
      <c r="A1250" s="351"/>
    </row>
    <row r="1251" spans="1:1" ht="15.75" x14ac:dyDescent="0.25">
      <c r="A1251" s="351"/>
    </row>
    <row r="1252" spans="1:1" ht="15.75" x14ac:dyDescent="0.25">
      <c r="A1252" s="351"/>
    </row>
    <row r="1253" spans="1:1" ht="15.75" x14ac:dyDescent="0.25">
      <c r="A1253" s="351"/>
    </row>
    <row r="1254" spans="1:1" ht="15.75" x14ac:dyDescent="0.25">
      <c r="A1254" s="351"/>
    </row>
    <row r="1255" spans="1:1" ht="15.75" x14ac:dyDescent="0.25">
      <c r="A1255" s="351"/>
    </row>
    <row r="1256" spans="1:1" ht="15.75" x14ac:dyDescent="0.25">
      <c r="A1256" s="351"/>
    </row>
    <row r="1257" spans="1:1" ht="15.75" x14ac:dyDescent="0.25">
      <c r="A1257" s="351"/>
    </row>
    <row r="1258" spans="1:1" ht="15.75" x14ac:dyDescent="0.25">
      <c r="A1258" s="351"/>
    </row>
    <row r="1259" spans="1:1" ht="15.75" x14ac:dyDescent="0.25">
      <c r="A1259" s="351"/>
    </row>
    <row r="1260" spans="1:1" ht="15.75" x14ac:dyDescent="0.25">
      <c r="A1260" s="351"/>
    </row>
    <row r="1261" spans="1:1" ht="15.75" x14ac:dyDescent="0.25">
      <c r="A1261" s="351"/>
    </row>
    <row r="1262" spans="1:1" ht="15.75" x14ac:dyDescent="0.25">
      <c r="A1262" s="351"/>
    </row>
    <row r="1263" spans="1:1" ht="15.75" x14ac:dyDescent="0.25">
      <c r="A1263" s="351"/>
    </row>
    <row r="1264" spans="1:1" ht="15.75" x14ac:dyDescent="0.25">
      <c r="A1264" s="351"/>
    </row>
    <row r="1265" spans="1:1" ht="15.75" x14ac:dyDescent="0.25">
      <c r="A1265" s="351"/>
    </row>
    <row r="1266" spans="1:1" ht="15.75" x14ac:dyDescent="0.25">
      <c r="A1266" s="351"/>
    </row>
    <row r="1267" spans="1:1" ht="15.75" x14ac:dyDescent="0.25">
      <c r="A1267" s="351"/>
    </row>
    <row r="1268" spans="1:1" ht="15.75" x14ac:dyDescent="0.25">
      <c r="A1268" s="351"/>
    </row>
    <row r="1269" spans="1:1" ht="15.75" x14ac:dyDescent="0.25">
      <c r="A1269" s="351"/>
    </row>
    <row r="1270" spans="1:1" ht="15.75" x14ac:dyDescent="0.25">
      <c r="A1270" s="351"/>
    </row>
    <row r="1271" spans="1:1" ht="15.75" x14ac:dyDescent="0.25">
      <c r="A1271" s="351"/>
    </row>
    <row r="1272" spans="1:1" ht="15.75" x14ac:dyDescent="0.25">
      <c r="A1272" s="351"/>
    </row>
    <row r="1273" spans="1:1" ht="15.75" x14ac:dyDescent="0.25">
      <c r="A1273" s="351"/>
    </row>
    <row r="1274" spans="1:1" ht="15.75" x14ac:dyDescent="0.25">
      <c r="A1274" s="351"/>
    </row>
    <row r="1275" spans="1:1" ht="15.75" x14ac:dyDescent="0.25">
      <c r="A1275" s="351"/>
    </row>
    <row r="1276" spans="1:1" ht="15.75" x14ac:dyDescent="0.25">
      <c r="A1276" s="351"/>
    </row>
    <row r="1277" spans="1:1" ht="15.75" x14ac:dyDescent="0.25">
      <c r="A1277" s="351"/>
    </row>
    <row r="1278" spans="1:1" ht="15.75" x14ac:dyDescent="0.25">
      <c r="A1278" s="351"/>
    </row>
    <row r="1279" spans="1:1" ht="15.75" x14ac:dyDescent="0.25">
      <c r="A1279" s="351"/>
    </row>
    <row r="1280" spans="1:1" ht="15.75" x14ac:dyDescent="0.25">
      <c r="A1280" s="351"/>
    </row>
    <row r="1281" spans="1:1" ht="15.75" x14ac:dyDescent="0.25">
      <c r="A1281" s="351"/>
    </row>
    <row r="1282" spans="1:1" ht="15.75" x14ac:dyDescent="0.25">
      <c r="A1282" s="351"/>
    </row>
    <row r="1283" spans="1:1" ht="15.75" x14ac:dyDescent="0.25">
      <c r="A1283" s="351"/>
    </row>
    <row r="1284" spans="1:1" ht="15.75" x14ac:dyDescent="0.25">
      <c r="A1284" s="351"/>
    </row>
    <row r="1285" spans="1:1" ht="15.75" x14ac:dyDescent="0.25">
      <c r="A1285" s="351"/>
    </row>
    <row r="1286" spans="1:1" ht="15.75" x14ac:dyDescent="0.25">
      <c r="A1286" s="351"/>
    </row>
    <row r="1287" spans="1:1" ht="15.75" x14ac:dyDescent="0.25">
      <c r="A1287" s="351"/>
    </row>
    <row r="1288" spans="1:1" ht="15.75" x14ac:dyDescent="0.25">
      <c r="A1288" s="351"/>
    </row>
    <row r="1289" spans="1:1" ht="15.75" x14ac:dyDescent="0.25">
      <c r="A1289" s="351"/>
    </row>
    <row r="1290" spans="1:1" ht="15.75" x14ac:dyDescent="0.25">
      <c r="A1290" s="351"/>
    </row>
    <row r="1291" spans="1:1" ht="15.75" x14ac:dyDescent="0.25">
      <c r="A1291" s="351"/>
    </row>
    <row r="1292" spans="1:1" ht="15.75" x14ac:dyDescent="0.25">
      <c r="A1292" s="351"/>
    </row>
    <row r="1293" spans="1:1" ht="15.75" x14ac:dyDescent="0.25">
      <c r="A1293" s="351"/>
    </row>
    <row r="1294" spans="1:1" ht="15.75" x14ac:dyDescent="0.25">
      <c r="A1294" s="351"/>
    </row>
    <row r="1295" spans="1:1" ht="15.75" x14ac:dyDescent="0.25">
      <c r="A1295" s="351"/>
    </row>
    <row r="1296" spans="1:1" ht="15.75" x14ac:dyDescent="0.25">
      <c r="A1296" s="351"/>
    </row>
    <row r="1297" spans="1:1" ht="15.75" x14ac:dyDescent="0.25">
      <c r="A1297" s="351"/>
    </row>
    <row r="1298" spans="1:1" ht="15.75" x14ac:dyDescent="0.25">
      <c r="A1298" s="351"/>
    </row>
    <row r="1299" spans="1:1" ht="15.75" x14ac:dyDescent="0.25">
      <c r="A1299" s="351"/>
    </row>
    <row r="1300" spans="1:1" ht="15.75" x14ac:dyDescent="0.25">
      <c r="A1300" s="351"/>
    </row>
    <row r="1301" spans="1:1" ht="15.75" x14ac:dyDescent="0.25">
      <c r="A1301" s="351"/>
    </row>
    <row r="1302" spans="1:1" ht="15.75" x14ac:dyDescent="0.25">
      <c r="A1302" s="351"/>
    </row>
    <row r="1303" spans="1:1" ht="15.75" x14ac:dyDescent="0.25">
      <c r="A1303" s="351"/>
    </row>
    <row r="1304" spans="1:1" ht="15.75" x14ac:dyDescent="0.25">
      <c r="A1304" s="351"/>
    </row>
    <row r="1305" spans="1:1" ht="15.75" x14ac:dyDescent="0.25">
      <c r="A1305" s="351"/>
    </row>
    <row r="1306" spans="1:1" ht="15.75" x14ac:dyDescent="0.25">
      <c r="A1306" s="351"/>
    </row>
    <row r="1307" spans="1:1" ht="15.75" x14ac:dyDescent="0.25">
      <c r="A1307" s="351"/>
    </row>
    <row r="1308" spans="1:1" ht="15.75" x14ac:dyDescent="0.25">
      <c r="A1308" s="351"/>
    </row>
    <row r="1309" spans="1:1" ht="15.75" x14ac:dyDescent="0.25">
      <c r="A1309" s="351"/>
    </row>
    <row r="1310" spans="1:1" ht="15.75" x14ac:dyDescent="0.25">
      <c r="A1310" s="351"/>
    </row>
    <row r="1311" spans="1:1" ht="15.75" x14ac:dyDescent="0.25">
      <c r="A1311" s="351"/>
    </row>
    <row r="1312" spans="1:1" ht="15.75" x14ac:dyDescent="0.25">
      <c r="A1312" s="351"/>
    </row>
    <row r="1313" spans="1:1" ht="15.75" x14ac:dyDescent="0.25">
      <c r="A1313" s="351"/>
    </row>
    <row r="1314" spans="1:1" ht="15.75" x14ac:dyDescent="0.25">
      <c r="A1314" s="351"/>
    </row>
    <row r="1315" spans="1:1" ht="15.75" x14ac:dyDescent="0.25">
      <c r="A1315" s="351"/>
    </row>
    <row r="1316" spans="1:1" ht="15.75" x14ac:dyDescent="0.25">
      <c r="A1316" s="351"/>
    </row>
    <row r="1317" spans="1:1" ht="15.75" x14ac:dyDescent="0.25">
      <c r="A1317" s="351"/>
    </row>
    <row r="1318" spans="1:1" ht="15.75" x14ac:dyDescent="0.25">
      <c r="A1318" s="351"/>
    </row>
    <row r="1319" spans="1:1" ht="15.75" x14ac:dyDescent="0.25">
      <c r="A1319" s="351"/>
    </row>
    <row r="1320" spans="1:1" ht="15.75" x14ac:dyDescent="0.25">
      <c r="A1320" s="351"/>
    </row>
    <row r="1321" spans="1:1" ht="15.75" x14ac:dyDescent="0.25">
      <c r="A1321" s="351"/>
    </row>
    <row r="1322" spans="1:1" ht="15.75" x14ac:dyDescent="0.25">
      <c r="A1322" s="351"/>
    </row>
    <row r="1323" spans="1:1" ht="15.75" x14ac:dyDescent="0.25">
      <c r="A1323" s="351"/>
    </row>
    <row r="1324" spans="1:1" ht="15.75" x14ac:dyDescent="0.25">
      <c r="A1324" s="351"/>
    </row>
    <row r="1325" spans="1:1" ht="15.75" x14ac:dyDescent="0.25">
      <c r="A1325" s="351"/>
    </row>
    <row r="1326" spans="1:1" ht="15.75" x14ac:dyDescent="0.25">
      <c r="A1326" s="351"/>
    </row>
    <row r="1327" spans="1:1" ht="15.75" x14ac:dyDescent="0.25">
      <c r="A1327" s="351"/>
    </row>
    <row r="1328" spans="1:1" ht="15.75" x14ac:dyDescent="0.25">
      <c r="A1328" s="351"/>
    </row>
    <row r="1329" spans="1:1" ht="15.75" x14ac:dyDescent="0.25">
      <c r="A1329" s="351"/>
    </row>
    <row r="1330" spans="1:1" ht="15.75" x14ac:dyDescent="0.25">
      <c r="A1330" s="351"/>
    </row>
    <row r="1331" spans="1:1" ht="15.75" x14ac:dyDescent="0.25">
      <c r="A1331" s="351"/>
    </row>
    <row r="1332" spans="1:1" ht="15.75" x14ac:dyDescent="0.25">
      <c r="A1332" s="351"/>
    </row>
    <row r="1333" spans="1:1" ht="15.75" x14ac:dyDescent="0.25">
      <c r="A1333" s="351"/>
    </row>
    <row r="1334" spans="1:1" ht="15.75" x14ac:dyDescent="0.25">
      <c r="A1334" s="351"/>
    </row>
    <row r="1335" spans="1:1" ht="15.75" x14ac:dyDescent="0.25">
      <c r="A1335" s="351"/>
    </row>
    <row r="1336" spans="1:1" ht="15.75" x14ac:dyDescent="0.25">
      <c r="A1336" s="351"/>
    </row>
    <row r="1337" spans="1:1" ht="15.75" x14ac:dyDescent="0.25">
      <c r="A1337" s="351"/>
    </row>
    <row r="1338" spans="1:1" ht="15.75" x14ac:dyDescent="0.25">
      <c r="A1338" s="351"/>
    </row>
    <row r="1339" spans="1:1" ht="15.75" x14ac:dyDescent="0.25">
      <c r="A1339" s="351"/>
    </row>
    <row r="1340" spans="1:1" ht="15.75" x14ac:dyDescent="0.25">
      <c r="A1340" s="351"/>
    </row>
    <row r="1341" spans="1:1" ht="15.75" x14ac:dyDescent="0.25">
      <c r="A1341" s="351"/>
    </row>
    <row r="1342" spans="1:1" ht="15.75" x14ac:dyDescent="0.25">
      <c r="A1342" s="351"/>
    </row>
    <row r="1343" spans="1:1" ht="15.75" x14ac:dyDescent="0.25">
      <c r="A1343" s="351"/>
    </row>
    <row r="1344" spans="1:1" ht="15.75" x14ac:dyDescent="0.25">
      <c r="A1344" s="351"/>
    </row>
    <row r="1345" spans="1:1" ht="15.75" x14ac:dyDescent="0.25">
      <c r="A1345" s="351"/>
    </row>
    <row r="1346" spans="1:1" ht="15.75" x14ac:dyDescent="0.25">
      <c r="A1346" s="351"/>
    </row>
    <row r="1347" spans="1:1" ht="15.75" x14ac:dyDescent="0.25">
      <c r="A1347" s="351"/>
    </row>
    <row r="1348" spans="1:1" ht="15.75" x14ac:dyDescent="0.25">
      <c r="A1348" s="351"/>
    </row>
    <row r="1349" spans="1:1" ht="15.75" x14ac:dyDescent="0.25">
      <c r="A1349" s="351"/>
    </row>
    <row r="1350" spans="1:1" ht="15.75" x14ac:dyDescent="0.25">
      <c r="A1350" s="351"/>
    </row>
    <row r="1351" spans="1:1" ht="15.75" x14ac:dyDescent="0.25">
      <c r="A1351" s="351"/>
    </row>
    <row r="1352" spans="1:1" ht="15.75" x14ac:dyDescent="0.25">
      <c r="A1352" s="351"/>
    </row>
    <row r="1353" spans="1:1" ht="15.75" x14ac:dyDescent="0.25">
      <c r="A1353" s="351"/>
    </row>
    <row r="1354" spans="1:1" ht="15.75" x14ac:dyDescent="0.25">
      <c r="A1354" s="351"/>
    </row>
    <row r="1355" spans="1:1" ht="15.75" x14ac:dyDescent="0.25">
      <c r="A1355" s="351"/>
    </row>
    <row r="1356" spans="1:1" ht="15.75" x14ac:dyDescent="0.25">
      <c r="A1356" s="351"/>
    </row>
    <row r="1357" spans="1:1" ht="15.75" x14ac:dyDescent="0.25">
      <c r="A1357" s="351"/>
    </row>
    <row r="1358" spans="1:1" ht="15.75" x14ac:dyDescent="0.25">
      <c r="A1358" s="351"/>
    </row>
    <row r="1359" spans="1:1" ht="15.75" x14ac:dyDescent="0.25">
      <c r="A1359" s="351"/>
    </row>
    <row r="1360" spans="1:1" ht="15.75" x14ac:dyDescent="0.25">
      <c r="A1360" s="351"/>
    </row>
    <row r="1361" spans="1:1" ht="15.75" x14ac:dyDescent="0.25">
      <c r="A1361" s="351"/>
    </row>
    <row r="1362" spans="1:1" ht="15.75" x14ac:dyDescent="0.25">
      <c r="A1362" s="351"/>
    </row>
    <row r="1363" spans="1:1" ht="15.75" x14ac:dyDescent="0.25">
      <c r="A1363" s="351"/>
    </row>
    <row r="1364" spans="1:1" ht="15.75" x14ac:dyDescent="0.25">
      <c r="A1364" s="351"/>
    </row>
    <row r="1365" spans="1:1" ht="15.75" x14ac:dyDescent="0.25">
      <c r="A1365" s="351"/>
    </row>
    <row r="1366" spans="1:1" ht="15.75" x14ac:dyDescent="0.25">
      <c r="A1366" s="351"/>
    </row>
    <row r="1367" spans="1:1" ht="15.75" x14ac:dyDescent="0.25">
      <c r="A1367" s="351"/>
    </row>
    <row r="1368" spans="1:1" ht="15.75" x14ac:dyDescent="0.25">
      <c r="A1368" s="351"/>
    </row>
    <row r="1369" spans="1:1" ht="15.75" x14ac:dyDescent="0.25">
      <c r="A1369" s="351"/>
    </row>
    <row r="1370" spans="1:1" ht="15.75" x14ac:dyDescent="0.25">
      <c r="A1370" s="351"/>
    </row>
    <row r="1371" spans="1:1" ht="15.75" x14ac:dyDescent="0.25">
      <c r="A1371" s="351"/>
    </row>
    <row r="1372" spans="1:1" ht="15.75" x14ac:dyDescent="0.25">
      <c r="A1372" s="351"/>
    </row>
    <row r="1373" spans="1:1" ht="15.75" x14ac:dyDescent="0.25">
      <c r="A1373" s="351"/>
    </row>
    <row r="1374" spans="1:1" ht="15.75" x14ac:dyDescent="0.25">
      <c r="A1374" s="351"/>
    </row>
    <row r="1375" spans="1:1" ht="15.75" x14ac:dyDescent="0.25">
      <c r="A1375" s="351"/>
    </row>
    <row r="1376" spans="1:1" ht="15.75" x14ac:dyDescent="0.25">
      <c r="A1376" s="351"/>
    </row>
    <row r="1377" spans="1:1" ht="15.75" x14ac:dyDescent="0.25">
      <c r="A1377" s="351"/>
    </row>
    <row r="1378" spans="1:1" ht="15.75" x14ac:dyDescent="0.25">
      <c r="A1378" s="351"/>
    </row>
    <row r="1379" spans="1:1" ht="15.75" x14ac:dyDescent="0.25">
      <c r="A1379" s="351"/>
    </row>
    <row r="1380" spans="1:1" ht="15.75" x14ac:dyDescent="0.25">
      <c r="A1380" s="351"/>
    </row>
    <row r="1381" spans="1:1" ht="15.75" x14ac:dyDescent="0.25">
      <c r="A1381" s="351"/>
    </row>
    <row r="1382" spans="1:1" ht="15.75" x14ac:dyDescent="0.25">
      <c r="A1382" s="351"/>
    </row>
    <row r="1383" spans="1:1" ht="15.75" x14ac:dyDescent="0.25">
      <c r="A1383" s="351"/>
    </row>
    <row r="1384" spans="1:1" ht="15.75" x14ac:dyDescent="0.25">
      <c r="A1384" s="351"/>
    </row>
    <row r="1385" spans="1:1" ht="15.75" x14ac:dyDescent="0.25">
      <c r="A1385" s="351"/>
    </row>
    <row r="1386" spans="1:1" ht="15.75" x14ac:dyDescent="0.25">
      <c r="A1386" s="351"/>
    </row>
    <row r="1387" spans="1:1" ht="15.75" x14ac:dyDescent="0.25">
      <c r="A1387" s="351"/>
    </row>
    <row r="1388" spans="1:1" ht="15.75" x14ac:dyDescent="0.25">
      <c r="A1388" s="351"/>
    </row>
    <row r="1389" spans="1:1" ht="15.75" x14ac:dyDescent="0.25">
      <c r="A1389" s="351"/>
    </row>
    <row r="1390" spans="1:1" ht="15.75" x14ac:dyDescent="0.25">
      <c r="A1390" s="351"/>
    </row>
    <row r="1391" spans="1:1" ht="15.75" x14ac:dyDescent="0.25">
      <c r="A1391" s="351"/>
    </row>
    <row r="1392" spans="1:1" ht="15.75" x14ac:dyDescent="0.25">
      <c r="A1392" s="351"/>
    </row>
    <row r="1393" spans="1:1" ht="15.75" x14ac:dyDescent="0.25">
      <c r="A1393" s="351"/>
    </row>
    <row r="1394" spans="1:1" ht="15.75" x14ac:dyDescent="0.25">
      <c r="A1394" s="351"/>
    </row>
    <row r="1395" spans="1:1" ht="15.75" x14ac:dyDescent="0.25">
      <c r="A1395" s="351"/>
    </row>
    <row r="1396" spans="1:1" ht="15.75" x14ac:dyDescent="0.25">
      <c r="A1396" s="351"/>
    </row>
    <row r="1397" spans="1:1" ht="15.75" x14ac:dyDescent="0.25">
      <c r="A1397" s="351"/>
    </row>
    <row r="1398" spans="1:1" ht="15.75" x14ac:dyDescent="0.25">
      <c r="A1398" s="351"/>
    </row>
    <row r="1399" spans="1:1" ht="15.75" x14ac:dyDescent="0.25">
      <c r="A1399" s="351"/>
    </row>
    <row r="1400" spans="1:1" ht="15.75" x14ac:dyDescent="0.25">
      <c r="A1400" s="351"/>
    </row>
    <row r="1401" spans="1:1" ht="15.75" x14ac:dyDescent="0.25">
      <c r="A1401" s="351"/>
    </row>
    <row r="1402" spans="1:1" ht="15.75" x14ac:dyDescent="0.25">
      <c r="A1402" s="351"/>
    </row>
    <row r="1403" spans="1:1" ht="15.75" x14ac:dyDescent="0.25">
      <c r="A1403" s="351"/>
    </row>
    <row r="1404" spans="1:1" ht="15.75" x14ac:dyDescent="0.25">
      <c r="A1404" s="351"/>
    </row>
    <row r="1405" spans="1:1" ht="15.75" x14ac:dyDescent="0.25">
      <c r="A1405" s="351"/>
    </row>
    <row r="1406" spans="1:1" ht="15.75" x14ac:dyDescent="0.25">
      <c r="A1406" s="351"/>
    </row>
    <row r="1407" spans="1:1" ht="15.75" x14ac:dyDescent="0.25">
      <c r="A1407" s="351"/>
    </row>
    <row r="1408" spans="1:1" ht="15.75" x14ac:dyDescent="0.25">
      <c r="A1408" s="351"/>
    </row>
    <row r="1409" spans="1:1" ht="15.75" x14ac:dyDescent="0.25">
      <c r="A1409" s="351"/>
    </row>
    <row r="1410" spans="1:1" ht="15.75" x14ac:dyDescent="0.25">
      <c r="A1410" s="351"/>
    </row>
    <row r="1411" spans="1:1" ht="15.75" x14ac:dyDescent="0.25">
      <c r="A1411" s="351"/>
    </row>
    <row r="1412" spans="1:1" ht="15.75" x14ac:dyDescent="0.25">
      <c r="A1412" s="351"/>
    </row>
    <row r="1413" spans="1:1" ht="15.75" x14ac:dyDescent="0.25">
      <c r="A1413" s="351"/>
    </row>
    <row r="1414" spans="1:1" ht="15.75" x14ac:dyDescent="0.25">
      <c r="A1414" s="351"/>
    </row>
    <row r="1415" spans="1:1" ht="15.75" x14ac:dyDescent="0.25">
      <c r="A1415" s="351"/>
    </row>
    <row r="1416" spans="1:1" ht="15.75" x14ac:dyDescent="0.25">
      <c r="A1416" s="351"/>
    </row>
    <row r="1417" spans="1:1" ht="15.75" x14ac:dyDescent="0.25">
      <c r="A1417" s="351"/>
    </row>
    <row r="1418" spans="1:1" ht="15.75" x14ac:dyDescent="0.25">
      <c r="A1418" s="351"/>
    </row>
    <row r="1419" spans="1:1" ht="15.75" x14ac:dyDescent="0.25">
      <c r="A1419" s="351"/>
    </row>
    <row r="1420" spans="1:1" ht="15.75" x14ac:dyDescent="0.25">
      <c r="A1420" s="351"/>
    </row>
    <row r="1421" spans="1:1" ht="15.75" x14ac:dyDescent="0.25">
      <c r="A1421" s="351"/>
    </row>
    <row r="1422" spans="1:1" ht="15.75" x14ac:dyDescent="0.25">
      <c r="A1422" s="351"/>
    </row>
    <row r="1423" spans="1:1" ht="15.75" x14ac:dyDescent="0.25">
      <c r="A1423" s="351"/>
    </row>
    <row r="1424" spans="1:1" ht="15.75" x14ac:dyDescent="0.25">
      <c r="A1424" s="351"/>
    </row>
    <row r="1425" spans="1:1" ht="15.75" x14ac:dyDescent="0.25">
      <c r="A1425" s="351"/>
    </row>
    <row r="1426" spans="1:1" ht="15.75" x14ac:dyDescent="0.25">
      <c r="A1426" s="351"/>
    </row>
    <row r="1427" spans="1:1" ht="15.75" x14ac:dyDescent="0.25">
      <c r="A1427" s="351"/>
    </row>
    <row r="1428" spans="1:1" ht="15.75" x14ac:dyDescent="0.25">
      <c r="A1428" s="351"/>
    </row>
    <row r="1429" spans="1:1" ht="15.75" x14ac:dyDescent="0.25">
      <c r="A1429" s="351"/>
    </row>
    <row r="1430" spans="1:1" ht="15.75" x14ac:dyDescent="0.25">
      <c r="A1430" s="351"/>
    </row>
    <row r="1431" spans="1:1" ht="15.75" x14ac:dyDescent="0.25">
      <c r="A1431" s="351"/>
    </row>
    <row r="1432" spans="1:1" ht="15.75" x14ac:dyDescent="0.25">
      <c r="A1432" s="351"/>
    </row>
    <row r="1433" spans="1:1" ht="15.75" x14ac:dyDescent="0.25">
      <c r="A1433" s="351"/>
    </row>
    <row r="1434" spans="1:1" ht="15.75" x14ac:dyDescent="0.25">
      <c r="A1434" s="351"/>
    </row>
    <row r="1435" spans="1:1" ht="15.75" x14ac:dyDescent="0.25">
      <c r="A1435" s="351"/>
    </row>
    <row r="1436" spans="1:1" ht="15.75" x14ac:dyDescent="0.25">
      <c r="A1436" s="351"/>
    </row>
    <row r="1437" spans="1:1" ht="15.75" x14ac:dyDescent="0.25">
      <c r="A1437" s="351"/>
    </row>
    <row r="1438" spans="1:1" ht="15.75" x14ac:dyDescent="0.25">
      <c r="A1438" s="351"/>
    </row>
    <row r="1439" spans="1:1" ht="15.75" x14ac:dyDescent="0.25">
      <c r="A1439" s="351"/>
    </row>
    <row r="1440" spans="1:1" ht="15.75" x14ac:dyDescent="0.25">
      <c r="A1440" s="351"/>
    </row>
    <row r="1441" spans="1:1" ht="15.75" x14ac:dyDescent="0.25">
      <c r="A1441" s="351"/>
    </row>
    <row r="1442" spans="1:1" ht="15.75" x14ac:dyDescent="0.25">
      <c r="A1442" s="351"/>
    </row>
    <row r="1443" spans="1:1" ht="15.75" x14ac:dyDescent="0.25">
      <c r="A1443" s="351"/>
    </row>
    <row r="1444" spans="1:1" ht="15.75" x14ac:dyDescent="0.25">
      <c r="A1444" s="351"/>
    </row>
    <row r="1445" spans="1:1" ht="15.75" x14ac:dyDescent="0.25">
      <c r="A1445" s="351"/>
    </row>
    <row r="1446" spans="1:1" ht="15.75" x14ac:dyDescent="0.25">
      <c r="A1446" s="351"/>
    </row>
    <row r="1447" spans="1:1" ht="15.75" x14ac:dyDescent="0.25">
      <c r="A1447" s="351"/>
    </row>
    <row r="1448" spans="1:1" ht="15.75" x14ac:dyDescent="0.25">
      <c r="A1448" s="351"/>
    </row>
    <row r="1449" spans="1:1" ht="15.75" x14ac:dyDescent="0.25">
      <c r="A1449" s="351"/>
    </row>
    <row r="1450" spans="1:1" ht="15.75" x14ac:dyDescent="0.25">
      <c r="A1450" s="351"/>
    </row>
    <row r="1451" spans="1:1" ht="15.75" x14ac:dyDescent="0.25">
      <c r="A1451" s="351"/>
    </row>
    <row r="1452" spans="1:1" ht="15.75" x14ac:dyDescent="0.25">
      <c r="A1452" s="351"/>
    </row>
    <row r="1453" spans="1:1" ht="15.75" x14ac:dyDescent="0.25">
      <c r="A1453" s="351"/>
    </row>
    <row r="1454" spans="1:1" ht="15.75" x14ac:dyDescent="0.25">
      <c r="A1454" s="351"/>
    </row>
    <row r="1455" spans="1:1" ht="15.75" x14ac:dyDescent="0.25">
      <c r="A1455" s="351"/>
    </row>
    <row r="1456" spans="1:1" ht="15.75" x14ac:dyDescent="0.25">
      <c r="A1456" s="351"/>
    </row>
    <row r="1457" spans="1:1" ht="15.75" x14ac:dyDescent="0.25">
      <c r="A1457" s="351"/>
    </row>
    <row r="1458" spans="1:1" ht="15.75" x14ac:dyDescent="0.25">
      <c r="A1458" s="351"/>
    </row>
    <row r="1459" spans="1:1" ht="15.75" x14ac:dyDescent="0.25">
      <c r="A1459" s="351"/>
    </row>
    <row r="1460" spans="1:1" ht="15.75" x14ac:dyDescent="0.25">
      <c r="A1460" s="351"/>
    </row>
    <row r="1461" spans="1:1" ht="15.75" x14ac:dyDescent="0.25">
      <c r="A1461" s="351"/>
    </row>
    <row r="1462" spans="1:1" ht="15.75" x14ac:dyDescent="0.25">
      <c r="A1462" s="351"/>
    </row>
    <row r="1463" spans="1:1" ht="15.75" x14ac:dyDescent="0.25">
      <c r="A1463" s="351"/>
    </row>
    <row r="1464" spans="1:1" ht="15.75" x14ac:dyDescent="0.25">
      <c r="A1464" s="351"/>
    </row>
    <row r="1465" spans="1:1" ht="15.75" x14ac:dyDescent="0.25">
      <c r="A1465" s="351"/>
    </row>
    <row r="1466" spans="1:1" ht="15.75" x14ac:dyDescent="0.25">
      <c r="A1466" s="351"/>
    </row>
    <row r="1467" spans="1:1" ht="15.75" x14ac:dyDescent="0.25">
      <c r="A1467" s="351"/>
    </row>
    <row r="1468" spans="1:1" ht="15.75" x14ac:dyDescent="0.25">
      <c r="A1468" s="351"/>
    </row>
    <row r="1469" spans="1:1" ht="15.75" x14ac:dyDescent="0.25">
      <c r="A1469" s="351"/>
    </row>
    <row r="1470" spans="1:1" ht="15.75" x14ac:dyDescent="0.25">
      <c r="A1470" s="351"/>
    </row>
    <row r="1471" spans="1:1" ht="15.75" x14ac:dyDescent="0.25">
      <c r="A1471" s="351"/>
    </row>
    <row r="1472" spans="1:1" ht="15.75" x14ac:dyDescent="0.25">
      <c r="A1472" s="351"/>
    </row>
    <row r="1473" spans="1:1" ht="15.75" x14ac:dyDescent="0.25">
      <c r="A1473" s="351"/>
    </row>
    <row r="1474" spans="1:1" ht="15.75" x14ac:dyDescent="0.25">
      <c r="A1474" s="351"/>
    </row>
    <row r="1475" spans="1:1" ht="15.75" x14ac:dyDescent="0.25">
      <c r="A1475" s="351"/>
    </row>
    <row r="1476" spans="1:1" ht="15.75" x14ac:dyDescent="0.25">
      <c r="A1476" s="351"/>
    </row>
    <row r="1477" spans="1:1" ht="15.75" x14ac:dyDescent="0.25">
      <c r="A1477" s="351"/>
    </row>
    <row r="1478" spans="1:1" ht="15.75" x14ac:dyDescent="0.25">
      <c r="A1478" s="351"/>
    </row>
    <row r="1479" spans="1:1" ht="15.75" x14ac:dyDescent="0.25">
      <c r="A1479" s="351"/>
    </row>
    <row r="1480" spans="1:1" ht="15.75" x14ac:dyDescent="0.25">
      <c r="A1480" s="351"/>
    </row>
    <row r="1481" spans="1:1" ht="15.75" x14ac:dyDescent="0.25">
      <c r="A1481" s="351"/>
    </row>
    <row r="1482" spans="1:1" ht="15.75" x14ac:dyDescent="0.25">
      <c r="A1482" s="351"/>
    </row>
    <row r="1483" spans="1:1" ht="15.75" x14ac:dyDescent="0.25">
      <c r="A1483" s="351"/>
    </row>
    <row r="1484" spans="1:1" ht="15.75" x14ac:dyDescent="0.25">
      <c r="A1484" s="351"/>
    </row>
    <row r="1485" spans="1:1" ht="15.75" x14ac:dyDescent="0.25">
      <c r="A1485" s="351"/>
    </row>
    <row r="1486" spans="1:1" ht="15.75" x14ac:dyDescent="0.25">
      <c r="A1486" s="351"/>
    </row>
    <row r="1487" spans="1:1" ht="15.75" x14ac:dyDescent="0.25">
      <c r="A1487" s="351"/>
    </row>
    <row r="1488" spans="1:1" ht="15.75" x14ac:dyDescent="0.25">
      <c r="A1488" s="351"/>
    </row>
    <row r="1489" spans="1:1" ht="15.75" x14ac:dyDescent="0.25">
      <c r="A1489" s="351"/>
    </row>
    <row r="1490" spans="1:1" ht="15.75" x14ac:dyDescent="0.25">
      <c r="A1490" s="351"/>
    </row>
    <row r="1491" spans="1:1" ht="15.75" x14ac:dyDescent="0.25">
      <c r="A1491" s="351"/>
    </row>
    <row r="1492" spans="1:1" ht="15.75" x14ac:dyDescent="0.25">
      <c r="A1492" s="351"/>
    </row>
    <row r="1493" spans="1:1" ht="15.75" x14ac:dyDescent="0.25">
      <c r="A1493" s="351"/>
    </row>
    <row r="1494" spans="1:1" ht="15.75" x14ac:dyDescent="0.25">
      <c r="A1494" s="351"/>
    </row>
    <row r="1495" spans="1:1" ht="15.75" x14ac:dyDescent="0.25">
      <c r="A1495" s="351"/>
    </row>
    <row r="1496" spans="1:1" ht="15.75" x14ac:dyDescent="0.25">
      <c r="A1496" s="351"/>
    </row>
    <row r="1497" spans="1:1" ht="15.75" x14ac:dyDescent="0.25">
      <c r="A1497" s="351"/>
    </row>
    <row r="1498" spans="1:1" ht="15.75" x14ac:dyDescent="0.25">
      <c r="A1498" s="351"/>
    </row>
    <row r="1499" spans="1:1" ht="15.75" x14ac:dyDescent="0.25">
      <c r="A1499" s="351"/>
    </row>
    <row r="1500" spans="1:1" ht="15.75" x14ac:dyDescent="0.25">
      <c r="A1500" s="351"/>
    </row>
    <row r="1501" spans="1:1" ht="15.75" x14ac:dyDescent="0.25">
      <c r="A1501" s="351"/>
    </row>
    <row r="1502" spans="1:1" ht="15.75" x14ac:dyDescent="0.25">
      <c r="A1502" s="351"/>
    </row>
    <row r="1503" spans="1:1" ht="15.75" x14ac:dyDescent="0.25">
      <c r="A1503" s="351"/>
    </row>
    <row r="1504" spans="1:1" ht="15.75" x14ac:dyDescent="0.25">
      <c r="A1504" s="351"/>
    </row>
    <row r="1505" spans="1:1" ht="15.75" x14ac:dyDescent="0.25">
      <c r="A1505" s="351"/>
    </row>
    <row r="1506" spans="1:1" ht="15.75" x14ac:dyDescent="0.25">
      <c r="A1506" s="351"/>
    </row>
    <row r="1507" spans="1:1" ht="15.75" x14ac:dyDescent="0.25">
      <c r="A1507" s="351"/>
    </row>
    <row r="1508" spans="1:1" ht="15.75" x14ac:dyDescent="0.25">
      <c r="A1508" s="351"/>
    </row>
    <row r="1509" spans="1:1" ht="15.75" x14ac:dyDescent="0.25">
      <c r="A1509" s="351"/>
    </row>
    <row r="1510" spans="1:1" ht="15.75" x14ac:dyDescent="0.25">
      <c r="A1510" s="351"/>
    </row>
    <row r="1511" spans="1:1" ht="15.75" x14ac:dyDescent="0.25">
      <c r="A1511" s="351"/>
    </row>
    <row r="1512" spans="1:1" ht="15.75" x14ac:dyDescent="0.25">
      <c r="A1512" s="351"/>
    </row>
    <row r="1513" spans="1:1" ht="15.75" x14ac:dyDescent="0.25">
      <c r="A1513" s="351"/>
    </row>
    <row r="1514" spans="1:1" ht="15.75" x14ac:dyDescent="0.25">
      <c r="A1514" s="351"/>
    </row>
    <row r="1515" spans="1:1" ht="15.75" x14ac:dyDescent="0.25">
      <c r="A1515" s="351"/>
    </row>
    <row r="1516" spans="1:1" ht="15.75" x14ac:dyDescent="0.25">
      <c r="A1516" s="351"/>
    </row>
    <row r="1517" spans="1:1" ht="15.75" x14ac:dyDescent="0.25">
      <c r="A1517" s="351"/>
    </row>
    <row r="1518" spans="1:1" ht="15.75" x14ac:dyDescent="0.25">
      <c r="A1518" s="351"/>
    </row>
    <row r="1519" spans="1:1" ht="15.75" x14ac:dyDescent="0.25">
      <c r="A1519" s="351"/>
    </row>
    <row r="1520" spans="1:1" ht="15.75" x14ac:dyDescent="0.25">
      <c r="A1520" s="351"/>
    </row>
    <row r="1521" spans="1:1" ht="15.75" x14ac:dyDescent="0.25">
      <c r="A1521" s="351"/>
    </row>
    <row r="1522" spans="1:1" ht="15.75" x14ac:dyDescent="0.25">
      <c r="A1522" s="351"/>
    </row>
    <row r="1523" spans="1:1" ht="15.75" x14ac:dyDescent="0.25">
      <c r="A1523" s="351"/>
    </row>
    <row r="1524" spans="1:1" ht="15.75" x14ac:dyDescent="0.25">
      <c r="A1524" s="351"/>
    </row>
    <row r="1525" spans="1:1" ht="15.75" x14ac:dyDescent="0.25">
      <c r="A1525" s="351"/>
    </row>
    <row r="1526" spans="1:1" ht="15.75" x14ac:dyDescent="0.25">
      <c r="A1526" s="351"/>
    </row>
    <row r="1527" spans="1:1" ht="15.75" x14ac:dyDescent="0.25">
      <c r="A1527" s="351"/>
    </row>
    <row r="1528" spans="1:1" ht="15.75" x14ac:dyDescent="0.25">
      <c r="A1528" s="351"/>
    </row>
    <row r="1529" spans="1:1" ht="15.75" x14ac:dyDescent="0.25">
      <c r="A1529" s="351"/>
    </row>
    <row r="1530" spans="1:1" ht="15.75" x14ac:dyDescent="0.25">
      <c r="A1530" s="351"/>
    </row>
    <row r="1531" spans="1:1" ht="15.75" x14ac:dyDescent="0.25">
      <c r="A1531" s="351"/>
    </row>
    <row r="1532" spans="1:1" ht="15.75" x14ac:dyDescent="0.25">
      <c r="A1532" s="351"/>
    </row>
    <row r="1533" spans="1:1" ht="15.75" x14ac:dyDescent="0.25">
      <c r="A1533" s="351"/>
    </row>
    <row r="1534" spans="1:1" ht="15.75" x14ac:dyDescent="0.25">
      <c r="A1534" s="351"/>
    </row>
    <row r="1535" spans="1:1" ht="15.75" x14ac:dyDescent="0.25">
      <c r="A1535" s="351"/>
    </row>
    <row r="1536" spans="1:1" ht="15.75" x14ac:dyDescent="0.25">
      <c r="A1536" s="351"/>
    </row>
    <row r="1537" spans="1:1" ht="15.75" x14ac:dyDescent="0.25">
      <c r="A1537" s="351"/>
    </row>
    <row r="1538" spans="1:1" ht="15.75" x14ac:dyDescent="0.25">
      <c r="A1538" s="351"/>
    </row>
    <row r="1539" spans="1:1" ht="15.75" x14ac:dyDescent="0.25">
      <c r="A1539" s="351"/>
    </row>
    <row r="1540" spans="1:1" ht="15.75" x14ac:dyDescent="0.25">
      <c r="A1540" s="351"/>
    </row>
    <row r="1541" spans="1:1" ht="15.75" x14ac:dyDescent="0.25">
      <c r="A1541" s="351"/>
    </row>
    <row r="1542" spans="1:1" ht="15.75" x14ac:dyDescent="0.25">
      <c r="A1542" s="351"/>
    </row>
    <row r="1543" spans="1:1" ht="15.75" x14ac:dyDescent="0.25">
      <c r="A1543" s="351"/>
    </row>
    <row r="1544" spans="1:1" ht="15.75" x14ac:dyDescent="0.25">
      <c r="A1544" s="351"/>
    </row>
    <row r="1545" spans="1:1" ht="15.75" x14ac:dyDescent="0.25">
      <c r="A1545" s="351"/>
    </row>
    <row r="1546" spans="1:1" ht="15.75" x14ac:dyDescent="0.25">
      <c r="A1546" s="351"/>
    </row>
    <row r="1547" spans="1:1" ht="15.75" x14ac:dyDescent="0.25">
      <c r="A1547" s="351"/>
    </row>
    <row r="1548" spans="1:1" ht="15.75" x14ac:dyDescent="0.25">
      <c r="A1548" s="351"/>
    </row>
    <row r="1549" spans="1:1" ht="15.75" x14ac:dyDescent="0.25">
      <c r="A1549" s="351"/>
    </row>
    <row r="1550" spans="1:1" ht="15.75" x14ac:dyDescent="0.25">
      <c r="A1550" s="351"/>
    </row>
    <row r="1551" spans="1:1" ht="15.75" x14ac:dyDescent="0.25">
      <c r="A1551" s="351"/>
    </row>
    <row r="1552" spans="1:1" ht="15.75" x14ac:dyDescent="0.25">
      <c r="A1552" s="351"/>
    </row>
    <row r="1553" spans="1:1" ht="15.75" x14ac:dyDescent="0.25">
      <c r="A1553" s="351"/>
    </row>
    <row r="1554" spans="1:1" ht="15.75" x14ac:dyDescent="0.25">
      <c r="A1554" s="351"/>
    </row>
    <row r="1555" spans="1:1" ht="15.75" x14ac:dyDescent="0.25">
      <c r="A1555" s="351"/>
    </row>
    <row r="1556" spans="1:1" ht="15.75" x14ac:dyDescent="0.25">
      <c r="A1556" s="351"/>
    </row>
    <row r="1557" spans="1:1" ht="15.75" x14ac:dyDescent="0.25">
      <c r="A1557" s="351"/>
    </row>
    <row r="1558" spans="1:1" ht="15.75" x14ac:dyDescent="0.25">
      <c r="A1558" s="351"/>
    </row>
    <row r="1559" spans="1:1" ht="15.75" x14ac:dyDescent="0.25">
      <c r="A1559" s="351"/>
    </row>
    <row r="1560" spans="1:1" ht="15.75" x14ac:dyDescent="0.25">
      <c r="A1560" s="351"/>
    </row>
    <row r="1561" spans="1:1" ht="15.75" x14ac:dyDescent="0.25">
      <c r="A1561" s="351"/>
    </row>
    <row r="1562" spans="1:1" ht="15.75" x14ac:dyDescent="0.25">
      <c r="A1562" s="351"/>
    </row>
    <row r="1563" spans="1:1" ht="15.75" x14ac:dyDescent="0.25">
      <c r="A1563" s="351"/>
    </row>
    <row r="1564" spans="1:1" ht="15.75" x14ac:dyDescent="0.25">
      <c r="A1564" s="351"/>
    </row>
    <row r="1565" spans="1:1" ht="15.75" x14ac:dyDescent="0.25">
      <c r="A1565" s="351"/>
    </row>
    <row r="1566" spans="1:1" ht="15.75" x14ac:dyDescent="0.25">
      <c r="A1566" s="351"/>
    </row>
    <row r="1567" spans="1:1" ht="15.75" x14ac:dyDescent="0.25">
      <c r="A1567" s="351"/>
    </row>
    <row r="1568" spans="1:1" ht="15.75" x14ac:dyDescent="0.25">
      <c r="A1568" s="351"/>
    </row>
    <row r="1569" spans="1:1" ht="15.75" x14ac:dyDescent="0.25">
      <c r="A1569" s="351"/>
    </row>
    <row r="1570" spans="1:1" ht="15.75" x14ac:dyDescent="0.25">
      <c r="A1570" s="351"/>
    </row>
    <row r="1571" spans="1:1" ht="15.75" x14ac:dyDescent="0.25">
      <c r="A1571" s="351"/>
    </row>
    <row r="1572" spans="1:1" ht="15.75" x14ac:dyDescent="0.25">
      <c r="A1572" s="351"/>
    </row>
    <row r="1573" spans="1:1" ht="15.75" x14ac:dyDescent="0.25">
      <c r="A1573" s="351"/>
    </row>
    <row r="1574" spans="1:1" ht="15.75" x14ac:dyDescent="0.25">
      <c r="A1574" s="351"/>
    </row>
    <row r="1575" spans="1:1" ht="15.75" x14ac:dyDescent="0.25">
      <c r="A1575" s="351"/>
    </row>
    <row r="1576" spans="1:1" ht="15.75" x14ac:dyDescent="0.25">
      <c r="A1576" s="351"/>
    </row>
    <row r="1577" spans="1:1" ht="15.75" x14ac:dyDescent="0.25">
      <c r="A1577" s="351"/>
    </row>
    <row r="1578" spans="1:1" ht="15.75" x14ac:dyDescent="0.25">
      <c r="A1578" s="351"/>
    </row>
    <row r="1579" spans="1:1" ht="15.75" x14ac:dyDescent="0.25">
      <c r="A1579" s="351"/>
    </row>
    <row r="1580" spans="1:1" ht="15.75" x14ac:dyDescent="0.25">
      <c r="A1580" s="351"/>
    </row>
    <row r="1581" spans="1:1" ht="15.75" x14ac:dyDescent="0.25">
      <c r="A1581" s="351"/>
    </row>
    <row r="1582" spans="1:1" ht="15.75" x14ac:dyDescent="0.25">
      <c r="A1582" s="351"/>
    </row>
    <row r="1583" spans="1:1" ht="15.75" x14ac:dyDescent="0.25">
      <c r="A1583" s="351"/>
    </row>
    <row r="1584" spans="1:1" ht="15.75" x14ac:dyDescent="0.25">
      <c r="A1584" s="351"/>
    </row>
    <row r="1585" spans="1:1" ht="15.75" x14ac:dyDescent="0.25">
      <c r="A1585" s="351"/>
    </row>
    <row r="1586" spans="1:1" ht="15.75" x14ac:dyDescent="0.25">
      <c r="A1586" s="351"/>
    </row>
    <row r="1587" spans="1:1" ht="15.75" x14ac:dyDescent="0.25">
      <c r="A1587" s="351"/>
    </row>
    <row r="1588" spans="1:1" ht="15.75" x14ac:dyDescent="0.25">
      <c r="A1588" s="351"/>
    </row>
    <row r="1589" spans="1:1" ht="15.75" x14ac:dyDescent="0.25">
      <c r="A1589" s="351"/>
    </row>
    <row r="1590" spans="1:1" ht="15.75" x14ac:dyDescent="0.25">
      <c r="A1590" s="351"/>
    </row>
    <row r="1591" spans="1:1" ht="15.75" x14ac:dyDescent="0.25">
      <c r="A1591" s="351"/>
    </row>
    <row r="1592" spans="1:1" ht="15.75" x14ac:dyDescent="0.25">
      <c r="A1592" s="351"/>
    </row>
    <row r="1593" spans="1:1" ht="15.75" x14ac:dyDescent="0.25">
      <c r="A1593" s="351"/>
    </row>
    <row r="1594" spans="1:1" ht="15.75" x14ac:dyDescent="0.25">
      <c r="A1594" s="351"/>
    </row>
    <row r="1595" spans="1:1" ht="15.75" x14ac:dyDescent="0.25">
      <c r="A1595" s="351"/>
    </row>
    <row r="1596" spans="1:1" ht="15.75" x14ac:dyDescent="0.25">
      <c r="A1596" s="351"/>
    </row>
    <row r="1597" spans="1:1" ht="15.75" x14ac:dyDescent="0.25">
      <c r="A1597" s="351"/>
    </row>
    <row r="1598" spans="1:1" ht="15.75" x14ac:dyDescent="0.25">
      <c r="A1598" s="351"/>
    </row>
    <row r="1599" spans="1:1" ht="15.75" x14ac:dyDescent="0.25">
      <c r="A1599" s="351"/>
    </row>
    <row r="1600" spans="1:1" ht="15.75" x14ac:dyDescent="0.25">
      <c r="A1600" s="351"/>
    </row>
    <row r="1601" spans="1:1" ht="15.75" x14ac:dyDescent="0.25">
      <c r="A1601" s="351"/>
    </row>
    <row r="1602" spans="1:1" ht="15.75" x14ac:dyDescent="0.25">
      <c r="A1602" s="351"/>
    </row>
    <row r="1603" spans="1:1" ht="15.75" x14ac:dyDescent="0.25">
      <c r="A1603" s="351"/>
    </row>
    <row r="1604" spans="1:1" ht="15.75" x14ac:dyDescent="0.25">
      <c r="A1604" s="351"/>
    </row>
    <row r="1605" spans="1:1" ht="15.75" x14ac:dyDescent="0.25">
      <c r="A1605" s="351"/>
    </row>
    <row r="1606" spans="1:1" ht="15.75" x14ac:dyDescent="0.25">
      <c r="A1606" s="351"/>
    </row>
    <row r="1607" spans="1:1" ht="15.75" x14ac:dyDescent="0.25">
      <c r="A1607" s="351"/>
    </row>
    <row r="1608" spans="1:1" ht="15.75" x14ac:dyDescent="0.25">
      <c r="A1608" s="351"/>
    </row>
    <row r="1609" spans="1:1" ht="15.75" x14ac:dyDescent="0.25">
      <c r="A1609" s="351"/>
    </row>
    <row r="1610" spans="1:1" ht="15.75" x14ac:dyDescent="0.25">
      <c r="A1610" s="351"/>
    </row>
    <row r="1611" spans="1:1" ht="15.75" x14ac:dyDescent="0.25">
      <c r="A1611" s="351"/>
    </row>
    <row r="1612" spans="1:1" ht="15.75" x14ac:dyDescent="0.25">
      <c r="A1612" s="351"/>
    </row>
    <row r="1613" spans="1:1" ht="15.75" x14ac:dyDescent="0.25">
      <c r="A1613" s="351"/>
    </row>
    <row r="1614" spans="1:1" ht="15.75" x14ac:dyDescent="0.25">
      <c r="A1614" s="351"/>
    </row>
    <row r="1615" spans="1:1" ht="15.75" x14ac:dyDescent="0.25">
      <c r="A1615" s="351"/>
    </row>
    <row r="1616" spans="1:1" ht="15.75" x14ac:dyDescent="0.25">
      <c r="A1616" s="351"/>
    </row>
    <row r="1617" spans="1:1" ht="15.75" x14ac:dyDescent="0.25">
      <c r="A1617" s="351"/>
    </row>
    <row r="1618" spans="1:1" ht="15.75" x14ac:dyDescent="0.25">
      <c r="A1618" s="351"/>
    </row>
    <row r="1619" spans="1:1" ht="15.75" x14ac:dyDescent="0.25">
      <c r="A1619" s="351"/>
    </row>
    <row r="1620" spans="1:1" ht="15.75" x14ac:dyDescent="0.25">
      <c r="A1620" s="351"/>
    </row>
    <row r="1621" spans="1:1" ht="15.75" x14ac:dyDescent="0.25">
      <c r="A1621" s="351"/>
    </row>
    <row r="1622" spans="1:1" ht="15.75" x14ac:dyDescent="0.25">
      <c r="A1622" s="351"/>
    </row>
    <row r="1623" spans="1:1" ht="15.75" x14ac:dyDescent="0.25">
      <c r="A1623" s="351"/>
    </row>
    <row r="1624" spans="1:1" ht="15.75" x14ac:dyDescent="0.25">
      <c r="A1624" s="351"/>
    </row>
    <row r="1625" spans="1:1" ht="15.75" x14ac:dyDescent="0.25">
      <c r="A1625" s="351"/>
    </row>
    <row r="1626" spans="1:1" ht="15.75" x14ac:dyDescent="0.25">
      <c r="A1626" s="351"/>
    </row>
    <row r="1627" spans="1:1" ht="15.75" x14ac:dyDescent="0.25">
      <c r="A1627" s="351"/>
    </row>
    <row r="1628" spans="1:1" ht="15.75" x14ac:dyDescent="0.25">
      <c r="A1628" s="351"/>
    </row>
    <row r="1629" spans="1:1" ht="15.75" x14ac:dyDescent="0.25">
      <c r="A1629" s="351"/>
    </row>
    <row r="1630" spans="1:1" ht="15.75" x14ac:dyDescent="0.25">
      <c r="A1630" s="351"/>
    </row>
    <row r="1631" spans="1:1" ht="15.75" x14ac:dyDescent="0.25">
      <c r="A1631" s="351"/>
    </row>
    <row r="1632" spans="1:1" ht="15.75" x14ac:dyDescent="0.25">
      <c r="A1632" s="351"/>
    </row>
    <row r="1633" spans="1:1" ht="15.75" x14ac:dyDescent="0.25">
      <c r="A1633" s="351"/>
    </row>
    <row r="1634" spans="1:1" ht="15.75" x14ac:dyDescent="0.25">
      <c r="A1634" s="351"/>
    </row>
    <row r="1635" spans="1:1" ht="15.75" x14ac:dyDescent="0.25">
      <c r="A1635" s="351"/>
    </row>
    <row r="1636" spans="1:1" ht="15.75" x14ac:dyDescent="0.25">
      <c r="A1636" s="351"/>
    </row>
    <row r="1637" spans="1:1" ht="15.75" x14ac:dyDescent="0.25">
      <c r="A1637" s="351"/>
    </row>
    <row r="1638" spans="1:1" ht="15.75" x14ac:dyDescent="0.25">
      <c r="A1638" s="351"/>
    </row>
    <row r="1639" spans="1:1" ht="15.75" x14ac:dyDescent="0.25">
      <c r="A1639" s="351"/>
    </row>
    <row r="1640" spans="1:1" ht="15.75" x14ac:dyDescent="0.25">
      <c r="A1640" s="351"/>
    </row>
    <row r="1641" spans="1:1" ht="15.75" x14ac:dyDescent="0.25">
      <c r="A1641" s="351"/>
    </row>
    <row r="1642" spans="1:1" ht="15.75" x14ac:dyDescent="0.25">
      <c r="A1642" s="351"/>
    </row>
    <row r="1643" spans="1:1" ht="15.75" x14ac:dyDescent="0.25">
      <c r="A1643" s="351"/>
    </row>
    <row r="1644" spans="1:1" ht="15.75" x14ac:dyDescent="0.25">
      <c r="A1644" s="351"/>
    </row>
    <row r="1645" spans="1:1" ht="15.75" x14ac:dyDescent="0.25">
      <c r="A1645" s="351"/>
    </row>
    <row r="1646" spans="1:1" ht="15.75" x14ac:dyDescent="0.25">
      <c r="A1646" s="351"/>
    </row>
    <row r="1647" spans="1:1" ht="15.75" x14ac:dyDescent="0.25">
      <c r="A1647" s="351"/>
    </row>
    <row r="1648" spans="1:1" ht="15.75" x14ac:dyDescent="0.25">
      <c r="A1648" s="351"/>
    </row>
    <row r="1649" spans="1:1" ht="15.75" x14ac:dyDescent="0.25">
      <c r="A1649" s="351"/>
    </row>
    <row r="1650" spans="1:1" ht="15.75" x14ac:dyDescent="0.25">
      <c r="A1650" s="351"/>
    </row>
    <row r="1651" spans="1:1" ht="15.75" x14ac:dyDescent="0.25">
      <c r="A1651" s="351"/>
    </row>
    <row r="1652" spans="1:1" ht="15.75" x14ac:dyDescent="0.25">
      <c r="A1652" s="351"/>
    </row>
    <row r="1653" spans="1:1" ht="15.75" x14ac:dyDescent="0.25">
      <c r="A1653" s="351"/>
    </row>
    <row r="1654" spans="1:1" ht="15.75" x14ac:dyDescent="0.25">
      <c r="A1654" s="351"/>
    </row>
    <row r="1655" spans="1:1" ht="15.75" x14ac:dyDescent="0.25">
      <c r="A1655" s="351"/>
    </row>
    <row r="1656" spans="1:1" ht="15.75" x14ac:dyDescent="0.25">
      <c r="A1656" s="351"/>
    </row>
    <row r="1657" spans="1:1" ht="15.75" x14ac:dyDescent="0.25">
      <c r="A1657" s="351"/>
    </row>
    <row r="1658" spans="1:1" ht="15.75" x14ac:dyDescent="0.25">
      <c r="A1658" s="351"/>
    </row>
    <row r="1659" spans="1:1" ht="15.75" x14ac:dyDescent="0.25">
      <c r="A1659" s="351"/>
    </row>
    <row r="1660" spans="1:1" ht="15.75" x14ac:dyDescent="0.25">
      <c r="A1660" s="351"/>
    </row>
    <row r="1661" spans="1:1" ht="15.75" x14ac:dyDescent="0.25">
      <c r="A1661" s="351"/>
    </row>
    <row r="1662" spans="1:1" ht="15.75" x14ac:dyDescent="0.25">
      <c r="A1662" s="351"/>
    </row>
    <row r="1663" spans="1:1" ht="15.75" x14ac:dyDescent="0.25">
      <c r="A1663" s="351"/>
    </row>
    <row r="1664" spans="1:1" ht="15.75" x14ac:dyDescent="0.25">
      <c r="A1664" s="351"/>
    </row>
    <row r="1665" spans="1:1" ht="15.75" x14ac:dyDescent="0.25">
      <c r="A1665" s="351"/>
    </row>
    <row r="1666" spans="1:1" ht="15.75" x14ac:dyDescent="0.25">
      <c r="A1666" s="351"/>
    </row>
    <row r="1667" spans="1:1" ht="15.75" x14ac:dyDescent="0.25">
      <c r="A1667" s="351"/>
    </row>
    <row r="1668" spans="1:1" ht="15.75" x14ac:dyDescent="0.25">
      <c r="A1668" s="351"/>
    </row>
    <row r="1669" spans="1:1" ht="15.75" x14ac:dyDescent="0.25">
      <c r="A1669" s="351"/>
    </row>
    <row r="1670" spans="1:1" ht="15.75" x14ac:dyDescent="0.25">
      <c r="A1670" s="351"/>
    </row>
    <row r="1671" spans="1:1" ht="15.75" x14ac:dyDescent="0.25">
      <c r="A1671" s="351"/>
    </row>
    <row r="1672" spans="1:1" ht="15.75" x14ac:dyDescent="0.25">
      <c r="A1672" s="351"/>
    </row>
    <row r="1673" spans="1:1" ht="15.75" x14ac:dyDescent="0.25">
      <c r="A1673" s="351"/>
    </row>
    <row r="1674" spans="1:1" ht="15.75" x14ac:dyDescent="0.25">
      <c r="A1674" s="351"/>
    </row>
    <row r="1675" spans="1:1" ht="15.75" x14ac:dyDescent="0.25">
      <c r="A1675" s="351"/>
    </row>
    <row r="1676" spans="1:1" ht="15.75" x14ac:dyDescent="0.25">
      <c r="A1676" s="351"/>
    </row>
    <row r="1677" spans="1:1" ht="15.75" x14ac:dyDescent="0.25">
      <c r="A1677" s="351"/>
    </row>
    <row r="1678" spans="1:1" ht="15.75" x14ac:dyDescent="0.25">
      <c r="A1678" s="351"/>
    </row>
    <row r="1679" spans="1:1" ht="15.75" x14ac:dyDescent="0.25">
      <c r="A1679" s="351"/>
    </row>
    <row r="1680" spans="1:1" ht="15.75" x14ac:dyDescent="0.25">
      <c r="A1680" s="351"/>
    </row>
    <row r="1681" spans="1:1" ht="15.75" x14ac:dyDescent="0.25">
      <c r="A1681" s="351"/>
    </row>
    <row r="1682" spans="1:1" ht="15.75" x14ac:dyDescent="0.25">
      <c r="A1682" s="351"/>
    </row>
    <row r="1683" spans="1:1" ht="15.75" x14ac:dyDescent="0.25">
      <c r="A1683" s="351"/>
    </row>
    <row r="1684" spans="1:1" ht="15.75" x14ac:dyDescent="0.25">
      <c r="A1684" s="351"/>
    </row>
    <row r="1685" spans="1:1" ht="15.75" x14ac:dyDescent="0.25">
      <c r="A1685" s="351"/>
    </row>
    <row r="1686" spans="1:1" ht="15.75" x14ac:dyDescent="0.25">
      <c r="A1686" s="351"/>
    </row>
    <row r="1687" spans="1:1" ht="15.75" x14ac:dyDescent="0.25">
      <c r="A1687" s="351"/>
    </row>
    <row r="1688" spans="1:1" ht="15.75" x14ac:dyDescent="0.25">
      <c r="A1688" s="351"/>
    </row>
    <row r="1689" spans="1:1" ht="15.75" x14ac:dyDescent="0.25">
      <c r="A1689" s="351"/>
    </row>
    <row r="1690" spans="1:1" ht="15.75" x14ac:dyDescent="0.25">
      <c r="A1690" s="351"/>
    </row>
    <row r="1691" spans="1:1" ht="15.75" x14ac:dyDescent="0.25">
      <c r="A1691" s="351"/>
    </row>
    <row r="1692" spans="1:1" ht="15.75" x14ac:dyDescent="0.25">
      <c r="A1692" s="351"/>
    </row>
    <row r="1693" spans="1:1" ht="15.75" x14ac:dyDescent="0.25">
      <c r="A1693" s="351"/>
    </row>
    <row r="1694" spans="1:1" ht="15.75" x14ac:dyDescent="0.25">
      <c r="A1694" s="351"/>
    </row>
    <row r="1695" spans="1:1" ht="15.75" x14ac:dyDescent="0.25">
      <c r="A1695" s="351"/>
    </row>
    <row r="1696" spans="1:1" ht="15.75" x14ac:dyDescent="0.25">
      <c r="A1696" s="351"/>
    </row>
    <row r="1697" spans="1:1" ht="15.75" x14ac:dyDescent="0.25">
      <c r="A1697" s="351"/>
    </row>
    <row r="1698" spans="1:1" ht="15.75" x14ac:dyDescent="0.25">
      <c r="A1698" s="351"/>
    </row>
    <row r="1699" spans="1:1" ht="15.75" x14ac:dyDescent="0.25">
      <c r="A1699" s="351"/>
    </row>
    <row r="1700" spans="1:1" ht="15.75" x14ac:dyDescent="0.25">
      <c r="A1700" s="351"/>
    </row>
    <row r="1701" spans="1:1" ht="15.75" x14ac:dyDescent="0.25">
      <c r="A1701" s="351"/>
    </row>
    <row r="1702" spans="1:1" ht="15.75" x14ac:dyDescent="0.25">
      <c r="A1702" s="351"/>
    </row>
    <row r="1703" spans="1:1" ht="15.75" x14ac:dyDescent="0.25">
      <c r="A1703" s="351"/>
    </row>
    <row r="1704" spans="1:1" ht="15.75" x14ac:dyDescent="0.25">
      <c r="A1704" s="351"/>
    </row>
    <row r="1705" spans="1:1" ht="15.75" x14ac:dyDescent="0.25">
      <c r="A1705" s="351"/>
    </row>
    <row r="1706" spans="1:1" ht="15.75" x14ac:dyDescent="0.25">
      <c r="A1706" s="351"/>
    </row>
    <row r="1707" spans="1:1" ht="15.75" x14ac:dyDescent="0.25">
      <c r="A1707" s="351"/>
    </row>
    <row r="1708" spans="1:1" ht="15.75" x14ac:dyDescent="0.25">
      <c r="A1708" s="351"/>
    </row>
    <row r="1709" spans="1:1" ht="15.75" x14ac:dyDescent="0.25">
      <c r="A1709" s="351"/>
    </row>
    <row r="1710" spans="1:1" ht="15.75" x14ac:dyDescent="0.25">
      <c r="A1710" s="351"/>
    </row>
    <row r="1711" spans="1:1" ht="15.75" x14ac:dyDescent="0.25">
      <c r="A1711" s="351"/>
    </row>
    <row r="1712" spans="1:1" ht="15.75" x14ac:dyDescent="0.25">
      <c r="A1712" s="351"/>
    </row>
    <row r="1713" spans="1:1" ht="15.75" x14ac:dyDescent="0.25">
      <c r="A1713" s="351"/>
    </row>
    <row r="1714" spans="1:1" ht="15.75" x14ac:dyDescent="0.25">
      <c r="A1714" s="351"/>
    </row>
    <row r="1715" spans="1:1" ht="15.75" x14ac:dyDescent="0.25">
      <c r="A1715" s="351"/>
    </row>
    <row r="1716" spans="1:1" ht="15.75" x14ac:dyDescent="0.25">
      <c r="A1716" s="351"/>
    </row>
    <row r="1717" spans="1:1" ht="15.75" x14ac:dyDescent="0.25">
      <c r="A1717" s="351"/>
    </row>
    <row r="1718" spans="1:1" ht="15.75" x14ac:dyDescent="0.25">
      <c r="A1718" s="351"/>
    </row>
    <row r="1719" spans="1:1" ht="15.75" x14ac:dyDescent="0.25">
      <c r="A1719" s="351"/>
    </row>
    <row r="1720" spans="1:1" ht="15.75" x14ac:dyDescent="0.25">
      <c r="A1720" s="351"/>
    </row>
    <row r="1721" spans="1:1" ht="15.75" x14ac:dyDescent="0.25">
      <c r="A1721" s="351"/>
    </row>
    <row r="1722" spans="1:1" ht="15.75" x14ac:dyDescent="0.25">
      <c r="A1722" s="351"/>
    </row>
    <row r="1723" spans="1:1" ht="15.75" x14ac:dyDescent="0.25">
      <c r="A1723" s="351"/>
    </row>
    <row r="1724" spans="1:1" ht="15.75" x14ac:dyDescent="0.25">
      <c r="A1724" s="351"/>
    </row>
    <row r="1725" spans="1:1" ht="15.75" x14ac:dyDescent="0.25">
      <c r="A1725" s="351"/>
    </row>
    <row r="1726" spans="1:1" ht="15.75" x14ac:dyDescent="0.25">
      <c r="A1726" s="351"/>
    </row>
    <row r="1727" spans="1:1" ht="15.75" x14ac:dyDescent="0.25">
      <c r="A1727" s="351"/>
    </row>
    <row r="1728" spans="1:1" ht="15.75" x14ac:dyDescent="0.25">
      <c r="A1728" s="351"/>
    </row>
    <row r="1729" spans="1:1" ht="15.75" x14ac:dyDescent="0.25">
      <c r="A1729" s="351"/>
    </row>
    <row r="1730" spans="1:1" ht="15.75" x14ac:dyDescent="0.25">
      <c r="A1730" s="351"/>
    </row>
    <row r="1731" spans="1:1" ht="15.75" x14ac:dyDescent="0.25">
      <c r="A1731" s="351"/>
    </row>
    <row r="1732" spans="1:1" ht="15.75" x14ac:dyDescent="0.25">
      <c r="A1732" s="351"/>
    </row>
    <row r="1733" spans="1:1" ht="15.75" x14ac:dyDescent="0.25">
      <c r="A1733" s="351"/>
    </row>
    <row r="1734" spans="1:1" ht="15.75" x14ac:dyDescent="0.25">
      <c r="A1734" s="351"/>
    </row>
    <row r="1735" spans="1:1" ht="15.75" x14ac:dyDescent="0.25">
      <c r="A1735" s="351"/>
    </row>
    <row r="1736" spans="1:1" ht="15.75" x14ac:dyDescent="0.25">
      <c r="A1736" s="351"/>
    </row>
    <row r="1737" spans="1:1" ht="15.75" x14ac:dyDescent="0.25">
      <c r="A1737" s="351"/>
    </row>
    <row r="1738" spans="1:1" ht="15.75" x14ac:dyDescent="0.25">
      <c r="A1738" s="351"/>
    </row>
    <row r="1739" spans="1:1" ht="15.75" x14ac:dyDescent="0.25">
      <c r="A1739" s="351"/>
    </row>
    <row r="1740" spans="1:1" ht="15.75" x14ac:dyDescent="0.25">
      <c r="A1740" s="351"/>
    </row>
    <row r="1741" spans="1:1" ht="15.75" x14ac:dyDescent="0.25">
      <c r="A1741" s="351"/>
    </row>
    <row r="1742" spans="1:1" ht="15.75" x14ac:dyDescent="0.25">
      <c r="A1742" s="351"/>
    </row>
    <row r="1743" spans="1:1" ht="15.75" x14ac:dyDescent="0.25">
      <c r="A1743" s="351"/>
    </row>
    <row r="1744" spans="1:1" ht="15.75" x14ac:dyDescent="0.25">
      <c r="A1744" s="351"/>
    </row>
    <row r="1745" spans="1:1" ht="15.75" x14ac:dyDescent="0.25">
      <c r="A1745" s="351"/>
    </row>
    <row r="1746" spans="1:1" ht="15.75" x14ac:dyDescent="0.25">
      <c r="A1746" s="351"/>
    </row>
    <row r="1747" spans="1:1" ht="15.75" x14ac:dyDescent="0.25">
      <c r="A1747" s="351"/>
    </row>
    <row r="1748" spans="1:1" ht="15.75" x14ac:dyDescent="0.25">
      <c r="A1748" s="351"/>
    </row>
    <row r="1749" spans="1:1" ht="15.75" x14ac:dyDescent="0.25">
      <c r="A1749" s="351"/>
    </row>
    <row r="1750" spans="1:1" ht="15.75" x14ac:dyDescent="0.25">
      <c r="A1750" s="351"/>
    </row>
    <row r="1751" spans="1:1" ht="15.75" x14ac:dyDescent="0.25">
      <c r="A1751" s="351"/>
    </row>
    <row r="1752" spans="1:1" ht="15.75" x14ac:dyDescent="0.25">
      <c r="A1752" s="351"/>
    </row>
    <row r="1753" spans="1:1" ht="15.75" x14ac:dyDescent="0.25">
      <c r="A1753" s="351"/>
    </row>
    <row r="1754" spans="1:1" ht="15.75" x14ac:dyDescent="0.25">
      <c r="A1754" s="351"/>
    </row>
    <row r="1755" spans="1:1" ht="15.75" x14ac:dyDescent="0.25">
      <c r="A1755" s="351"/>
    </row>
    <row r="1756" spans="1:1" ht="15.75" x14ac:dyDescent="0.25">
      <c r="A1756" s="351"/>
    </row>
    <row r="1757" spans="1:1" ht="15.75" x14ac:dyDescent="0.25">
      <c r="A1757" s="351"/>
    </row>
    <row r="1758" spans="1:1" ht="15.75" x14ac:dyDescent="0.25">
      <c r="A1758" s="351"/>
    </row>
    <row r="1759" spans="1:1" ht="15.75" x14ac:dyDescent="0.25">
      <c r="A1759" s="351"/>
    </row>
    <row r="1760" spans="1:1" ht="15.75" x14ac:dyDescent="0.25">
      <c r="A1760" s="351"/>
    </row>
    <row r="1761" spans="1:1" ht="15.75" x14ac:dyDescent="0.25">
      <c r="A1761" s="351"/>
    </row>
    <row r="1762" spans="1:1" ht="15.75" x14ac:dyDescent="0.25">
      <c r="A1762" s="351"/>
    </row>
    <row r="1763" spans="1:1" ht="15.75" x14ac:dyDescent="0.25">
      <c r="A1763" s="351"/>
    </row>
    <row r="1764" spans="1:1" ht="15.75" x14ac:dyDescent="0.25">
      <c r="A1764" s="351"/>
    </row>
    <row r="1765" spans="1:1" ht="15.75" x14ac:dyDescent="0.25">
      <c r="A1765" s="351"/>
    </row>
    <row r="1766" spans="1:1" ht="15.75" x14ac:dyDescent="0.25">
      <c r="A1766" s="351"/>
    </row>
    <row r="1767" spans="1:1" ht="15.75" x14ac:dyDescent="0.25">
      <c r="A1767" s="351"/>
    </row>
    <row r="1768" spans="1:1" ht="15.75" x14ac:dyDescent="0.25">
      <c r="A1768" s="351"/>
    </row>
    <row r="1769" spans="1:1" ht="15.75" x14ac:dyDescent="0.25">
      <c r="A1769" s="351"/>
    </row>
    <row r="1770" spans="1:1" ht="15.75" x14ac:dyDescent="0.25">
      <c r="A1770" s="351"/>
    </row>
    <row r="1771" spans="1:1" ht="15.75" x14ac:dyDescent="0.25">
      <c r="A1771" s="351"/>
    </row>
    <row r="1772" spans="1:1" ht="15.75" x14ac:dyDescent="0.25">
      <c r="A1772" s="351"/>
    </row>
    <row r="1773" spans="1:1" ht="15.75" x14ac:dyDescent="0.25">
      <c r="A1773" s="351"/>
    </row>
    <row r="1774" spans="1:1" ht="15.75" x14ac:dyDescent="0.25">
      <c r="A1774" s="351"/>
    </row>
    <row r="1775" spans="1:1" ht="15.75" x14ac:dyDescent="0.25">
      <c r="A1775" s="351"/>
    </row>
    <row r="1776" spans="1:1" ht="15.75" x14ac:dyDescent="0.25">
      <c r="A1776" s="351"/>
    </row>
    <row r="1777" spans="1:1" ht="15.75" x14ac:dyDescent="0.25">
      <c r="A1777" s="351"/>
    </row>
    <row r="1778" spans="1:1" ht="15.75" x14ac:dyDescent="0.25">
      <c r="A1778" s="351"/>
    </row>
    <row r="1779" spans="1:1" ht="15.75" x14ac:dyDescent="0.25">
      <c r="A1779" s="351"/>
    </row>
    <row r="1780" spans="1:1" ht="15.75" x14ac:dyDescent="0.25">
      <c r="A1780" s="351"/>
    </row>
    <row r="1781" spans="1:1" ht="15.75" x14ac:dyDescent="0.25">
      <c r="A1781" s="351"/>
    </row>
    <row r="1782" spans="1:1" ht="15.75" x14ac:dyDescent="0.25">
      <c r="A1782" s="351"/>
    </row>
    <row r="1783" spans="1:1" ht="15.75" x14ac:dyDescent="0.25">
      <c r="A1783" s="351"/>
    </row>
    <row r="1784" spans="1:1" ht="15.75" x14ac:dyDescent="0.25">
      <c r="A1784" s="351"/>
    </row>
    <row r="1785" spans="1:1" ht="15.75" x14ac:dyDescent="0.25">
      <c r="A1785" s="351"/>
    </row>
    <row r="1786" spans="1:1" ht="15.75" x14ac:dyDescent="0.25">
      <c r="A1786" s="351"/>
    </row>
    <row r="1787" spans="1:1" ht="15.75" x14ac:dyDescent="0.25">
      <c r="A1787" s="351"/>
    </row>
    <row r="1788" spans="1:1" ht="15.75" x14ac:dyDescent="0.25">
      <c r="A1788" s="351"/>
    </row>
    <row r="1789" spans="1:1" ht="15.75" x14ac:dyDescent="0.25">
      <c r="A1789" s="351"/>
    </row>
    <row r="1790" spans="1:1" ht="15.75" x14ac:dyDescent="0.25">
      <c r="A1790" s="351"/>
    </row>
    <row r="1791" spans="1:1" ht="15.75" x14ac:dyDescent="0.25">
      <c r="A1791" s="351"/>
    </row>
    <row r="1792" spans="1:1" ht="15.75" x14ac:dyDescent="0.25">
      <c r="A1792" s="351"/>
    </row>
    <row r="1793" spans="1:1" ht="15.75" x14ac:dyDescent="0.25">
      <c r="A1793" s="351"/>
    </row>
    <row r="1794" spans="1:1" ht="15.75" x14ac:dyDescent="0.25">
      <c r="A1794" s="351"/>
    </row>
    <row r="1795" spans="1:1" ht="15.75" x14ac:dyDescent="0.25">
      <c r="A1795" s="351"/>
    </row>
    <row r="1796" spans="1:1" ht="15.75" x14ac:dyDescent="0.25">
      <c r="A1796" s="351"/>
    </row>
    <row r="1797" spans="1:1" ht="15.75" x14ac:dyDescent="0.25">
      <c r="A1797" s="351"/>
    </row>
    <row r="1798" spans="1:1" ht="15.75" x14ac:dyDescent="0.25">
      <c r="A1798" s="351"/>
    </row>
    <row r="1799" spans="1:1" ht="15.75" x14ac:dyDescent="0.25">
      <c r="A1799" s="351"/>
    </row>
    <row r="1800" spans="1:1" ht="15.75" x14ac:dyDescent="0.25">
      <c r="A1800" s="351"/>
    </row>
    <row r="1801" spans="1:1" ht="15.75" x14ac:dyDescent="0.25">
      <c r="A1801" s="351"/>
    </row>
    <row r="1802" spans="1:1" ht="15.75" x14ac:dyDescent="0.25">
      <c r="A1802" s="351"/>
    </row>
    <row r="1803" spans="1:1" ht="15.75" x14ac:dyDescent="0.25">
      <c r="A1803" s="351"/>
    </row>
    <row r="1804" spans="1:1" ht="15.75" x14ac:dyDescent="0.25">
      <c r="A1804" s="351"/>
    </row>
    <row r="1805" spans="1:1" ht="15.75" x14ac:dyDescent="0.25">
      <c r="A1805" s="351"/>
    </row>
    <row r="1806" spans="1:1" ht="15.75" x14ac:dyDescent="0.25">
      <c r="A1806" s="351"/>
    </row>
    <row r="1807" spans="1:1" ht="15.75" x14ac:dyDescent="0.25">
      <c r="A1807" s="351"/>
    </row>
    <row r="1808" spans="1:1" ht="15.75" x14ac:dyDescent="0.25">
      <c r="A1808" s="351"/>
    </row>
    <row r="1809" spans="1:1" ht="15.75" x14ac:dyDescent="0.25">
      <c r="A1809" s="351"/>
    </row>
    <row r="1810" spans="1:1" ht="15.75" x14ac:dyDescent="0.25">
      <c r="A1810" s="351"/>
    </row>
    <row r="1811" spans="1:1" ht="15.75" x14ac:dyDescent="0.25">
      <c r="A1811" s="351"/>
    </row>
    <row r="1812" spans="1:1" ht="15.75" x14ac:dyDescent="0.25">
      <c r="A1812" s="351"/>
    </row>
    <row r="1813" spans="1:1" ht="15.75" x14ac:dyDescent="0.25">
      <c r="A1813" s="351"/>
    </row>
    <row r="1814" spans="1:1" ht="15.75" x14ac:dyDescent="0.25">
      <c r="A1814" s="351"/>
    </row>
    <row r="1815" spans="1:1" ht="15.75" x14ac:dyDescent="0.25">
      <c r="A1815" s="351"/>
    </row>
    <row r="1816" spans="1:1" ht="15.75" x14ac:dyDescent="0.25">
      <c r="A1816" s="351"/>
    </row>
    <row r="1817" spans="1:1" ht="15.75" x14ac:dyDescent="0.25">
      <c r="A1817" s="351"/>
    </row>
    <row r="1818" spans="1:1" ht="15.75" x14ac:dyDescent="0.25">
      <c r="A1818" s="351"/>
    </row>
    <row r="1819" spans="1:1" ht="15.75" x14ac:dyDescent="0.25">
      <c r="A1819" s="351"/>
    </row>
    <row r="1820" spans="1:1" ht="15.75" x14ac:dyDescent="0.25">
      <c r="A1820" s="351"/>
    </row>
    <row r="1821" spans="1:1" ht="15.75" x14ac:dyDescent="0.25">
      <c r="A1821" s="351"/>
    </row>
    <row r="1822" spans="1:1" ht="15.75" x14ac:dyDescent="0.25">
      <c r="A1822" s="351"/>
    </row>
    <row r="1823" spans="1:1" ht="15.75" x14ac:dyDescent="0.25">
      <c r="A1823" s="351"/>
    </row>
    <row r="1824" spans="1:1" ht="15.75" x14ac:dyDescent="0.25">
      <c r="A1824" s="351"/>
    </row>
    <row r="1825" spans="1:1" ht="15.75" x14ac:dyDescent="0.25">
      <c r="A1825" s="351"/>
    </row>
    <row r="1826" spans="1:1" ht="15.75" x14ac:dyDescent="0.25">
      <c r="A1826" s="351"/>
    </row>
    <row r="1827" spans="1:1" ht="15.75" x14ac:dyDescent="0.25">
      <c r="A1827" s="351"/>
    </row>
    <row r="1828" spans="1:1" ht="15.75" x14ac:dyDescent="0.25">
      <c r="A1828" s="351"/>
    </row>
    <row r="1829" spans="1:1" ht="15.75" x14ac:dyDescent="0.25">
      <c r="A1829" s="351"/>
    </row>
    <row r="1830" spans="1:1" ht="15.75" x14ac:dyDescent="0.25">
      <c r="A1830" s="351"/>
    </row>
    <row r="1831" spans="1:1" ht="15.75" x14ac:dyDescent="0.25">
      <c r="A1831" s="351"/>
    </row>
    <row r="1832" spans="1:1" ht="15.75" x14ac:dyDescent="0.25">
      <c r="A1832" s="351"/>
    </row>
    <row r="1833" spans="1:1" ht="15.75" x14ac:dyDescent="0.25">
      <c r="A1833" s="351"/>
    </row>
    <row r="1834" spans="1:1" ht="15.75" x14ac:dyDescent="0.25">
      <c r="A1834" s="351"/>
    </row>
    <row r="1835" spans="1:1" ht="15.75" x14ac:dyDescent="0.25">
      <c r="A1835" s="351"/>
    </row>
    <row r="1836" spans="1:1" ht="15.75" x14ac:dyDescent="0.25">
      <c r="A1836" s="351"/>
    </row>
    <row r="1837" spans="1:1" ht="15.75" x14ac:dyDescent="0.25">
      <c r="A1837" s="351"/>
    </row>
    <row r="1838" spans="1:1" ht="15.75" x14ac:dyDescent="0.25">
      <c r="A1838" s="351"/>
    </row>
    <row r="1839" spans="1:1" ht="15.75" x14ac:dyDescent="0.25">
      <c r="A1839" s="351"/>
    </row>
    <row r="1840" spans="1:1" ht="15.75" x14ac:dyDescent="0.25">
      <c r="A1840" s="351"/>
    </row>
    <row r="1841" spans="1:1" ht="15.75" x14ac:dyDescent="0.25">
      <c r="A1841" s="351"/>
    </row>
    <row r="1842" spans="1:1" ht="15.75" x14ac:dyDescent="0.25">
      <c r="A1842" s="351"/>
    </row>
    <row r="1843" spans="1:1" ht="15.75" x14ac:dyDescent="0.25">
      <c r="A1843" s="351"/>
    </row>
    <row r="1844" spans="1:1" ht="15.75" x14ac:dyDescent="0.25">
      <c r="A1844" s="351"/>
    </row>
    <row r="1845" spans="1:1" ht="15.75" x14ac:dyDescent="0.25">
      <c r="A1845" s="351"/>
    </row>
    <row r="1846" spans="1:1" ht="15.75" x14ac:dyDescent="0.25">
      <c r="A1846" s="351"/>
    </row>
    <row r="1847" spans="1:1" ht="15.75" x14ac:dyDescent="0.25">
      <c r="A1847" s="351"/>
    </row>
    <row r="1848" spans="1:1" ht="15.75" x14ac:dyDescent="0.25">
      <c r="A1848" s="351"/>
    </row>
    <row r="1849" spans="1:1" ht="15.75" x14ac:dyDescent="0.25">
      <c r="A1849" s="351"/>
    </row>
    <row r="1850" spans="1:1" ht="15.75" x14ac:dyDescent="0.25">
      <c r="A1850" s="351"/>
    </row>
    <row r="1851" spans="1:1" ht="15.75" x14ac:dyDescent="0.25">
      <c r="A1851" s="351"/>
    </row>
    <row r="1852" spans="1:1" ht="15.75" x14ac:dyDescent="0.25">
      <c r="A1852" s="351"/>
    </row>
    <row r="1853" spans="1:1" ht="15.75" x14ac:dyDescent="0.25">
      <c r="A1853" s="351"/>
    </row>
    <row r="1854" spans="1:1" ht="15.75" x14ac:dyDescent="0.25">
      <c r="A1854" s="351"/>
    </row>
    <row r="1855" spans="1:1" ht="15.75" x14ac:dyDescent="0.25">
      <c r="A1855" s="351"/>
    </row>
    <row r="1856" spans="1:1" ht="15.75" x14ac:dyDescent="0.25">
      <c r="A1856" s="351"/>
    </row>
    <row r="1857" spans="1:1" ht="15.75" x14ac:dyDescent="0.25">
      <c r="A1857" s="351"/>
    </row>
    <row r="1858" spans="1:1" ht="15.75" x14ac:dyDescent="0.25">
      <c r="A1858" s="351"/>
    </row>
    <row r="1859" spans="1:1" ht="15.75" x14ac:dyDescent="0.25">
      <c r="A1859" s="351"/>
    </row>
    <row r="1860" spans="1:1" ht="15.75" x14ac:dyDescent="0.25">
      <c r="A1860" s="351"/>
    </row>
    <row r="1861" spans="1:1" ht="15.75" x14ac:dyDescent="0.25">
      <c r="A1861" s="351"/>
    </row>
    <row r="1862" spans="1:1" ht="15.75" x14ac:dyDescent="0.25">
      <c r="A1862" s="351"/>
    </row>
    <row r="1863" spans="1:1" ht="15.75" x14ac:dyDescent="0.25">
      <c r="A1863" s="351"/>
    </row>
    <row r="1864" spans="1:1" ht="15.75" x14ac:dyDescent="0.25">
      <c r="A1864" s="351"/>
    </row>
    <row r="1865" spans="1:1" ht="15.75" x14ac:dyDescent="0.25">
      <c r="A1865" s="351"/>
    </row>
    <row r="1866" spans="1:1" ht="15.75" x14ac:dyDescent="0.25">
      <c r="A1866" s="351"/>
    </row>
    <row r="1867" spans="1:1" ht="15.75" x14ac:dyDescent="0.25">
      <c r="A1867" s="351"/>
    </row>
    <row r="1868" spans="1:1" ht="15.75" x14ac:dyDescent="0.25">
      <c r="A1868" s="351"/>
    </row>
    <row r="1869" spans="1:1" ht="15.75" x14ac:dyDescent="0.25">
      <c r="A1869" s="351"/>
    </row>
    <row r="1870" spans="1:1" ht="15.75" x14ac:dyDescent="0.25">
      <c r="A1870" s="351"/>
    </row>
    <row r="1871" spans="1:1" ht="15.75" x14ac:dyDescent="0.25">
      <c r="A1871" s="351"/>
    </row>
    <row r="1872" spans="1:1" ht="15.75" x14ac:dyDescent="0.25">
      <c r="A1872" s="351"/>
    </row>
    <row r="1873" spans="1:1" ht="15.75" x14ac:dyDescent="0.25">
      <c r="A1873" s="351"/>
    </row>
    <row r="1874" spans="1:1" ht="15.75" x14ac:dyDescent="0.25">
      <c r="A1874" s="351"/>
    </row>
    <row r="1875" spans="1:1" ht="15.75" x14ac:dyDescent="0.25">
      <c r="A1875" s="351"/>
    </row>
    <row r="1876" spans="1:1" ht="15.75" x14ac:dyDescent="0.25">
      <c r="A1876" s="351"/>
    </row>
    <row r="1877" spans="1:1" ht="15.75" x14ac:dyDescent="0.25">
      <c r="A1877" s="351"/>
    </row>
    <row r="1878" spans="1:1" ht="15.75" x14ac:dyDescent="0.25">
      <c r="A1878" s="351"/>
    </row>
    <row r="1879" spans="1:1" ht="15.75" x14ac:dyDescent="0.25">
      <c r="A1879" s="351"/>
    </row>
    <row r="1880" spans="1:1" ht="15.75" x14ac:dyDescent="0.25">
      <c r="A1880" s="351"/>
    </row>
    <row r="1881" spans="1:1" ht="15.75" x14ac:dyDescent="0.25">
      <c r="A1881" s="351"/>
    </row>
    <row r="1882" spans="1:1" ht="15.75" x14ac:dyDescent="0.25">
      <c r="A1882" s="351"/>
    </row>
    <row r="1883" spans="1:1" ht="15.75" x14ac:dyDescent="0.25">
      <c r="A1883" s="351"/>
    </row>
    <row r="1884" spans="1:1" ht="15.75" x14ac:dyDescent="0.25">
      <c r="A1884" s="351"/>
    </row>
    <row r="1885" spans="1:1" ht="15.75" x14ac:dyDescent="0.25">
      <c r="A1885" s="351"/>
    </row>
    <row r="1886" spans="1:1" ht="15.75" x14ac:dyDescent="0.25">
      <c r="A1886" s="351"/>
    </row>
    <row r="1887" spans="1:1" ht="15.75" x14ac:dyDescent="0.25">
      <c r="A1887" s="351"/>
    </row>
    <row r="1888" spans="1:1" ht="15.75" x14ac:dyDescent="0.25">
      <c r="A1888" s="351"/>
    </row>
    <row r="1889" spans="1:1" ht="15.75" x14ac:dyDescent="0.25">
      <c r="A1889" s="351"/>
    </row>
    <row r="1890" spans="1:1" ht="15.75" x14ac:dyDescent="0.25">
      <c r="A1890" s="351"/>
    </row>
    <row r="1891" spans="1:1" ht="15.75" x14ac:dyDescent="0.25">
      <c r="A1891" s="351"/>
    </row>
    <row r="1892" spans="1:1" ht="15.75" x14ac:dyDescent="0.25">
      <c r="A1892" s="351"/>
    </row>
    <row r="1893" spans="1:1" ht="15.75" x14ac:dyDescent="0.25">
      <c r="A1893" s="351"/>
    </row>
    <row r="1894" spans="1:1" ht="15.75" x14ac:dyDescent="0.25">
      <c r="A1894" s="351"/>
    </row>
    <row r="1895" spans="1:1" ht="15.75" x14ac:dyDescent="0.25">
      <c r="A1895" s="351"/>
    </row>
    <row r="1896" spans="1:1" ht="15.75" x14ac:dyDescent="0.25">
      <c r="A1896" s="351"/>
    </row>
    <row r="1897" spans="1:1" ht="15.75" x14ac:dyDescent="0.25">
      <c r="A1897" s="351"/>
    </row>
    <row r="1898" spans="1:1" ht="15.75" x14ac:dyDescent="0.25">
      <c r="A1898" s="351"/>
    </row>
    <row r="1899" spans="1:1" ht="15.75" x14ac:dyDescent="0.25">
      <c r="A1899" s="351"/>
    </row>
    <row r="1900" spans="1:1" ht="15.75" x14ac:dyDescent="0.25">
      <c r="A1900" s="351"/>
    </row>
    <row r="1901" spans="1:1" ht="15.75" x14ac:dyDescent="0.25">
      <c r="A1901" s="351"/>
    </row>
    <row r="1902" spans="1:1" ht="15.75" x14ac:dyDescent="0.25">
      <c r="A1902" s="351"/>
    </row>
    <row r="1903" spans="1:1" ht="15.75" x14ac:dyDescent="0.25">
      <c r="A1903" s="351"/>
    </row>
    <row r="1904" spans="1:1" ht="15.75" x14ac:dyDescent="0.25">
      <c r="A1904" s="351"/>
    </row>
    <row r="1905" spans="1:1" ht="15.75" x14ac:dyDescent="0.25">
      <c r="A1905" s="351"/>
    </row>
    <row r="1906" spans="1:1" ht="15.75" x14ac:dyDescent="0.25">
      <c r="A1906" s="351"/>
    </row>
    <row r="1907" spans="1:1" ht="15.75" x14ac:dyDescent="0.25">
      <c r="A1907" s="351"/>
    </row>
    <row r="1908" spans="1:1" ht="15.75" x14ac:dyDescent="0.25">
      <c r="A1908" s="351"/>
    </row>
    <row r="1909" spans="1:1" ht="15.75" x14ac:dyDescent="0.25">
      <c r="A1909" s="351"/>
    </row>
    <row r="1910" spans="1:1" ht="15.75" x14ac:dyDescent="0.25">
      <c r="A1910" s="351"/>
    </row>
    <row r="1911" spans="1:1" ht="15.75" x14ac:dyDescent="0.25">
      <c r="A1911" s="351"/>
    </row>
    <row r="1912" spans="1:1" ht="15.75" x14ac:dyDescent="0.25">
      <c r="A1912" s="351"/>
    </row>
    <row r="1913" spans="1:1" ht="15.75" x14ac:dyDescent="0.25">
      <c r="A1913" s="351"/>
    </row>
    <row r="1914" spans="1:1" ht="15.75" x14ac:dyDescent="0.25">
      <c r="A1914" s="351"/>
    </row>
    <row r="1915" spans="1:1" ht="15.75" x14ac:dyDescent="0.25">
      <c r="A1915" s="351"/>
    </row>
    <row r="1916" spans="1:1" ht="15.75" x14ac:dyDescent="0.25">
      <c r="A1916" s="351"/>
    </row>
    <row r="1917" spans="1:1" ht="15.75" x14ac:dyDescent="0.25">
      <c r="A1917" s="351"/>
    </row>
    <row r="1918" spans="1:1" ht="15.75" x14ac:dyDescent="0.25">
      <c r="A1918" s="351"/>
    </row>
    <row r="1919" spans="1:1" ht="15.75" x14ac:dyDescent="0.25">
      <c r="A1919" s="351"/>
    </row>
    <row r="1920" spans="1:1" ht="15.75" x14ac:dyDescent="0.25">
      <c r="A1920" s="351"/>
    </row>
    <row r="1921" spans="1:1" ht="15.75" x14ac:dyDescent="0.25">
      <c r="A1921" s="351"/>
    </row>
    <row r="1922" spans="1:1" ht="15.75" x14ac:dyDescent="0.25">
      <c r="A1922" s="351"/>
    </row>
    <row r="1923" spans="1:1" ht="15.75" x14ac:dyDescent="0.25">
      <c r="A1923" s="351"/>
    </row>
    <row r="1924" spans="1:1" ht="15.75" x14ac:dyDescent="0.25">
      <c r="A1924" s="351"/>
    </row>
    <row r="1925" spans="1:1" ht="15.75" x14ac:dyDescent="0.25">
      <c r="A1925" s="351"/>
    </row>
    <row r="1926" spans="1:1" ht="15.75" x14ac:dyDescent="0.25">
      <c r="A1926" s="351"/>
    </row>
    <row r="1927" spans="1:1" ht="15.75" x14ac:dyDescent="0.25">
      <c r="A1927" s="351"/>
    </row>
    <row r="1928" spans="1:1" ht="15.75" x14ac:dyDescent="0.25">
      <c r="A1928" s="351"/>
    </row>
    <row r="1929" spans="1:1" ht="15.75" x14ac:dyDescent="0.25">
      <c r="A1929" s="351"/>
    </row>
    <row r="1930" spans="1:1" ht="15.75" x14ac:dyDescent="0.25">
      <c r="A1930" s="351"/>
    </row>
    <row r="1931" spans="1:1" ht="15.75" x14ac:dyDescent="0.25">
      <c r="A1931" s="351"/>
    </row>
    <row r="1932" spans="1:1" ht="15.75" x14ac:dyDescent="0.25">
      <c r="A1932" s="351"/>
    </row>
    <row r="1933" spans="1:1" ht="15.75" x14ac:dyDescent="0.25">
      <c r="A1933" s="351"/>
    </row>
    <row r="1934" spans="1:1" ht="15.75" x14ac:dyDescent="0.25">
      <c r="A1934" s="351"/>
    </row>
    <row r="1935" spans="1:1" ht="15.75" x14ac:dyDescent="0.25">
      <c r="A1935" s="351"/>
    </row>
    <row r="1936" spans="1:1" ht="15.75" x14ac:dyDescent="0.25">
      <c r="A1936" s="351"/>
    </row>
    <row r="1937" spans="1:1" ht="15.75" x14ac:dyDescent="0.25">
      <c r="A1937" s="351"/>
    </row>
    <row r="1938" spans="1:1" ht="15.75" x14ac:dyDescent="0.25">
      <c r="A1938" s="351"/>
    </row>
    <row r="1939" spans="1:1" ht="15.75" x14ac:dyDescent="0.25">
      <c r="A1939" s="351"/>
    </row>
    <row r="1940" spans="1:1" ht="15.75" x14ac:dyDescent="0.25">
      <c r="A1940" s="351"/>
    </row>
    <row r="1941" spans="1:1" ht="15.75" x14ac:dyDescent="0.25">
      <c r="A1941" s="351"/>
    </row>
    <row r="1942" spans="1:1" ht="15.75" x14ac:dyDescent="0.25">
      <c r="A1942" s="351"/>
    </row>
    <row r="1943" spans="1:1" ht="15.75" x14ac:dyDescent="0.25">
      <c r="A1943" s="351"/>
    </row>
    <row r="1944" spans="1:1" ht="15.75" x14ac:dyDescent="0.25">
      <c r="A1944" s="351"/>
    </row>
    <row r="1945" spans="1:1" ht="15.75" x14ac:dyDescent="0.25">
      <c r="A1945" s="351"/>
    </row>
    <row r="1946" spans="1:1" ht="15.75" x14ac:dyDescent="0.25">
      <c r="A1946" s="351"/>
    </row>
    <row r="1947" spans="1:1" ht="15.75" x14ac:dyDescent="0.25">
      <c r="A1947" s="351"/>
    </row>
    <row r="1948" spans="1:1" ht="15.75" x14ac:dyDescent="0.25">
      <c r="A1948" s="351"/>
    </row>
    <row r="1949" spans="1:1" ht="15.75" x14ac:dyDescent="0.25">
      <c r="A1949" s="351"/>
    </row>
    <row r="1950" spans="1:1" ht="15.75" x14ac:dyDescent="0.25">
      <c r="A1950" s="351"/>
    </row>
    <row r="1951" spans="1:1" ht="15.75" x14ac:dyDescent="0.25">
      <c r="A1951" s="351"/>
    </row>
    <row r="1952" spans="1:1" ht="15.75" x14ac:dyDescent="0.25">
      <c r="A1952" s="351"/>
    </row>
    <row r="1953" spans="1:1" ht="15.75" x14ac:dyDescent="0.25">
      <c r="A1953" s="351"/>
    </row>
    <row r="1954" spans="1:1" ht="15.75" x14ac:dyDescent="0.25">
      <c r="A1954" s="351"/>
    </row>
    <row r="1955" spans="1:1" ht="15.75" x14ac:dyDescent="0.25">
      <c r="A1955" s="351"/>
    </row>
    <row r="1956" spans="1:1" ht="15.75" x14ac:dyDescent="0.25">
      <c r="A1956" s="351"/>
    </row>
    <row r="1957" spans="1:1" ht="15.75" x14ac:dyDescent="0.25">
      <c r="A1957" s="351"/>
    </row>
    <row r="1958" spans="1:1" ht="15.75" x14ac:dyDescent="0.25">
      <c r="A1958" s="351"/>
    </row>
    <row r="1959" spans="1:1" ht="15.75" x14ac:dyDescent="0.25">
      <c r="A1959" s="351"/>
    </row>
    <row r="1960" spans="1:1" ht="15.75" x14ac:dyDescent="0.25">
      <c r="A1960" s="351"/>
    </row>
    <row r="1961" spans="1:1" ht="15.75" x14ac:dyDescent="0.25">
      <c r="A1961" s="351"/>
    </row>
    <row r="1962" spans="1:1" ht="15.75" x14ac:dyDescent="0.25">
      <c r="A1962" s="351"/>
    </row>
    <row r="1963" spans="1:1" ht="15.75" x14ac:dyDescent="0.25">
      <c r="A1963" s="351"/>
    </row>
    <row r="1964" spans="1:1" ht="15.75" x14ac:dyDescent="0.25">
      <c r="A1964" s="351"/>
    </row>
    <row r="1965" spans="1:1" ht="15.75" x14ac:dyDescent="0.25">
      <c r="A1965" s="351"/>
    </row>
    <row r="1966" spans="1:1" ht="15.75" x14ac:dyDescent="0.25">
      <c r="A1966" s="351"/>
    </row>
    <row r="1967" spans="1:1" ht="15.75" x14ac:dyDescent="0.25">
      <c r="A1967" s="351"/>
    </row>
    <row r="1968" spans="1:1" ht="15.75" x14ac:dyDescent="0.25">
      <c r="A1968" s="351"/>
    </row>
    <row r="1969" spans="1:1" ht="15.75" x14ac:dyDescent="0.25">
      <c r="A1969" s="351"/>
    </row>
    <row r="1970" spans="1:1" ht="15.75" x14ac:dyDescent="0.25">
      <c r="A1970" s="351"/>
    </row>
    <row r="1971" spans="1:1" ht="15.75" x14ac:dyDescent="0.25">
      <c r="A1971" s="351"/>
    </row>
    <row r="1972" spans="1:1" ht="15.75" x14ac:dyDescent="0.25">
      <c r="A1972" s="351"/>
    </row>
    <row r="1973" spans="1:1" ht="15.75" x14ac:dyDescent="0.25">
      <c r="A1973" s="351"/>
    </row>
    <row r="1974" spans="1:1" ht="15.75" x14ac:dyDescent="0.25">
      <c r="A1974" s="351"/>
    </row>
    <row r="1975" spans="1:1" ht="15.75" x14ac:dyDescent="0.25">
      <c r="A1975" s="351"/>
    </row>
    <row r="1976" spans="1:1" ht="15.75" x14ac:dyDescent="0.25">
      <c r="A1976" s="351"/>
    </row>
    <row r="1977" spans="1:1" ht="15.75" x14ac:dyDescent="0.25">
      <c r="A1977" s="351"/>
    </row>
    <row r="1978" spans="1:1" ht="15.75" x14ac:dyDescent="0.25">
      <c r="A1978" s="351"/>
    </row>
    <row r="1979" spans="1:1" ht="15.75" x14ac:dyDescent="0.25">
      <c r="A1979" s="351"/>
    </row>
    <row r="1980" spans="1:1" ht="15.75" x14ac:dyDescent="0.25">
      <c r="A1980" s="351"/>
    </row>
    <row r="1981" spans="1:1" ht="15.75" x14ac:dyDescent="0.25">
      <c r="A1981" s="351"/>
    </row>
    <row r="1982" spans="1:1" ht="15.75" x14ac:dyDescent="0.25">
      <c r="A1982" s="351"/>
    </row>
    <row r="1983" spans="1:1" ht="15.75" x14ac:dyDescent="0.25">
      <c r="A1983" s="351"/>
    </row>
    <row r="1984" spans="1:1" ht="15.75" x14ac:dyDescent="0.25">
      <c r="A1984" s="351"/>
    </row>
    <row r="1985" spans="1:1" ht="15.75" x14ac:dyDescent="0.25">
      <c r="A1985" s="351"/>
    </row>
    <row r="1986" spans="1:1" ht="15.75" x14ac:dyDescent="0.25">
      <c r="A1986" s="351"/>
    </row>
    <row r="1987" spans="1:1" ht="15.75" x14ac:dyDescent="0.25">
      <c r="A1987" s="351"/>
    </row>
    <row r="1988" spans="1:1" ht="15.75" x14ac:dyDescent="0.25">
      <c r="A1988" s="351"/>
    </row>
    <row r="1989" spans="1:1" ht="15.75" x14ac:dyDescent="0.25">
      <c r="A1989" s="351"/>
    </row>
    <row r="1990" spans="1:1" ht="15.75" x14ac:dyDescent="0.25">
      <c r="A1990" s="351"/>
    </row>
    <row r="1991" spans="1:1" ht="15.75" x14ac:dyDescent="0.25">
      <c r="A1991" s="351"/>
    </row>
    <row r="1992" spans="1:1" ht="15.75" x14ac:dyDescent="0.25">
      <c r="A1992" s="351"/>
    </row>
    <row r="1993" spans="1:1" ht="15.75" x14ac:dyDescent="0.25">
      <c r="A1993" s="351"/>
    </row>
    <row r="1994" spans="1:1" ht="15.75" x14ac:dyDescent="0.25">
      <c r="A1994" s="351"/>
    </row>
    <row r="1995" spans="1:1" ht="15.75" x14ac:dyDescent="0.25">
      <c r="A1995" s="351"/>
    </row>
    <row r="1996" spans="1:1" ht="15.75" x14ac:dyDescent="0.25">
      <c r="A1996" s="351"/>
    </row>
    <row r="1997" spans="1:1" ht="15.75" x14ac:dyDescent="0.25">
      <c r="A1997" s="351"/>
    </row>
    <row r="1998" spans="1:1" ht="15.75" x14ac:dyDescent="0.25">
      <c r="A1998" s="351"/>
    </row>
    <row r="1999" spans="1:1" ht="15.75" x14ac:dyDescent="0.25">
      <c r="A1999" s="351"/>
    </row>
    <row r="2000" spans="1:1" ht="15.75" x14ac:dyDescent="0.25">
      <c r="A2000" s="351"/>
    </row>
    <row r="2001" spans="1:1" ht="15.75" x14ac:dyDescent="0.25">
      <c r="A2001" s="351"/>
    </row>
    <row r="2002" spans="1:1" ht="15.75" x14ac:dyDescent="0.25">
      <c r="A2002" s="351"/>
    </row>
    <row r="2003" spans="1:1" ht="15.75" x14ac:dyDescent="0.25">
      <c r="A2003" s="351"/>
    </row>
    <row r="2004" spans="1:1" ht="15.75" x14ac:dyDescent="0.25">
      <c r="A2004" s="351"/>
    </row>
    <row r="2005" spans="1:1" ht="15.75" x14ac:dyDescent="0.25">
      <c r="A2005" s="351"/>
    </row>
    <row r="2006" spans="1:1" ht="15.75" x14ac:dyDescent="0.25">
      <c r="A2006" s="351"/>
    </row>
    <row r="2007" spans="1:1" ht="15.75" x14ac:dyDescent="0.25">
      <c r="A2007" s="351"/>
    </row>
    <row r="2008" spans="1:1" ht="15.75" x14ac:dyDescent="0.25">
      <c r="A2008" s="351"/>
    </row>
    <row r="2009" spans="1:1" ht="15.75" x14ac:dyDescent="0.25">
      <c r="A2009" s="351"/>
    </row>
    <row r="2010" spans="1:1" ht="15.75" x14ac:dyDescent="0.25">
      <c r="A2010" s="351"/>
    </row>
    <row r="2011" spans="1:1" ht="15.75" x14ac:dyDescent="0.25">
      <c r="A2011" s="351"/>
    </row>
    <row r="2012" spans="1:1" ht="15.75" x14ac:dyDescent="0.25">
      <c r="A2012" s="351"/>
    </row>
    <row r="2013" spans="1:1" ht="15.75" x14ac:dyDescent="0.25">
      <c r="A2013" s="351"/>
    </row>
    <row r="2014" spans="1:1" ht="15.75" x14ac:dyDescent="0.25">
      <c r="A2014" s="351"/>
    </row>
    <row r="2015" spans="1:1" ht="15.75" x14ac:dyDescent="0.25">
      <c r="A2015" s="351"/>
    </row>
    <row r="2016" spans="1:1" ht="15.75" x14ac:dyDescent="0.25">
      <c r="A2016" s="351"/>
    </row>
    <row r="2017" spans="1:1" ht="15.75" x14ac:dyDescent="0.25">
      <c r="A2017" s="351"/>
    </row>
    <row r="2018" spans="1:1" ht="15.75" x14ac:dyDescent="0.25">
      <c r="A2018" s="351"/>
    </row>
    <row r="2019" spans="1:1" ht="15.75" x14ac:dyDescent="0.25">
      <c r="A2019" s="351"/>
    </row>
    <row r="2020" spans="1:1" ht="15.75" x14ac:dyDescent="0.25">
      <c r="A2020" s="351"/>
    </row>
    <row r="2021" spans="1:1" ht="15.75" x14ac:dyDescent="0.25">
      <c r="A2021" s="351"/>
    </row>
    <row r="2022" spans="1:1" ht="15.75" x14ac:dyDescent="0.25">
      <c r="A2022" s="351"/>
    </row>
    <row r="2023" spans="1:1" ht="15.75" x14ac:dyDescent="0.25">
      <c r="A2023" s="351"/>
    </row>
    <row r="2024" spans="1:1" ht="15.75" x14ac:dyDescent="0.25">
      <c r="A2024" s="351"/>
    </row>
    <row r="2025" spans="1:1" ht="15.75" x14ac:dyDescent="0.25">
      <c r="A2025" s="351"/>
    </row>
    <row r="2026" spans="1:1" ht="15.75" x14ac:dyDescent="0.25">
      <c r="A2026" s="351"/>
    </row>
    <row r="2027" spans="1:1" ht="15.75" x14ac:dyDescent="0.25">
      <c r="A2027" s="351"/>
    </row>
    <row r="2028" spans="1:1" ht="15.75" x14ac:dyDescent="0.25">
      <c r="A2028" s="351"/>
    </row>
    <row r="2029" spans="1:1" ht="15.75" x14ac:dyDescent="0.25">
      <c r="A2029" s="351"/>
    </row>
    <row r="2030" spans="1:1" ht="15.75" x14ac:dyDescent="0.25">
      <c r="A2030" s="351"/>
    </row>
    <row r="2031" spans="1:1" ht="15.75" x14ac:dyDescent="0.25">
      <c r="A2031" s="351"/>
    </row>
    <row r="2032" spans="1:1" ht="15.75" x14ac:dyDescent="0.25">
      <c r="A2032" s="351"/>
    </row>
    <row r="2033" spans="1:1" ht="15.75" x14ac:dyDescent="0.25">
      <c r="A2033" s="351"/>
    </row>
    <row r="2034" spans="1:1" ht="15.75" x14ac:dyDescent="0.25">
      <c r="A2034" s="351"/>
    </row>
    <row r="2035" spans="1:1" ht="15.75" x14ac:dyDescent="0.25">
      <c r="A2035" s="351"/>
    </row>
    <row r="2036" spans="1:1" ht="15.75" x14ac:dyDescent="0.25">
      <c r="A2036" s="351"/>
    </row>
    <row r="2037" spans="1:1" ht="15.75" x14ac:dyDescent="0.25">
      <c r="A2037" s="351"/>
    </row>
    <row r="2038" spans="1:1" ht="15.75" x14ac:dyDescent="0.25">
      <c r="A2038" s="351"/>
    </row>
    <row r="2039" spans="1:1" ht="15.75" x14ac:dyDescent="0.25">
      <c r="A2039" s="351"/>
    </row>
    <row r="2040" spans="1:1" ht="15.75" x14ac:dyDescent="0.25">
      <c r="A2040" s="351"/>
    </row>
    <row r="2041" spans="1:1" ht="15.75" x14ac:dyDescent="0.25">
      <c r="A2041" s="351"/>
    </row>
    <row r="2042" spans="1:1" ht="15.75" x14ac:dyDescent="0.25">
      <c r="A2042" s="351"/>
    </row>
    <row r="2043" spans="1:1" ht="15.75" x14ac:dyDescent="0.25">
      <c r="A2043" s="351"/>
    </row>
    <row r="2044" spans="1:1" ht="15.75" x14ac:dyDescent="0.25">
      <c r="A2044" s="351"/>
    </row>
    <row r="2045" spans="1:1" ht="15.75" x14ac:dyDescent="0.25">
      <c r="A2045" s="351"/>
    </row>
    <row r="2046" spans="1:1" ht="15.75" x14ac:dyDescent="0.25">
      <c r="A2046" s="351"/>
    </row>
    <row r="2047" spans="1:1" ht="15.75" x14ac:dyDescent="0.25">
      <c r="A2047" s="351"/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0543-6ED5-4F4B-9E54-B5BFD984688B}">
  <dimension ref="B3:K57"/>
  <sheetViews>
    <sheetView topLeftCell="A29" workbookViewId="0">
      <selection activeCell="O8" sqref="O8"/>
    </sheetView>
  </sheetViews>
  <sheetFormatPr defaultRowHeight="15" x14ac:dyDescent="0.2"/>
  <sheetData>
    <row r="3" spans="2:11" x14ac:dyDescent="0.2">
      <c r="B3" s="470" t="s">
        <v>66</v>
      </c>
      <c r="C3" s="471"/>
      <c r="D3" s="472"/>
      <c r="E3" s="472"/>
      <c r="F3" s="472"/>
      <c r="G3" s="471"/>
      <c r="H3" s="471"/>
      <c r="I3" s="471"/>
      <c r="J3" s="471"/>
      <c r="K3" s="473"/>
    </row>
    <row r="4" spans="2:11" ht="25.5" x14ac:dyDescent="0.2">
      <c r="B4" s="474" t="s">
        <v>280</v>
      </c>
      <c r="C4" s="474" t="s">
        <v>42</v>
      </c>
      <c r="D4" s="475" t="s">
        <v>422</v>
      </c>
      <c r="E4" s="475" t="s">
        <v>423</v>
      </c>
      <c r="F4" s="476" t="s">
        <v>424</v>
      </c>
      <c r="G4" s="474" t="s">
        <v>53</v>
      </c>
      <c r="H4" s="474" t="s">
        <v>278</v>
      </c>
      <c r="I4" s="477" t="s">
        <v>46</v>
      </c>
      <c r="J4" s="474" t="s">
        <v>43</v>
      </c>
      <c r="K4" s="478" t="s">
        <v>425</v>
      </c>
    </row>
    <row r="5" spans="2:11" x14ac:dyDescent="0.2">
      <c r="B5" s="479">
        <v>1970</v>
      </c>
      <c r="C5" s="480">
        <v>14242</v>
      </c>
      <c r="D5" s="480">
        <v>1761</v>
      </c>
      <c r="E5" s="480">
        <v>1975</v>
      </c>
      <c r="F5" s="480">
        <v>8922</v>
      </c>
      <c r="G5" s="480">
        <v>6622</v>
      </c>
      <c r="H5" s="480"/>
      <c r="I5" s="480"/>
      <c r="J5" s="480">
        <v>3363</v>
      </c>
      <c r="K5" s="480">
        <v>36884</v>
      </c>
    </row>
    <row r="6" spans="2:11" x14ac:dyDescent="0.2">
      <c r="B6" s="479">
        <v>1971</v>
      </c>
      <c r="C6" s="480">
        <v>12164</v>
      </c>
      <c r="D6" s="480">
        <v>1136</v>
      </c>
      <c r="E6" s="480">
        <v>2156</v>
      </c>
      <c r="F6" s="480">
        <v>9900</v>
      </c>
      <c r="G6" s="480">
        <v>6937</v>
      </c>
      <c r="H6" s="480"/>
      <c r="I6" s="480"/>
      <c r="J6" s="480">
        <v>3328</v>
      </c>
      <c r="K6" s="480">
        <v>35621</v>
      </c>
    </row>
    <row r="7" spans="2:11" x14ac:dyDescent="0.2">
      <c r="B7" s="479">
        <v>1972</v>
      </c>
      <c r="C7" s="480">
        <v>10602</v>
      </c>
      <c r="D7" s="480">
        <v>849</v>
      </c>
      <c r="E7" s="480">
        <v>2144</v>
      </c>
      <c r="F7" s="480">
        <v>11359</v>
      </c>
      <c r="G7" s="480">
        <v>7471</v>
      </c>
      <c r="H7" s="480"/>
      <c r="I7" s="480"/>
      <c r="J7" s="480">
        <v>3836</v>
      </c>
      <c r="K7" s="480">
        <v>36261</v>
      </c>
    </row>
    <row r="8" spans="2:11" x14ac:dyDescent="0.2">
      <c r="B8" s="479">
        <v>1973</v>
      </c>
      <c r="C8" s="480">
        <v>10565</v>
      </c>
      <c r="D8" s="480">
        <v>778</v>
      </c>
      <c r="E8" s="480">
        <v>2053</v>
      </c>
      <c r="F8" s="480">
        <v>12129</v>
      </c>
      <c r="G8" s="480">
        <v>7849</v>
      </c>
      <c r="H8" s="480"/>
      <c r="I8" s="480"/>
      <c r="J8" s="480">
        <v>4202</v>
      </c>
      <c r="K8" s="480">
        <v>37576</v>
      </c>
    </row>
    <row r="9" spans="2:11" x14ac:dyDescent="0.2">
      <c r="B9" s="479">
        <v>1974</v>
      </c>
      <c r="C9" s="480">
        <v>9968</v>
      </c>
      <c r="D9" s="480">
        <v>821</v>
      </c>
      <c r="E9" s="480">
        <v>1955</v>
      </c>
      <c r="F9" s="480">
        <v>13562</v>
      </c>
      <c r="G9" s="480">
        <v>7963</v>
      </c>
      <c r="H9" s="480"/>
      <c r="I9" s="480"/>
      <c r="J9" s="480">
        <v>3733</v>
      </c>
      <c r="K9" s="480">
        <v>38002</v>
      </c>
    </row>
    <row r="10" spans="2:11" x14ac:dyDescent="0.2">
      <c r="B10" s="479">
        <v>1975</v>
      </c>
      <c r="C10" s="480">
        <v>8517</v>
      </c>
      <c r="D10" s="480">
        <v>645</v>
      </c>
      <c r="E10" s="480">
        <v>1778</v>
      </c>
      <c r="F10" s="480">
        <v>14840</v>
      </c>
      <c r="G10" s="480">
        <v>7670</v>
      </c>
      <c r="H10" s="480"/>
      <c r="I10" s="480"/>
      <c r="J10" s="480">
        <v>3612</v>
      </c>
      <c r="K10" s="480">
        <v>37062</v>
      </c>
    </row>
    <row r="11" spans="2:11" x14ac:dyDescent="0.2">
      <c r="B11" s="479">
        <v>1976</v>
      </c>
      <c r="C11" s="480">
        <v>7910</v>
      </c>
      <c r="D11" s="480">
        <v>549</v>
      </c>
      <c r="E11" s="480">
        <v>1640</v>
      </c>
      <c r="F11" s="480">
        <v>15602</v>
      </c>
      <c r="G11" s="480">
        <v>7318</v>
      </c>
      <c r="H11" s="480"/>
      <c r="I11" s="480"/>
      <c r="J11" s="480">
        <v>3615</v>
      </c>
      <c r="K11" s="480">
        <v>36634</v>
      </c>
    </row>
    <row r="12" spans="2:11" x14ac:dyDescent="0.2">
      <c r="B12" s="479">
        <v>1977</v>
      </c>
      <c r="C12" s="480">
        <v>8136</v>
      </c>
      <c r="D12" s="480">
        <v>534</v>
      </c>
      <c r="E12" s="480">
        <v>1589</v>
      </c>
      <c r="F12" s="480">
        <v>16600</v>
      </c>
      <c r="G12" s="480">
        <v>7386</v>
      </c>
      <c r="H12" s="480"/>
      <c r="I12" s="480"/>
      <c r="J12" s="480">
        <v>3653</v>
      </c>
      <c r="K12" s="480">
        <v>37898</v>
      </c>
    </row>
    <row r="13" spans="2:11" x14ac:dyDescent="0.2">
      <c r="B13" s="479">
        <v>1978</v>
      </c>
      <c r="C13" s="480">
        <v>7476</v>
      </c>
      <c r="D13" s="480">
        <v>471</v>
      </c>
      <c r="E13" s="480">
        <v>1464</v>
      </c>
      <c r="F13" s="480">
        <v>18291</v>
      </c>
      <c r="G13" s="480">
        <v>7378</v>
      </c>
      <c r="H13" s="480"/>
      <c r="I13" s="480"/>
      <c r="J13" s="480">
        <v>3610</v>
      </c>
      <c r="K13" s="480">
        <v>38689</v>
      </c>
    </row>
    <row r="14" spans="2:11" x14ac:dyDescent="0.2">
      <c r="B14" s="479">
        <v>1979</v>
      </c>
      <c r="C14" s="480">
        <v>7688</v>
      </c>
      <c r="D14" s="480">
        <v>479</v>
      </c>
      <c r="E14" s="480">
        <v>1431</v>
      </c>
      <c r="F14" s="480">
        <v>20718</v>
      </c>
      <c r="G14" s="480">
        <v>7711</v>
      </c>
      <c r="H14" s="480"/>
      <c r="I14" s="480"/>
      <c r="J14" s="480">
        <v>3539</v>
      </c>
      <c r="K14" s="480">
        <v>41566</v>
      </c>
    </row>
    <row r="15" spans="2:11" x14ac:dyDescent="0.2">
      <c r="B15" s="479">
        <v>1980</v>
      </c>
      <c r="C15" s="480">
        <v>6575</v>
      </c>
      <c r="D15" s="480">
        <v>401</v>
      </c>
      <c r="E15" s="480">
        <v>1370</v>
      </c>
      <c r="F15" s="480">
        <v>21258</v>
      </c>
      <c r="G15" s="480">
        <v>7403</v>
      </c>
      <c r="H15" s="480"/>
      <c r="I15" s="480"/>
      <c r="J15" s="480">
        <v>2834</v>
      </c>
      <c r="K15" s="480">
        <v>39841</v>
      </c>
    </row>
    <row r="16" spans="2:11" x14ac:dyDescent="0.2">
      <c r="B16" s="479">
        <v>1981</v>
      </c>
      <c r="C16" s="480">
        <v>6214</v>
      </c>
      <c r="D16" s="480">
        <v>368</v>
      </c>
      <c r="E16" s="480">
        <v>1202</v>
      </c>
      <c r="F16" s="480">
        <v>22076</v>
      </c>
      <c r="G16" s="480">
        <v>7260</v>
      </c>
      <c r="H16" s="480"/>
      <c r="I16" s="480"/>
      <c r="J16" s="480">
        <v>2554</v>
      </c>
      <c r="K16" s="480">
        <v>39674</v>
      </c>
    </row>
    <row r="17" spans="2:11" x14ac:dyDescent="0.2">
      <c r="B17" s="479">
        <v>1982</v>
      </c>
      <c r="C17" s="480">
        <v>6242</v>
      </c>
      <c r="D17" s="480">
        <v>365</v>
      </c>
      <c r="E17" s="480">
        <v>1146</v>
      </c>
      <c r="F17" s="480">
        <v>21963</v>
      </c>
      <c r="G17" s="480">
        <v>7116</v>
      </c>
      <c r="H17" s="480"/>
      <c r="I17" s="480"/>
      <c r="J17" s="480">
        <v>2385</v>
      </c>
      <c r="K17" s="480">
        <v>39218</v>
      </c>
    </row>
    <row r="18" spans="2:11" x14ac:dyDescent="0.2">
      <c r="B18" s="479">
        <v>1983</v>
      </c>
      <c r="C18" s="480">
        <v>5796</v>
      </c>
      <c r="D18" s="480">
        <v>335</v>
      </c>
      <c r="E18" s="480">
        <v>1141</v>
      </c>
      <c r="F18" s="480">
        <v>22346</v>
      </c>
      <c r="G18" s="480">
        <v>7129</v>
      </c>
      <c r="H18" s="480"/>
      <c r="I18" s="480"/>
      <c r="J18" s="480">
        <v>2267</v>
      </c>
      <c r="K18" s="480">
        <v>39014</v>
      </c>
    </row>
    <row r="19" spans="2:11" x14ac:dyDescent="0.2">
      <c r="B19" s="479">
        <v>1984</v>
      </c>
      <c r="C19" s="480">
        <v>4733</v>
      </c>
      <c r="D19" s="480">
        <v>335</v>
      </c>
      <c r="E19" s="480">
        <v>728</v>
      </c>
      <c r="F19" s="480">
        <v>22502</v>
      </c>
      <c r="G19" s="480">
        <v>7212</v>
      </c>
      <c r="H19" s="480"/>
      <c r="I19" s="480"/>
      <c r="J19" s="480">
        <v>2385</v>
      </c>
      <c r="K19" s="480">
        <v>37896</v>
      </c>
    </row>
    <row r="20" spans="2:11" x14ac:dyDescent="0.2">
      <c r="B20" s="479">
        <v>1985</v>
      </c>
      <c r="C20" s="480">
        <v>6290</v>
      </c>
      <c r="D20" s="480">
        <v>385</v>
      </c>
      <c r="E20" s="480">
        <v>957</v>
      </c>
      <c r="F20" s="480">
        <v>24394</v>
      </c>
      <c r="G20" s="480">
        <v>7582</v>
      </c>
      <c r="H20" s="480"/>
      <c r="I20" s="480"/>
      <c r="J20" s="480">
        <v>2454</v>
      </c>
      <c r="K20" s="480">
        <v>42062</v>
      </c>
    </row>
    <row r="21" spans="2:11" x14ac:dyDescent="0.2">
      <c r="B21" s="479">
        <v>1986</v>
      </c>
      <c r="C21" s="480">
        <v>6121</v>
      </c>
      <c r="D21" s="480">
        <v>335</v>
      </c>
      <c r="E21" s="480">
        <v>965</v>
      </c>
      <c r="F21" s="480">
        <v>25797</v>
      </c>
      <c r="G21" s="480">
        <v>7892</v>
      </c>
      <c r="H21" s="480"/>
      <c r="I21" s="480"/>
      <c r="J21" s="480">
        <v>2590</v>
      </c>
      <c r="K21" s="480">
        <v>43700</v>
      </c>
    </row>
    <row r="22" spans="2:11" x14ac:dyDescent="0.2">
      <c r="B22" s="479">
        <v>1987</v>
      </c>
      <c r="C22" s="480">
        <v>5189</v>
      </c>
      <c r="D22" s="480">
        <v>315</v>
      </c>
      <c r="E22" s="480">
        <v>1018</v>
      </c>
      <c r="F22" s="480">
        <v>26450</v>
      </c>
      <c r="G22" s="480">
        <v>8015</v>
      </c>
      <c r="H22" s="480"/>
      <c r="I22" s="480"/>
      <c r="J22" s="480">
        <v>2474</v>
      </c>
      <c r="K22" s="480">
        <v>43460</v>
      </c>
    </row>
    <row r="23" spans="2:11" x14ac:dyDescent="0.2">
      <c r="B23" s="479">
        <v>1988</v>
      </c>
      <c r="C23" s="480">
        <v>4741</v>
      </c>
      <c r="D23" s="480">
        <v>300</v>
      </c>
      <c r="E23" s="480">
        <v>907</v>
      </c>
      <c r="F23" s="480">
        <v>25833</v>
      </c>
      <c r="G23" s="480">
        <v>7940</v>
      </c>
      <c r="H23" s="480"/>
      <c r="I23" s="480">
        <v>205</v>
      </c>
      <c r="J23" s="480">
        <v>2441</v>
      </c>
      <c r="K23" s="480">
        <v>42367</v>
      </c>
    </row>
    <row r="24" spans="2:11" x14ac:dyDescent="0.2">
      <c r="B24" s="479">
        <v>1989</v>
      </c>
      <c r="C24" s="480">
        <v>3719</v>
      </c>
      <c r="D24" s="480">
        <v>239</v>
      </c>
      <c r="E24" s="480">
        <v>815</v>
      </c>
      <c r="F24" s="480">
        <v>24988</v>
      </c>
      <c r="G24" s="480">
        <v>7935</v>
      </c>
      <c r="H24" s="480"/>
      <c r="I24" s="480">
        <v>207.1</v>
      </c>
      <c r="J24" s="480">
        <v>2355</v>
      </c>
      <c r="K24" s="480">
        <v>40258.1</v>
      </c>
    </row>
    <row r="25" spans="2:11" x14ac:dyDescent="0.2">
      <c r="B25" s="479">
        <v>1990</v>
      </c>
      <c r="C25" s="480">
        <v>3153</v>
      </c>
      <c r="D25" s="480">
        <v>254</v>
      </c>
      <c r="E25" s="480">
        <v>762</v>
      </c>
      <c r="F25" s="480">
        <v>25835</v>
      </c>
      <c r="G25" s="480">
        <v>8066</v>
      </c>
      <c r="H25" s="480"/>
      <c r="I25" s="480">
        <v>205.5</v>
      </c>
      <c r="J25" s="480">
        <v>2480</v>
      </c>
      <c r="K25" s="480">
        <v>40755.5</v>
      </c>
    </row>
    <row r="26" spans="2:11" x14ac:dyDescent="0.2">
      <c r="B26" s="479">
        <v>1991</v>
      </c>
      <c r="C26" s="480">
        <v>3582</v>
      </c>
      <c r="D26" s="480">
        <v>210</v>
      </c>
      <c r="E26" s="480">
        <v>785</v>
      </c>
      <c r="F26" s="480">
        <v>28721</v>
      </c>
      <c r="G26" s="480">
        <v>8436</v>
      </c>
      <c r="H26" s="480"/>
      <c r="I26" s="480">
        <v>208.7</v>
      </c>
      <c r="J26" s="480">
        <v>2825</v>
      </c>
      <c r="K26" s="480">
        <v>44767.7</v>
      </c>
    </row>
    <row r="27" spans="2:11" x14ac:dyDescent="0.2">
      <c r="B27" s="479">
        <v>1992</v>
      </c>
      <c r="C27" s="480">
        <v>3105</v>
      </c>
      <c r="D27" s="480">
        <v>176</v>
      </c>
      <c r="E27" s="480">
        <v>709</v>
      </c>
      <c r="F27" s="480">
        <v>28389</v>
      </c>
      <c r="G27" s="480">
        <v>8555</v>
      </c>
      <c r="H27" s="480"/>
      <c r="I27" s="480">
        <v>243.3</v>
      </c>
      <c r="J27" s="480">
        <v>2889</v>
      </c>
      <c r="K27" s="480">
        <v>44066.3</v>
      </c>
    </row>
    <row r="28" spans="2:11" x14ac:dyDescent="0.2">
      <c r="B28" s="479">
        <v>1993</v>
      </c>
      <c r="C28" s="480">
        <v>3498</v>
      </c>
      <c r="D28" s="480">
        <v>147</v>
      </c>
      <c r="E28" s="480">
        <v>751</v>
      </c>
      <c r="F28" s="480">
        <v>29254</v>
      </c>
      <c r="G28" s="480">
        <v>8639</v>
      </c>
      <c r="H28" s="480"/>
      <c r="I28" s="480">
        <v>240.6</v>
      </c>
      <c r="J28" s="480">
        <v>3019</v>
      </c>
      <c r="K28" s="480">
        <v>45548.6</v>
      </c>
    </row>
    <row r="29" spans="2:11" x14ac:dyDescent="0.2">
      <c r="B29" s="479">
        <v>1994</v>
      </c>
      <c r="C29" s="480">
        <v>2957</v>
      </c>
      <c r="D29" s="480">
        <v>67</v>
      </c>
      <c r="E29" s="480">
        <v>601</v>
      </c>
      <c r="F29" s="480">
        <v>28355</v>
      </c>
      <c r="G29" s="480">
        <v>8721</v>
      </c>
      <c r="H29" s="480"/>
      <c r="I29" s="480">
        <v>241.6</v>
      </c>
      <c r="J29" s="480">
        <v>3004</v>
      </c>
      <c r="K29" s="480">
        <v>43946.6</v>
      </c>
    </row>
    <row r="30" spans="2:11" x14ac:dyDescent="0.2">
      <c r="B30" s="479">
        <v>1995</v>
      </c>
      <c r="C30" s="480">
        <v>2077</v>
      </c>
      <c r="D30" s="480">
        <v>78</v>
      </c>
      <c r="E30" s="480">
        <v>470</v>
      </c>
      <c r="F30" s="480">
        <v>28037</v>
      </c>
      <c r="G30" s="480">
        <v>8790</v>
      </c>
      <c r="H30" s="480"/>
      <c r="I30" s="480">
        <v>241.7</v>
      </c>
      <c r="J30" s="480">
        <v>2997</v>
      </c>
      <c r="K30" s="480">
        <v>42690.7</v>
      </c>
    </row>
    <row r="31" spans="2:11" x14ac:dyDescent="0.2">
      <c r="B31" s="479">
        <v>1996</v>
      </c>
      <c r="C31" s="480">
        <v>2084.4311098952699</v>
      </c>
      <c r="D31" s="480">
        <v>128.82869972293901</v>
      </c>
      <c r="E31" s="480">
        <v>587.84202732397102</v>
      </c>
      <c r="F31" s="480">
        <v>32316.543422184001</v>
      </c>
      <c r="G31" s="480">
        <v>9243.96774</v>
      </c>
      <c r="H31" s="480"/>
      <c r="I31" s="480">
        <v>240.5</v>
      </c>
      <c r="J31" s="480">
        <v>3517.77182308382</v>
      </c>
      <c r="K31" s="480">
        <v>48119.884822209999</v>
      </c>
    </row>
    <row r="32" spans="2:11" x14ac:dyDescent="0.2">
      <c r="B32" s="479">
        <v>1997</v>
      </c>
      <c r="C32" s="480">
        <v>1992.2624096867</v>
      </c>
      <c r="D32" s="480">
        <v>59.076144071844801</v>
      </c>
      <c r="E32" s="480">
        <v>418.574295381676</v>
      </c>
      <c r="F32" s="480">
        <v>29710.404127257101</v>
      </c>
      <c r="G32" s="480">
        <v>8981.5133276010292</v>
      </c>
      <c r="H32" s="480"/>
      <c r="I32" s="480">
        <v>224.82</v>
      </c>
      <c r="J32" s="480">
        <v>3388.7388704090499</v>
      </c>
      <c r="K32" s="480">
        <v>44775.389174407399</v>
      </c>
    </row>
    <row r="33" spans="2:11" x14ac:dyDescent="0.2">
      <c r="B33" s="479">
        <v>1998</v>
      </c>
      <c r="C33" s="480">
        <v>1818.9019383406501</v>
      </c>
      <c r="D33" s="480">
        <v>85.411292633992502</v>
      </c>
      <c r="E33" s="480">
        <v>439.42481131174202</v>
      </c>
      <c r="F33" s="480">
        <v>30601.461736887399</v>
      </c>
      <c r="G33" s="480">
        <v>9407.5666380051607</v>
      </c>
      <c r="H33" s="480"/>
      <c r="I33" s="480">
        <v>230</v>
      </c>
      <c r="J33" s="480">
        <v>3543.1268719591999</v>
      </c>
      <c r="K33" s="480">
        <v>46125.893289138097</v>
      </c>
    </row>
    <row r="34" spans="2:11" x14ac:dyDescent="0.2">
      <c r="B34" s="479">
        <v>1999</v>
      </c>
      <c r="C34" s="480">
        <v>1915.7779970188101</v>
      </c>
      <c r="D34" s="480">
        <v>86.1230534059425</v>
      </c>
      <c r="E34" s="480">
        <v>409.68825833572203</v>
      </c>
      <c r="F34" s="480">
        <v>30788.1341358555</v>
      </c>
      <c r="G34" s="480">
        <v>9484.7807394668998</v>
      </c>
      <c r="H34" s="480">
        <v>43.615256749784997</v>
      </c>
      <c r="I34" s="480">
        <v>230.36199999999999</v>
      </c>
      <c r="J34" s="480">
        <v>3162.3480387070499</v>
      </c>
      <c r="K34" s="480">
        <v>46120.829479539701</v>
      </c>
    </row>
    <row r="35" spans="2:11" x14ac:dyDescent="0.2">
      <c r="B35" s="479">
        <v>2000</v>
      </c>
      <c r="C35" s="480">
        <v>1448.2970743317301</v>
      </c>
      <c r="D35" s="480">
        <v>94.664182669341699</v>
      </c>
      <c r="E35" s="480">
        <v>365.25355880386002</v>
      </c>
      <c r="F35" s="480">
        <v>31806.448839208901</v>
      </c>
      <c r="G35" s="480">
        <v>9616.6809974204607</v>
      </c>
      <c r="H35" s="480">
        <v>44.414961306964699</v>
      </c>
      <c r="I35" s="480">
        <v>236.02500000000001</v>
      </c>
      <c r="J35" s="480">
        <v>3239.3917008538401</v>
      </c>
      <c r="K35" s="480">
        <v>46851.176314595199</v>
      </c>
    </row>
    <row r="36" spans="2:11" x14ac:dyDescent="0.2">
      <c r="B36" s="479">
        <v>2001</v>
      </c>
      <c r="C36" s="480">
        <v>1461.18781413548</v>
      </c>
      <c r="D36" s="480">
        <v>47.687971720645798</v>
      </c>
      <c r="E36" s="480">
        <v>328.27051686252003</v>
      </c>
      <c r="F36" s="480">
        <v>32624.763542562301</v>
      </c>
      <c r="G36" s="480">
        <v>9917.1969045571805</v>
      </c>
      <c r="H36" s="480">
        <v>31.8774874462597</v>
      </c>
      <c r="I36" s="480">
        <v>240.44</v>
      </c>
      <c r="J36" s="480">
        <v>3526.9046276978502</v>
      </c>
      <c r="K36" s="480">
        <v>48178.328864982301</v>
      </c>
    </row>
    <row r="37" spans="2:11" x14ac:dyDescent="0.2">
      <c r="B37" s="479">
        <v>2002</v>
      </c>
      <c r="C37" s="480">
        <v>1009.07951214557</v>
      </c>
      <c r="D37" s="480">
        <v>126.732967611098</v>
      </c>
      <c r="E37" s="480">
        <v>289.26107608699198</v>
      </c>
      <c r="F37" s="480">
        <v>32362.1618768876</v>
      </c>
      <c r="G37" s="480">
        <v>10319.3815133276</v>
      </c>
      <c r="H37" s="480">
        <v>33.190025795356803</v>
      </c>
      <c r="I37" s="480">
        <v>243.34899999999999</v>
      </c>
      <c r="J37" s="480">
        <v>3087.4552215727699</v>
      </c>
      <c r="K37" s="480">
        <v>47470.611193427001</v>
      </c>
    </row>
    <row r="38" spans="2:11" x14ac:dyDescent="0.2">
      <c r="B38" s="479">
        <v>2003</v>
      </c>
      <c r="C38" s="480">
        <v>812.73438969953304</v>
      </c>
      <c r="D38" s="480">
        <v>91.536998041717396</v>
      </c>
      <c r="E38" s="480">
        <v>254.677143120891</v>
      </c>
      <c r="F38" s="480">
        <v>33231.838631292398</v>
      </c>
      <c r="G38" s="480">
        <v>10576.161332760101</v>
      </c>
      <c r="H38" s="480">
        <v>10.8340498710232</v>
      </c>
      <c r="I38" s="480">
        <v>247.06</v>
      </c>
      <c r="J38" s="480">
        <v>3068.1835672143702</v>
      </c>
      <c r="K38" s="480">
        <v>48293.026112000101</v>
      </c>
    </row>
    <row r="39" spans="2:11" x14ac:dyDescent="0.2">
      <c r="B39" s="479">
        <v>2004</v>
      </c>
      <c r="C39" s="480">
        <v>732.88776659346001</v>
      </c>
      <c r="D39" s="480">
        <v>36.144880764630003</v>
      </c>
      <c r="E39" s="480">
        <v>230.36075700624201</v>
      </c>
      <c r="F39" s="480">
        <v>34085.185408354999</v>
      </c>
      <c r="G39" s="480">
        <v>10679.3180751247</v>
      </c>
      <c r="H39" s="480">
        <v>51.934651762682698</v>
      </c>
      <c r="I39" s="480">
        <v>251.65</v>
      </c>
      <c r="J39" s="480">
        <v>3265.3271867418698</v>
      </c>
      <c r="K39" s="480">
        <v>49332.808726348601</v>
      </c>
    </row>
    <row r="40" spans="2:11" x14ac:dyDescent="0.2">
      <c r="B40" s="479">
        <v>2005</v>
      </c>
      <c r="C40" s="480">
        <v>473.78242069329298</v>
      </c>
      <c r="D40" s="480">
        <v>24.4833453248777</v>
      </c>
      <c r="E40" s="480">
        <v>198.98163153900401</v>
      </c>
      <c r="F40" s="480">
        <v>32835.6811487554</v>
      </c>
      <c r="G40" s="480">
        <v>10809.212209802199</v>
      </c>
      <c r="H40" s="480">
        <v>51.934651762682698</v>
      </c>
      <c r="I40" s="480">
        <v>317.80096206411798</v>
      </c>
      <c r="J40" s="480">
        <v>3093.54554137992</v>
      </c>
      <c r="K40" s="480">
        <v>47805.4219113215</v>
      </c>
    </row>
    <row r="41" spans="2:11" x14ac:dyDescent="0.2">
      <c r="B41" s="479">
        <v>2006</v>
      </c>
      <c r="C41" s="480">
        <v>426.03157813197498</v>
      </c>
      <c r="D41" s="480">
        <v>15.8964650783526</v>
      </c>
      <c r="E41" s="480">
        <v>199.86348197370299</v>
      </c>
      <c r="F41" s="480">
        <v>31550.130632644199</v>
      </c>
      <c r="G41" s="480">
        <v>10722.6069781808</v>
      </c>
      <c r="H41" s="480">
        <v>51.934651762682698</v>
      </c>
      <c r="I41" s="480">
        <v>357.90954169534001</v>
      </c>
      <c r="J41" s="480">
        <v>3250.7735213187898</v>
      </c>
      <c r="K41" s="480">
        <v>46575.146850785903</v>
      </c>
    </row>
    <row r="42" spans="2:11" x14ac:dyDescent="0.2">
      <c r="B42" s="479">
        <v>2007</v>
      </c>
      <c r="C42" s="480">
        <v>487.09548419462999</v>
      </c>
      <c r="D42" s="480">
        <v>10.5853062041976</v>
      </c>
      <c r="E42" s="480">
        <v>182.441859376493</v>
      </c>
      <c r="F42" s="480">
        <v>30341.178864337799</v>
      </c>
      <c r="G42" s="480">
        <v>10582.6333668139</v>
      </c>
      <c r="H42" s="480">
        <v>51.934651762682698</v>
      </c>
      <c r="I42" s="480">
        <v>399.72912132656199</v>
      </c>
      <c r="J42" s="480">
        <v>2876.8254619473701</v>
      </c>
      <c r="K42" s="480">
        <v>44932.4241159636</v>
      </c>
    </row>
    <row r="43" spans="2:11" x14ac:dyDescent="0.2">
      <c r="B43" s="479">
        <v>2008</v>
      </c>
      <c r="C43" s="480">
        <v>514.72227816375698</v>
      </c>
      <c r="D43" s="480">
        <v>8.7949602365321198</v>
      </c>
      <c r="E43" s="480">
        <v>229.16391049437701</v>
      </c>
      <c r="F43" s="480">
        <v>30916.063435096101</v>
      </c>
      <c r="G43" s="480">
        <v>10300.945829750601</v>
      </c>
      <c r="H43" s="480">
        <v>51.934651762682698</v>
      </c>
      <c r="I43" s="480">
        <v>313.088939351222</v>
      </c>
      <c r="J43" s="480">
        <v>3033.46038664555</v>
      </c>
      <c r="K43" s="480">
        <v>45997.925730078998</v>
      </c>
    </row>
    <row r="44" spans="2:11" x14ac:dyDescent="0.2">
      <c r="B44" s="479">
        <v>2009</v>
      </c>
      <c r="C44" s="480">
        <v>514.23942590770298</v>
      </c>
      <c r="D44" s="480">
        <v>7.3311359510843603</v>
      </c>
      <c r="E44" s="480">
        <v>191.779256005951</v>
      </c>
      <c r="F44" s="480">
        <v>29681.796042714999</v>
      </c>
      <c r="G44" s="480">
        <v>10192.673546235899</v>
      </c>
      <c r="H44" s="480">
        <v>51.934651762682698</v>
      </c>
      <c r="I44" s="480">
        <v>344.08649438510201</v>
      </c>
      <c r="J44" s="480">
        <v>3013.13511009272</v>
      </c>
      <c r="K44" s="480">
        <v>44684.755086433703</v>
      </c>
    </row>
    <row r="45" spans="2:11" x14ac:dyDescent="0.2">
      <c r="B45" s="479">
        <v>2010</v>
      </c>
      <c r="C45" s="480">
        <v>536.73674567412104</v>
      </c>
      <c r="D45" s="480">
        <v>7.3311359510843603</v>
      </c>
      <c r="E45" s="480">
        <v>221.261766470813</v>
      </c>
      <c r="F45" s="480">
        <v>33499.183037932104</v>
      </c>
      <c r="G45" s="480">
        <v>10217.7087389603</v>
      </c>
      <c r="H45" s="480">
        <v>51.934651762682698</v>
      </c>
      <c r="I45" s="480">
        <v>464.95659094756297</v>
      </c>
      <c r="J45" s="480">
        <v>3427.7441373090601</v>
      </c>
      <c r="K45" s="480">
        <v>49410.350154501502</v>
      </c>
    </row>
    <row r="46" spans="2:11" x14ac:dyDescent="0.2">
      <c r="B46" s="479">
        <v>2011</v>
      </c>
      <c r="C46" s="480">
        <v>530.09755897045602</v>
      </c>
      <c r="D46" s="480">
        <v>6.1923187159644604</v>
      </c>
      <c r="E46" s="480">
        <v>191.844184145409</v>
      </c>
      <c r="F46" s="480">
        <v>26555.524611580298</v>
      </c>
      <c r="G46" s="480">
        <v>9594.7048679519303</v>
      </c>
      <c r="H46" s="480">
        <v>51.934651762682698</v>
      </c>
      <c r="I46" s="480">
        <v>436.73989160656799</v>
      </c>
      <c r="J46" s="480">
        <v>2669.01694322495</v>
      </c>
      <c r="K46" s="480">
        <v>40882.669769833898</v>
      </c>
    </row>
    <row r="47" spans="2:11" x14ac:dyDescent="0.2">
      <c r="B47" s="479">
        <v>2012</v>
      </c>
      <c r="C47" s="480">
        <v>506.34623700749</v>
      </c>
      <c r="D47" s="480">
        <v>4.9823254036495701</v>
      </c>
      <c r="E47" s="480">
        <v>179.80911449316901</v>
      </c>
      <c r="F47" s="480">
        <v>29508.1783674693</v>
      </c>
      <c r="G47" s="480">
        <v>9859.2111287015905</v>
      </c>
      <c r="H47" s="480">
        <v>51.934651762682698</v>
      </c>
      <c r="I47" s="480">
        <v>529.10294395127596</v>
      </c>
      <c r="J47" s="480">
        <v>2706.90490143845</v>
      </c>
      <c r="K47" s="480">
        <v>44441.002944412197</v>
      </c>
    </row>
    <row r="48" spans="2:11" x14ac:dyDescent="0.2">
      <c r="B48" s="479">
        <v>2013</v>
      </c>
      <c r="C48" s="480">
        <v>486.00503962321898</v>
      </c>
      <c r="D48" s="480">
        <v>4.0570364001146704</v>
      </c>
      <c r="E48" s="480">
        <v>216.477335083985</v>
      </c>
      <c r="F48" s="480">
        <v>29621.7507901926</v>
      </c>
      <c r="G48" s="480">
        <v>9751.7173148596903</v>
      </c>
      <c r="H48" s="480">
        <v>51.934651762682698</v>
      </c>
      <c r="I48" s="480">
        <v>620.51407432720202</v>
      </c>
      <c r="J48" s="480">
        <v>2844.5841286132099</v>
      </c>
      <c r="K48" s="480">
        <v>44890.587002517597</v>
      </c>
    </row>
    <row r="49" spans="2:11" x14ac:dyDescent="0.2">
      <c r="B49" s="479">
        <v>2014</v>
      </c>
      <c r="C49" s="480">
        <v>414.98222443341598</v>
      </c>
      <c r="D49" s="480">
        <v>4.12821247730965</v>
      </c>
      <c r="E49" s="480">
        <v>177.818889734403</v>
      </c>
      <c r="F49" s="480">
        <v>24393.034450418101</v>
      </c>
      <c r="G49" s="480">
        <v>9292.8718614012396</v>
      </c>
      <c r="H49" s="480">
        <v>51.934651762682698</v>
      </c>
      <c r="I49" s="480">
        <v>602.15056022267197</v>
      </c>
      <c r="J49" s="480">
        <v>2507.9081057118101</v>
      </c>
      <c r="K49" s="480">
        <v>38680.042790994499</v>
      </c>
    </row>
    <row r="50" spans="2:11" x14ac:dyDescent="0.2">
      <c r="B50" s="479">
        <v>2015</v>
      </c>
      <c r="C50" s="480">
        <v>417.79944161982797</v>
      </c>
      <c r="D50" s="480">
        <v>1.8505780070698099</v>
      </c>
      <c r="E50" s="480">
        <v>165.11420907136699</v>
      </c>
      <c r="F50" s="480">
        <v>25587.4154533808</v>
      </c>
      <c r="G50" s="480">
        <v>9266.0230251527992</v>
      </c>
      <c r="H50" s="480">
        <v>260.44203527052503</v>
      </c>
      <c r="I50" s="480">
        <v>689.72315127327897</v>
      </c>
      <c r="J50" s="480">
        <v>2518.0798035753</v>
      </c>
      <c r="K50" s="480">
        <v>40281.484121470698</v>
      </c>
    </row>
    <row r="51" spans="2:11" x14ac:dyDescent="0.2">
      <c r="B51" s="479">
        <v>2016</v>
      </c>
      <c r="C51" s="480">
        <v>400.95</v>
      </c>
      <c r="D51" s="480">
        <v>0</v>
      </c>
      <c r="E51" s="480">
        <v>167.62889999999999</v>
      </c>
      <c r="F51" s="480">
        <v>25999.57</v>
      </c>
      <c r="G51" s="480">
        <v>9288.48</v>
      </c>
      <c r="H51" s="480">
        <v>260.44</v>
      </c>
      <c r="I51" s="480">
        <v>747.7</v>
      </c>
      <c r="J51" s="480">
        <v>2542.81</v>
      </c>
      <c r="K51" s="480">
        <v>39407.57</v>
      </c>
    </row>
    <row r="52" spans="2:11" x14ac:dyDescent="0.2">
      <c r="B52" s="479">
        <v>2017</v>
      </c>
      <c r="C52" s="480">
        <v>370.53</v>
      </c>
      <c r="D52" s="480">
        <v>0</v>
      </c>
      <c r="E52" s="480">
        <v>172.41219599999999</v>
      </c>
      <c r="F52" s="480">
        <v>25431.94</v>
      </c>
      <c r="G52" s="480">
        <v>9060.01</v>
      </c>
      <c r="H52" s="480">
        <v>268.56</v>
      </c>
      <c r="I52" s="480">
        <v>781.67</v>
      </c>
      <c r="J52" s="480">
        <v>2416.06</v>
      </c>
      <c r="K52" s="480">
        <v>38501.18</v>
      </c>
    </row>
    <row r="53" spans="2:11" x14ac:dyDescent="0.2">
      <c r="B53" s="479">
        <v>2018</v>
      </c>
      <c r="C53" s="480">
        <v>358.49</v>
      </c>
      <c r="D53" s="480">
        <v>0</v>
      </c>
      <c r="E53" s="480">
        <v>170.874708</v>
      </c>
      <c r="F53" s="480">
        <v>26044.91</v>
      </c>
      <c r="G53" s="480">
        <v>9114.76</v>
      </c>
      <c r="H53" s="480">
        <v>269.86</v>
      </c>
      <c r="I53" s="480">
        <v>879.19</v>
      </c>
      <c r="J53" s="480">
        <v>2470.1999999999998</v>
      </c>
      <c r="K53" s="480">
        <v>39308.28</v>
      </c>
    </row>
    <row r="54" spans="2:11" x14ac:dyDescent="0.2">
      <c r="B54" s="479">
        <v>2019</v>
      </c>
      <c r="C54" s="480">
        <v>336.98</v>
      </c>
      <c r="D54" s="480">
        <v>0</v>
      </c>
      <c r="E54" s="480">
        <v>142.03257199999999</v>
      </c>
      <c r="F54" s="480">
        <v>25144.35</v>
      </c>
      <c r="G54" s="480">
        <v>8950.8799999999992</v>
      </c>
      <c r="H54" s="480">
        <v>260.44</v>
      </c>
      <c r="I54" s="480">
        <v>941.52</v>
      </c>
      <c r="J54" s="480">
        <v>2446.35</v>
      </c>
      <c r="K54" s="480">
        <v>38222.54</v>
      </c>
    </row>
    <row r="55" spans="2:11" x14ac:dyDescent="0.2">
      <c r="B55" s="479">
        <v>2020</v>
      </c>
      <c r="C55" s="480">
        <v>320.75</v>
      </c>
      <c r="D55" s="480">
        <v>0</v>
      </c>
      <c r="E55" s="480">
        <v>140.858102</v>
      </c>
      <c r="F55" s="480">
        <v>25089.81</v>
      </c>
      <c r="G55" s="480">
        <v>9283.64</v>
      </c>
      <c r="H55" s="480">
        <v>272.24</v>
      </c>
      <c r="I55" s="480">
        <v>966.36</v>
      </c>
      <c r="J55" s="480">
        <v>2382.4699999999998</v>
      </c>
      <c r="K55" s="480">
        <v>38456.11</v>
      </c>
    </row>
    <row r="56" spans="2:11" x14ac:dyDescent="0.2">
      <c r="B56" s="479">
        <v>2021</v>
      </c>
      <c r="C56" s="480">
        <v>323.32</v>
      </c>
      <c r="D56" s="480">
        <v>0</v>
      </c>
      <c r="E56" s="480">
        <v>150.87533110000001</v>
      </c>
      <c r="F56" s="480">
        <v>26675.48</v>
      </c>
      <c r="G56" s="480">
        <v>9191.27</v>
      </c>
      <c r="H56" s="480">
        <v>271.76</v>
      </c>
      <c r="I56" s="480">
        <v>1109.51</v>
      </c>
      <c r="J56" s="480">
        <v>2330.41</v>
      </c>
      <c r="K56" s="480">
        <v>40052.629999999997</v>
      </c>
    </row>
    <row r="57" spans="2:11" x14ac:dyDescent="0.2">
      <c r="B57" s="479">
        <v>2022</v>
      </c>
      <c r="C57" s="480">
        <v>303.98</v>
      </c>
      <c r="D57" s="480">
        <v>0</v>
      </c>
      <c r="E57" s="480">
        <v>200.59334469999999</v>
      </c>
      <c r="F57" s="480">
        <v>21880.65</v>
      </c>
      <c r="G57" s="480">
        <v>8275.7800000000007</v>
      </c>
      <c r="H57" s="480">
        <v>270.91000000000003</v>
      </c>
      <c r="I57" s="480">
        <v>1134.73</v>
      </c>
      <c r="J57" s="480">
        <v>2235.6</v>
      </c>
      <c r="K57" s="480">
        <v>34302.25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CAF2-5BDD-4AFD-AA6C-269408F907C6}">
  <dimension ref="A1:K55"/>
  <sheetViews>
    <sheetView zoomScaleNormal="100" workbookViewId="0">
      <pane xSplit="1" ySplit="2" topLeftCell="B3" activePane="bottomRight" state="frozen"/>
      <selection activeCell="AH1" sqref="AH1"/>
      <selection pane="topRight" activeCell="AH1" sqref="AH1"/>
      <selection pane="bottomLeft" activeCell="AH1" sqref="AH1"/>
      <selection pane="bottomRight" activeCell="B3" sqref="B3"/>
    </sheetView>
  </sheetViews>
  <sheetFormatPr defaultColWidth="8.77734375" defaultRowHeight="14.25" x14ac:dyDescent="0.2"/>
  <cols>
    <col min="1" max="1" width="8.88671875" style="24" bestFit="1" customWidth="1"/>
    <col min="2" max="2" width="27.6640625" style="24" bestFit="1" customWidth="1"/>
    <col min="3" max="3" width="8.88671875" style="24" bestFit="1" customWidth="1"/>
    <col min="4" max="4" width="8" style="24" bestFit="1" customWidth="1"/>
    <col min="5" max="5" width="9.33203125" style="24" bestFit="1" customWidth="1"/>
    <col min="6" max="6" width="12.109375" style="24" bestFit="1" customWidth="1"/>
    <col min="7" max="7" width="10.109375" style="24" bestFit="1" customWidth="1"/>
    <col min="8" max="8" width="16.6640625" style="24" bestFit="1" customWidth="1"/>
    <col min="9" max="16384" width="8.77734375" style="24"/>
  </cols>
  <sheetData>
    <row r="1" spans="1:11" ht="15" x14ac:dyDescent="0.25">
      <c r="A1" s="23" t="s">
        <v>343</v>
      </c>
      <c r="G1" s="353" t="s">
        <v>41</v>
      </c>
      <c r="H1" s="26" t="s">
        <v>71</v>
      </c>
    </row>
    <row r="2" spans="1:11" x14ac:dyDescent="0.2">
      <c r="B2" s="24" t="s">
        <v>72</v>
      </c>
      <c r="C2" s="24" t="s">
        <v>73</v>
      </c>
      <c r="D2" s="24" t="s">
        <v>74</v>
      </c>
      <c r="E2" s="24" t="s">
        <v>75</v>
      </c>
      <c r="F2" s="24" t="s">
        <v>76</v>
      </c>
      <c r="G2" s="24" t="s">
        <v>77</v>
      </c>
      <c r="H2" s="24" t="s">
        <v>14</v>
      </c>
    </row>
    <row r="3" spans="1:11" x14ac:dyDescent="0.2">
      <c r="A3" s="24">
        <v>1970</v>
      </c>
      <c r="B3" s="25">
        <v>223341</v>
      </c>
      <c r="C3" s="25">
        <v>132109</v>
      </c>
      <c r="D3" s="25">
        <v>-22381</v>
      </c>
      <c r="E3" s="25">
        <v>109728</v>
      </c>
      <c r="F3" s="25">
        <v>5721</v>
      </c>
      <c r="G3" s="25">
        <v>229062</v>
      </c>
      <c r="H3" s="431">
        <v>47.903187783220261</v>
      </c>
      <c r="K3" s="25"/>
    </row>
    <row r="4" spans="1:11" x14ac:dyDescent="0.2">
      <c r="A4" s="24">
        <v>1971</v>
      </c>
      <c r="B4" s="25">
        <v>220170</v>
      </c>
      <c r="C4" s="25">
        <v>140092</v>
      </c>
      <c r="D4" s="25">
        <v>-22071</v>
      </c>
      <c r="E4" s="25">
        <v>118021</v>
      </c>
      <c r="F4" s="25">
        <v>5874</v>
      </c>
      <c r="G4" s="25">
        <v>226044</v>
      </c>
      <c r="H4" s="431">
        <v>52.211516341951125</v>
      </c>
      <c r="K4" s="25"/>
    </row>
    <row r="5" spans="1:11" x14ac:dyDescent="0.2">
      <c r="A5" s="24">
        <v>1972</v>
      </c>
      <c r="B5" s="25">
        <v>225109</v>
      </c>
      <c r="C5" s="25">
        <v>142472</v>
      </c>
      <c r="D5" s="25">
        <v>-22593</v>
      </c>
      <c r="E5" s="25">
        <v>119879</v>
      </c>
      <c r="F5" s="25">
        <v>5265</v>
      </c>
      <c r="G5" s="25">
        <v>230374</v>
      </c>
      <c r="H5" s="431">
        <v>52.036688167935615</v>
      </c>
      <c r="K5" s="25"/>
    </row>
    <row r="6" spans="1:11" x14ac:dyDescent="0.2">
      <c r="A6" s="24">
        <v>1973</v>
      </c>
      <c r="B6" s="25">
        <v>235847</v>
      </c>
      <c r="C6" s="25">
        <v>146074</v>
      </c>
      <c r="D6" s="25">
        <v>-24157</v>
      </c>
      <c r="E6" s="25">
        <v>121917</v>
      </c>
      <c r="F6" s="25">
        <v>5769</v>
      </c>
      <c r="G6" s="25">
        <v>241616</v>
      </c>
      <c r="H6" s="431">
        <v>50.458992781934974</v>
      </c>
      <c r="K6" s="25"/>
    </row>
    <row r="7" spans="1:11" x14ac:dyDescent="0.2">
      <c r="A7" s="24">
        <v>1974</v>
      </c>
      <c r="B7" s="25">
        <v>225116</v>
      </c>
      <c r="C7" s="25">
        <v>139407</v>
      </c>
      <c r="D7" s="25">
        <v>-19432</v>
      </c>
      <c r="E7" s="25">
        <v>119975</v>
      </c>
      <c r="F7" s="25">
        <v>4922</v>
      </c>
      <c r="G7" s="25">
        <v>230038</v>
      </c>
      <c r="H7" s="431">
        <v>52.154426659943141</v>
      </c>
      <c r="K7" s="25"/>
    </row>
    <row r="8" spans="1:11" x14ac:dyDescent="0.2">
      <c r="A8" s="24">
        <v>1975</v>
      </c>
      <c r="B8" s="25">
        <v>213769</v>
      </c>
      <c r="C8" s="25">
        <v>115763</v>
      </c>
      <c r="D8" s="25">
        <v>-18492</v>
      </c>
      <c r="E8" s="25">
        <v>97271</v>
      </c>
      <c r="F8" s="25">
        <v>3572</v>
      </c>
      <c r="G8" s="25">
        <v>217341</v>
      </c>
      <c r="H8" s="431">
        <v>44.755016310774316</v>
      </c>
      <c r="K8" s="25"/>
    </row>
    <row r="9" spans="1:11" x14ac:dyDescent="0.2">
      <c r="A9" s="24">
        <v>1976</v>
      </c>
      <c r="B9" s="25">
        <v>218116</v>
      </c>
      <c r="C9" s="25">
        <v>111796</v>
      </c>
      <c r="D9" s="25">
        <v>-23177</v>
      </c>
      <c r="E9" s="25">
        <v>88619</v>
      </c>
      <c r="F9" s="25">
        <v>3698</v>
      </c>
      <c r="G9" s="25">
        <v>221814</v>
      </c>
      <c r="H9" s="431">
        <v>39.951941716934009</v>
      </c>
      <c r="K9" s="25"/>
    </row>
    <row r="10" spans="1:11" x14ac:dyDescent="0.2">
      <c r="A10" s="24">
        <v>1977</v>
      </c>
      <c r="B10" s="25">
        <v>222806</v>
      </c>
      <c r="C10" s="25">
        <v>93445</v>
      </c>
      <c r="D10" s="25">
        <v>-34865</v>
      </c>
      <c r="E10" s="25">
        <v>58580</v>
      </c>
      <c r="F10" s="25">
        <v>2942</v>
      </c>
      <c r="G10" s="25">
        <v>225748</v>
      </c>
      <c r="H10" s="431">
        <v>25.949288587274307</v>
      </c>
      <c r="K10" s="25"/>
    </row>
    <row r="11" spans="1:11" x14ac:dyDescent="0.2">
      <c r="A11" s="24">
        <v>1978</v>
      </c>
      <c r="B11" s="25">
        <v>223214</v>
      </c>
      <c r="C11" s="25">
        <v>92309</v>
      </c>
      <c r="D11" s="25">
        <v>-43460</v>
      </c>
      <c r="E11" s="25">
        <v>48849</v>
      </c>
      <c r="F11" s="25">
        <v>2733</v>
      </c>
      <c r="G11" s="25">
        <v>225947</v>
      </c>
      <c r="H11" s="431">
        <v>21.619671869951802</v>
      </c>
      <c r="K11" s="25"/>
    </row>
    <row r="12" spans="1:11" x14ac:dyDescent="0.2">
      <c r="A12" s="24">
        <v>1979</v>
      </c>
      <c r="B12" s="25">
        <v>232768</v>
      </c>
      <c r="C12" s="25">
        <v>89394</v>
      </c>
      <c r="D12" s="25">
        <v>-59632</v>
      </c>
      <c r="E12" s="25">
        <v>29762</v>
      </c>
      <c r="F12" s="25">
        <v>2789</v>
      </c>
      <c r="G12" s="25">
        <v>235557</v>
      </c>
      <c r="H12" s="431">
        <v>12.634733843613223</v>
      </c>
      <c r="K12" s="25"/>
    </row>
    <row r="13" spans="1:11" x14ac:dyDescent="0.2">
      <c r="A13" s="24">
        <v>1980</v>
      </c>
      <c r="B13" s="25">
        <v>213118</v>
      </c>
      <c r="C13" s="25">
        <v>75411</v>
      </c>
      <c r="D13" s="25">
        <v>-61705</v>
      </c>
      <c r="E13" s="25">
        <v>13706</v>
      </c>
      <c r="F13" s="25">
        <v>2562</v>
      </c>
      <c r="G13" s="25">
        <v>215680</v>
      </c>
      <c r="H13" s="431">
        <v>6.3547848664688429</v>
      </c>
      <c r="K13" s="25"/>
    </row>
    <row r="14" spans="1:11" x14ac:dyDescent="0.2">
      <c r="A14" s="24">
        <v>1981</v>
      </c>
      <c r="B14" s="25">
        <v>207756</v>
      </c>
      <c r="C14" s="25">
        <v>63912</v>
      </c>
      <c r="D14" s="25">
        <v>-76500</v>
      </c>
      <c r="E14" s="25">
        <v>-12588</v>
      </c>
      <c r="F14" s="25">
        <v>2156</v>
      </c>
      <c r="G14" s="25">
        <v>209912</v>
      </c>
      <c r="H14" s="431">
        <v>-5.9967986584854609</v>
      </c>
      <c r="K14" s="25"/>
    </row>
    <row r="15" spans="1:11" x14ac:dyDescent="0.2">
      <c r="A15" s="24">
        <v>1982</v>
      </c>
      <c r="B15" s="25">
        <v>204540</v>
      </c>
      <c r="C15" s="25">
        <v>63189</v>
      </c>
      <c r="D15" s="25">
        <v>-86288</v>
      </c>
      <c r="E15" s="25">
        <v>-23099</v>
      </c>
      <c r="F15" s="25">
        <v>2715</v>
      </c>
      <c r="G15" s="25">
        <v>207255</v>
      </c>
      <c r="H15" s="431">
        <v>-11.145207594509179</v>
      </c>
      <c r="K15" s="25"/>
    </row>
    <row r="16" spans="1:11" x14ac:dyDescent="0.2">
      <c r="A16" s="24">
        <v>1983</v>
      </c>
      <c r="B16" s="25">
        <v>206290</v>
      </c>
      <c r="C16" s="25">
        <v>57957</v>
      </c>
      <c r="D16" s="25">
        <v>-95452</v>
      </c>
      <c r="E16" s="25">
        <v>-37495</v>
      </c>
      <c r="F16" s="25">
        <v>2118</v>
      </c>
      <c r="G16" s="25">
        <v>208408</v>
      </c>
      <c r="H16" s="431">
        <v>-17.991151971133547</v>
      </c>
      <c r="K16" s="25"/>
    </row>
    <row r="17" spans="1:11" x14ac:dyDescent="0.2">
      <c r="A17" s="24">
        <v>1984</v>
      </c>
      <c r="B17" s="25">
        <v>206052</v>
      </c>
      <c r="C17" s="25">
        <v>79731</v>
      </c>
      <c r="D17" s="25">
        <v>-102957</v>
      </c>
      <c r="E17" s="25">
        <v>-23226</v>
      </c>
      <c r="F17" s="25">
        <v>2370</v>
      </c>
      <c r="G17" s="25">
        <v>208422</v>
      </c>
      <c r="H17" s="431">
        <v>-11.143737225436855</v>
      </c>
      <c r="K17" s="25"/>
    </row>
    <row r="18" spans="1:11" x14ac:dyDescent="0.2">
      <c r="A18" s="24">
        <v>1985</v>
      </c>
      <c r="B18" s="25">
        <v>216184</v>
      </c>
      <c r="C18" s="25">
        <v>74703</v>
      </c>
      <c r="D18" s="25">
        <v>-109043</v>
      </c>
      <c r="E18" s="25">
        <v>-34340</v>
      </c>
      <c r="F18" s="25">
        <v>2239</v>
      </c>
      <c r="G18" s="25">
        <v>218423</v>
      </c>
      <c r="H18" s="431">
        <v>-15.721787540689396</v>
      </c>
      <c r="K18" s="25"/>
    </row>
    <row r="19" spans="1:11" x14ac:dyDescent="0.2">
      <c r="A19" s="24">
        <v>1986</v>
      </c>
      <c r="B19" s="25">
        <v>221432</v>
      </c>
      <c r="C19" s="25">
        <v>77553</v>
      </c>
      <c r="D19" s="25">
        <v>-114796</v>
      </c>
      <c r="E19" s="25">
        <v>-37243</v>
      </c>
      <c r="F19" s="25">
        <v>2212</v>
      </c>
      <c r="G19" s="25">
        <v>223644</v>
      </c>
      <c r="H19" s="431">
        <v>-16.652805351361987</v>
      </c>
      <c r="K19" s="25"/>
    </row>
    <row r="20" spans="1:11" x14ac:dyDescent="0.2">
      <c r="A20" s="24">
        <v>1987</v>
      </c>
      <c r="B20" s="25">
        <v>222311</v>
      </c>
      <c r="C20" s="25">
        <v>73746</v>
      </c>
      <c r="D20" s="25">
        <v>-108980</v>
      </c>
      <c r="E20" s="25">
        <v>-35234</v>
      </c>
      <c r="F20" s="25">
        <v>1756</v>
      </c>
      <c r="G20" s="25">
        <v>224067</v>
      </c>
      <c r="H20" s="431">
        <v>-15.72476089741015</v>
      </c>
      <c r="K20" s="25"/>
    </row>
    <row r="21" spans="1:11" x14ac:dyDescent="0.2">
      <c r="A21" s="24">
        <v>1988</v>
      </c>
      <c r="B21" s="25">
        <v>225392</v>
      </c>
      <c r="C21" s="25">
        <v>78550</v>
      </c>
      <c r="D21" s="25">
        <v>-98861</v>
      </c>
      <c r="E21" s="25">
        <v>-20311</v>
      </c>
      <c r="F21" s="25">
        <v>1932</v>
      </c>
      <c r="G21" s="25">
        <v>227324</v>
      </c>
      <c r="H21" s="431">
        <v>-8.9348243036371002</v>
      </c>
      <c r="K21" s="25"/>
    </row>
    <row r="22" spans="1:11" x14ac:dyDescent="0.2">
      <c r="A22" s="24">
        <v>1989</v>
      </c>
      <c r="B22" s="25">
        <v>224767</v>
      </c>
      <c r="C22" s="25">
        <v>83941</v>
      </c>
      <c r="D22" s="25">
        <v>-76249</v>
      </c>
      <c r="E22" s="25">
        <v>7692</v>
      </c>
      <c r="F22" s="25">
        <v>2525</v>
      </c>
      <c r="G22" s="25">
        <v>227292</v>
      </c>
      <c r="H22" s="431">
        <v>3.3841930204318675</v>
      </c>
      <c r="K22" s="25"/>
    </row>
    <row r="23" spans="1:11" x14ac:dyDescent="0.2">
      <c r="A23" s="24">
        <v>1990</v>
      </c>
      <c r="B23" s="25">
        <v>226139</v>
      </c>
      <c r="C23" s="25">
        <v>87385</v>
      </c>
      <c r="D23" s="25">
        <v>-82293</v>
      </c>
      <c r="E23" s="25">
        <v>5092</v>
      </c>
      <c r="F23" s="25">
        <v>2666</v>
      </c>
      <c r="G23" s="25">
        <v>228805</v>
      </c>
      <c r="H23" s="431">
        <v>2.225475841874085</v>
      </c>
      <c r="K23" s="25"/>
    </row>
    <row r="24" spans="1:11" x14ac:dyDescent="0.2">
      <c r="A24" s="24">
        <v>1991</v>
      </c>
      <c r="B24" s="25">
        <v>232330</v>
      </c>
      <c r="C24" s="25">
        <v>94040</v>
      </c>
      <c r="D24" s="25">
        <v>-82632</v>
      </c>
      <c r="E24" s="25">
        <v>11408</v>
      </c>
      <c r="F24" s="25">
        <v>2618</v>
      </c>
      <c r="G24" s="25">
        <v>234948</v>
      </c>
      <c r="H24" s="431">
        <v>4.8555425030219457</v>
      </c>
      <c r="K24" s="25"/>
    </row>
    <row r="25" spans="1:11" x14ac:dyDescent="0.2">
      <c r="A25" s="24">
        <v>1992</v>
      </c>
      <c r="B25" s="25">
        <v>230549</v>
      </c>
      <c r="C25" s="25">
        <v>94686</v>
      </c>
      <c r="D25" s="25">
        <v>-86155</v>
      </c>
      <c r="E25" s="25">
        <v>8531</v>
      </c>
      <c r="F25" s="25">
        <v>2688</v>
      </c>
      <c r="G25" s="25">
        <v>233237</v>
      </c>
      <c r="H25" s="431">
        <v>3.6576529452874116</v>
      </c>
      <c r="K25" s="25"/>
    </row>
    <row r="26" spans="1:11" x14ac:dyDescent="0.2">
      <c r="A26" s="24">
        <v>1993</v>
      </c>
      <c r="B26" s="25">
        <v>233964</v>
      </c>
      <c r="C26" s="25">
        <v>96326</v>
      </c>
      <c r="D26" s="25">
        <v>-96854</v>
      </c>
      <c r="E26" s="25">
        <v>-528</v>
      </c>
      <c r="F26" s="25">
        <v>2618</v>
      </c>
      <c r="G26" s="25">
        <v>236582</v>
      </c>
      <c r="H26" s="431">
        <v>-0.22317843284780753</v>
      </c>
      <c r="K26" s="25"/>
    </row>
    <row r="27" spans="1:11" x14ac:dyDescent="0.2">
      <c r="A27" s="24">
        <v>1994</v>
      </c>
      <c r="B27" s="25">
        <v>231956</v>
      </c>
      <c r="C27" s="25">
        <v>83815</v>
      </c>
      <c r="D27" s="25">
        <v>-116003</v>
      </c>
      <c r="E27" s="25">
        <v>-32188</v>
      </c>
      <c r="F27" s="25">
        <v>2451</v>
      </c>
      <c r="G27" s="25">
        <v>234407</v>
      </c>
      <c r="H27" s="431">
        <v>-13.731671835738695</v>
      </c>
      <c r="K27" s="25"/>
    </row>
    <row r="28" spans="1:11" x14ac:dyDescent="0.2">
      <c r="A28" s="24">
        <v>1995</v>
      </c>
      <c r="B28" s="25">
        <v>232458</v>
      </c>
      <c r="C28" s="25">
        <v>78034</v>
      </c>
      <c r="D28" s="25">
        <v>-117859</v>
      </c>
      <c r="E28" s="25">
        <v>-39825</v>
      </c>
      <c r="F28" s="25">
        <v>2602</v>
      </c>
      <c r="G28" s="25">
        <v>235060</v>
      </c>
      <c r="H28" s="431">
        <v>-16.942482770356506</v>
      </c>
      <c r="K28" s="25"/>
    </row>
    <row r="29" spans="1:11" x14ac:dyDescent="0.2">
      <c r="A29" s="24">
        <v>1996</v>
      </c>
      <c r="B29" s="25">
        <v>243536.38491624242</v>
      </c>
      <c r="C29" s="25">
        <v>80635.200109699595</v>
      </c>
      <c r="D29" s="25">
        <v>-117115.3490371737</v>
      </c>
      <c r="E29" s="25">
        <v>-36480.148927474103</v>
      </c>
      <c r="F29" s="25">
        <v>2813.1977266850872</v>
      </c>
      <c r="G29" s="25">
        <v>246349.5826429275</v>
      </c>
      <c r="H29" s="431">
        <v>-14.808285257113839</v>
      </c>
      <c r="K29" s="25"/>
    </row>
    <row r="30" spans="1:11" x14ac:dyDescent="0.2">
      <c r="A30" s="24">
        <v>1997</v>
      </c>
      <c r="B30" s="25">
        <v>239695.1276165559</v>
      </c>
      <c r="C30" s="25">
        <v>80850.433722733724</v>
      </c>
      <c r="D30" s="25">
        <v>-118742.76406840219</v>
      </c>
      <c r="E30" s="25">
        <v>-37892.330345668466</v>
      </c>
      <c r="F30" s="25">
        <v>3121.1179842212205</v>
      </c>
      <c r="G30" s="25">
        <v>242816.24560077713</v>
      </c>
      <c r="H30" s="431">
        <v>-15.605352208586819</v>
      </c>
      <c r="K30" s="25"/>
    </row>
    <row r="31" spans="1:11" x14ac:dyDescent="0.2">
      <c r="A31" s="24">
        <v>1998</v>
      </c>
      <c r="B31" s="25">
        <v>243481.11561314415</v>
      </c>
      <c r="C31" s="25">
        <v>82060.546334807237</v>
      </c>
      <c r="D31" s="25">
        <v>-122555.96434461576</v>
      </c>
      <c r="E31" s="25">
        <v>-40495.41800980852</v>
      </c>
      <c r="F31" s="25">
        <v>3257.3715451525945</v>
      </c>
      <c r="G31" s="25">
        <v>246738.48715829675</v>
      </c>
      <c r="H31" s="431">
        <v>-16.412282686903406</v>
      </c>
      <c r="K31" s="25"/>
    </row>
    <row r="32" spans="1:11" x14ac:dyDescent="0.2">
      <c r="A32" s="24">
        <v>1999</v>
      </c>
      <c r="B32" s="25">
        <v>244292.43993200667</v>
      </c>
      <c r="C32" s="25">
        <v>80476.443406786246</v>
      </c>
      <c r="D32" s="25">
        <v>-131976.08930320284</v>
      </c>
      <c r="E32" s="25">
        <v>-51499.645896416594</v>
      </c>
      <c r="F32" s="25">
        <v>2470.8183573567749</v>
      </c>
      <c r="G32" s="25">
        <v>246763.25828936344</v>
      </c>
      <c r="H32" s="431">
        <v>-20.870062363995157</v>
      </c>
      <c r="K32" s="25"/>
    </row>
    <row r="33" spans="1:11" x14ac:dyDescent="0.2">
      <c r="A33" s="24">
        <v>2000</v>
      </c>
      <c r="B33" s="25">
        <v>247090.92016481084</v>
      </c>
      <c r="C33" s="25">
        <v>94358.968505076788</v>
      </c>
      <c r="D33" s="25">
        <v>-137330.27863865017</v>
      </c>
      <c r="E33" s="25">
        <v>-42971.310133573381</v>
      </c>
      <c r="F33" s="25">
        <v>2207.5788771829002</v>
      </c>
      <c r="G33" s="25">
        <v>249298.49904199375</v>
      </c>
      <c r="H33" s="431">
        <v>-17.236890835165024</v>
      </c>
      <c r="K33" s="25"/>
    </row>
    <row r="34" spans="1:11" x14ac:dyDescent="0.2">
      <c r="A34" s="24">
        <v>2001</v>
      </c>
      <c r="B34" s="25">
        <v>247587.61866266074</v>
      </c>
      <c r="C34" s="25">
        <v>104336.83174291327</v>
      </c>
      <c r="D34" s="25">
        <v>-128276.79185364192</v>
      </c>
      <c r="E34" s="25">
        <v>-23939.960110728643</v>
      </c>
      <c r="F34" s="25">
        <v>2433.3562510293241</v>
      </c>
      <c r="G34" s="25">
        <v>250020.97491369006</v>
      </c>
      <c r="H34" s="431">
        <v>-9.5751806899373051</v>
      </c>
      <c r="K34" s="25"/>
    </row>
    <row r="35" spans="1:11" x14ac:dyDescent="0.2">
      <c r="A35" s="24">
        <v>2002</v>
      </c>
      <c r="B35" s="25">
        <v>241150.01806545423</v>
      </c>
      <c r="C35" s="25">
        <v>103333.69519245104</v>
      </c>
      <c r="D35" s="25">
        <v>-134451.12232869092</v>
      </c>
      <c r="E35" s="25">
        <v>-31117.427136239887</v>
      </c>
      <c r="F35" s="25">
        <v>2043.6328516847111</v>
      </c>
      <c r="G35" s="25">
        <v>243193.65091713893</v>
      </c>
      <c r="H35" s="431">
        <v>-12.795328750931178</v>
      </c>
      <c r="K35" s="25"/>
    </row>
    <row r="36" spans="1:11" x14ac:dyDescent="0.2">
      <c r="A36" s="24">
        <v>2003</v>
      </c>
      <c r="B36" s="25">
        <v>244153.17973923541</v>
      </c>
      <c r="C36" s="25">
        <v>106429.69876371323</v>
      </c>
      <c r="D36" s="25">
        <v>-123207.89330249642</v>
      </c>
      <c r="E36" s="25">
        <v>-16778.194538783195</v>
      </c>
      <c r="F36" s="25">
        <v>1879.3657014334126</v>
      </c>
      <c r="G36" s="25">
        <v>246032.54544066882</v>
      </c>
      <c r="H36" s="431">
        <v>-6.8195020738950509</v>
      </c>
      <c r="K36" s="25"/>
    </row>
    <row r="37" spans="1:11" x14ac:dyDescent="0.2">
      <c r="A37" s="24">
        <v>2004</v>
      </c>
      <c r="B37" s="25">
        <v>246062.81056408002</v>
      </c>
      <c r="C37" s="25">
        <v>125258.42936984703</v>
      </c>
      <c r="D37" s="25">
        <v>-114202.13961238555</v>
      </c>
      <c r="E37" s="25">
        <v>11056.289757461476</v>
      </c>
      <c r="F37" s="25">
        <v>2221.0143922279394</v>
      </c>
      <c r="G37" s="25">
        <v>248283.82495630797</v>
      </c>
      <c r="H37" s="431">
        <v>4.4530849963372034</v>
      </c>
      <c r="K37" s="25"/>
    </row>
    <row r="38" spans="1:11" x14ac:dyDescent="0.2">
      <c r="A38" s="24">
        <v>2005</v>
      </c>
      <c r="B38" s="25">
        <v>248435.65036113572</v>
      </c>
      <c r="C38" s="25">
        <v>134312.30981014454</v>
      </c>
      <c r="D38" s="25">
        <v>-100526.61577108939</v>
      </c>
      <c r="E38" s="25">
        <v>33785.694039055146</v>
      </c>
      <c r="F38" s="25">
        <v>2179.7155296513447</v>
      </c>
      <c r="G38" s="25">
        <v>250615.36589078707</v>
      </c>
      <c r="H38" s="431">
        <v>13.481094392982369</v>
      </c>
      <c r="K38" s="25"/>
    </row>
    <row r="39" spans="1:11" x14ac:dyDescent="0.2">
      <c r="A39" s="24">
        <v>2006</v>
      </c>
      <c r="B39" s="25">
        <v>244488.89541645136</v>
      </c>
      <c r="C39" s="25">
        <v>150013.23594478366</v>
      </c>
      <c r="D39" s="25">
        <v>-97445.947687283144</v>
      </c>
      <c r="E39" s="25">
        <v>52567.288257500521</v>
      </c>
      <c r="F39" s="25">
        <v>2486.3842758003148</v>
      </c>
      <c r="G39" s="25">
        <v>246975.27969225167</v>
      </c>
      <c r="H39" s="431">
        <v>21.284433131527578</v>
      </c>
      <c r="K39" s="25"/>
    </row>
    <row r="40" spans="1:11" x14ac:dyDescent="0.2">
      <c r="A40" s="24">
        <v>2007</v>
      </c>
      <c r="B40" s="25">
        <v>237222.28757412455</v>
      </c>
      <c r="C40" s="25">
        <v>149340.45693122104</v>
      </c>
      <c r="D40" s="25">
        <v>-100010.86837188587</v>
      </c>
      <c r="E40" s="25">
        <v>49329.58855933517</v>
      </c>
      <c r="F40" s="25">
        <v>2512.6647831668874</v>
      </c>
      <c r="G40" s="25">
        <v>239734.95235729145</v>
      </c>
      <c r="H40" s="431">
        <v>20.576719445488415</v>
      </c>
      <c r="K40" s="25"/>
    </row>
    <row r="41" spans="1:11" x14ac:dyDescent="0.2">
      <c r="A41" s="24">
        <v>2008</v>
      </c>
      <c r="B41" s="25">
        <v>234817.59750044873</v>
      </c>
      <c r="C41" s="25">
        <v>158236.17639183227</v>
      </c>
      <c r="D41" s="25">
        <v>-95381.09473878899</v>
      </c>
      <c r="E41" s="25">
        <v>62855.081653043278</v>
      </c>
      <c r="F41" s="25">
        <v>3663.0535345190356</v>
      </c>
      <c r="G41" s="25">
        <v>238480.65103496777</v>
      </c>
      <c r="H41" s="431">
        <v>26.356470170750669</v>
      </c>
      <c r="K41" s="25"/>
    </row>
    <row r="42" spans="1:11" x14ac:dyDescent="0.2">
      <c r="A42" s="24">
        <v>2009</v>
      </c>
      <c r="B42" s="25">
        <v>220637.89774536504</v>
      </c>
      <c r="C42" s="25">
        <v>151802.99849720273</v>
      </c>
      <c r="D42" s="25">
        <v>-90139.05139268683</v>
      </c>
      <c r="E42" s="25">
        <v>61663.947104515901</v>
      </c>
      <c r="F42" s="25">
        <v>3484.5409216772014</v>
      </c>
      <c r="G42" s="25">
        <v>224122.43866704224</v>
      </c>
      <c r="H42" s="431">
        <v>27.513508897752207</v>
      </c>
      <c r="K42" s="25"/>
    </row>
    <row r="43" spans="1:11" x14ac:dyDescent="0.2">
      <c r="A43" s="24">
        <v>2010</v>
      </c>
      <c r="B43" s="25">
        <v>228065.22793519765</v>
      </c>
      <c r="C43" s="25">
        <v>159123.11717191644</v>
      </c>
      <c r="D43" s="25">
        <v>-91058.748332845615</v>
      </c>
      <c r="E43" s="25">
        <v>68064.368839070827</v>
      </c>
      <c r="F43" s="25">
        <v>2956.0924834526563</v>
      </c>
      <c r="G43" s="25">
        <v>231021.32041865031</v>
      </c>
      <c r="H43" s="431">
        <v>29.462375470682314</v>
      </c>
      <c r="K43" s="25"/>
    </row>
    <row r="44" spans="1:11" x14ac:dyDescent="0.2">
      <c r="A44" s="24">
        <v>2011</v>
      </c>
      <c r="B44" s="25">
        <v>212070.4644195101</v>
      </c>
      <c r="C44" s="25">
        <v>164200.89000041308</v>
      </c>
      <c r="D44" s="25">
        <v>-83984.261356946328</v>
      </c>
      <c r="E44" s="25">
        <v>80216.628643466756</v>
      </c>
      <c r="F44" s="25">
        <v>3286.6036221965787</v>
      </c>
      <c r="G44" s="25">
        <v>215357.06804170669</v>
      </c>
      <c r="H44" s="431">
        <v>37.248198711514668</v>
      </c>
      <c r="K44" s="25"/>
    </row>
    <row r="45" spans="1:11" x14ac:dyDescent="0.2">
      <c r="A45" s="24">
        <v>2012</v>
      </c>
      <c r="B45" s="25">
        <v>215240.48353685453</v>
      </c>
      <c r="C45" s="25">
        <v>175620.1238218908</v>
      </c>
      <c r="D45" s="25">
        <v>-80129.795913887472</v>
      </c>
      <c r="E45" s="25">
        <v>95490.327908003324</v>
      </c>
      <c r="F45" s="25">
        <v>2811.9092352048683</v>
      </c>
      <c r="G45" s="25">
        <v>218052.39277205939</v>
      </c>
      <c r="H45" s="431">
        <v>43.792377920761432</v>
      </c>
      <c r="K45" s="25"/>
    </row>
    <row r="46" spans="1:11" x14ac:dyDescent="0.2">
      <c r="A46" s="24">
        <v>2013</v>
      </c>
      <c r="B46" s="25">
        <v>213515.52474807497</v>
      </c>
      <c r="C46" s="25">
        <v>179958.1386237673</v>
      </c>
      <c r="D46" s="25">
        <v>-76130.350968415121</v>
      </c>
      <c r="E46" s="25">
        <v>103827.78765535218</v>
      </c>
      <c r="F46" s="25">
        <v>2881.3856364535495</v>
      </c>
      <c r="G46" s="25">
        <v>216396.91038452851</v>
      </c>
      <c r="H46" s="431">
        <v>47.980254187018858</v>
      </c>
      <c r="K46" s="25"/>
    </row>
    <row r="47" spans="1:11" x14ac:dyDescent="0.2">
      <c r="A47" s="24">
        <v>2014</v>
      </c>
      <c r="B47" s="25">
        <v>200740.47322216284</v>
      </c>
      <c r="C47" s="25">
        <v>166316.20316588023</v>
      </c>
      <c r="D47" s="25">
        <v>-70614.002361669816</v>
      </c>
      <c r="E47" s="25">
        <v>95702.200804210413</v>
      </c>
      <c r="F47" s="25">
        <v>3004.1732851429774</v>
      </c>
      <c r="G47" s="25">
        <v>203744.64650730582</v>
      </c>
      <c r="H47" s="431">
        <v>46.971639473618637</v>
      </c>
      <c r="K47" s="25"/>
    </row>
    <row r="48" spans="1:11" x14ac:dyDescent="0.2">
      <c r="A48" s="24">
        <v>2015</v>
      </c>
      <c r="B48" s="25">
        <v>202894.05097237104</v>
      </c>
      <c r="C48" s="25">
        <v>155319.31453703018</v>
      </c>
      <c r="D48" s="25">
        <v>-76650.391617820962</v>
      </c>
      <c r="E48" s="25">
        <v>78668.922919209217</v>
      </c>
      <c r="F48" s="25">
        <v>2683.5793606765174</v>
      </c>
      <c r="G48" s="25">
        <v>205577.63033304756</v>
      </c>
      <c r="H48" s="431">
        <v>38.267258354793292</v>
      </c>
      <c r="K48" s="25"/>
    </row>
    <row r="49" spans="1:8" x14ac:dyDescent="0.2">
      <c r="A49" s="24">
        <v>2016</v>
      </c>
      <c r="B49" s="25">
        <v>199638.83238722439</v>
      </c>
      <c r="C49" s="25">
        <v>148913.56576740867</v>
      </c>
      <c r="D49" s="25">
        <v>-75875.109370321181</v>
      </c>
      <c r="E49" s="25">
        <v>73038.456397087488</v>
      </c>
      <c r="F49" s="25">
        <v>2840.4506212425117</v>
      </c>
      <c r="G49" s="25">
        <v>202479.28300846691</v>
      </c>
      <c r="H49" s="431">
        <v>36.072063922724034</v>
      </c>
    </row>
    <row r="50" spans="1:8" x14ac:dyDescent="0.2">
      <c r="A50" s="24">
        <v>2017</v>
      </c>
      <c r="B50" s="25">
        <v>199072.46302260249</v>
      </c>
      <c r="C50" s="25">
        <v>152131.83322253302</v>
      </c>
      <c r="D50" s="25">
        <v>-79293.92906089389</v>
      </c>
      <c r="E50" s="25">
        <v>72837.904161639133</v>
      </c>
      <c r="F50" s="25">
        <v>2618.6612545191047</v>
      </c>
      <c r="G50" s="25">
        <v>201691.12427712159</v>
      </c>
      <c r="H50" s="431">
        <v>36.113589243302833</v>
      </c>
    </row>
    <row r="51" spans="1:8" x14ac:dyDescent="0.2">
      <c r="A51" s="24">
        <v>2018</v>
      </c>
      <c r="B51" s="25">
        <v>198757.6623806259</v>
      </c>
      <c r="C51" s="25">
        <v>153842.91764405085</v>
      </c>
      <c r="D51" s="25">
        <v>-81335.73863709018</v>
      </c>
      <c r="E51" s="25">
        <v>72507.179006960665</v>
      </c>
      <c r="F51" s="25">
        <v>2615.4469454152122</v>
      </c>
      <c r="G51" s="25">
        <v>201373.1093260411</v>
      </c>
      <c r="H51" s="431">
        <v>36.006385981538898</v>
      </c>
    </row>
    <row r="52" spans="1:8" x14ac:dyDescent="0.2">
      <c r="A52" s="24">
        <v>2019</v>
      </c>
      <c r="B52" s="25">
        <v>192365.3110534132</v>
      </c>
      <c r="C52" s="25">
        <v>148378.14990004018</v>
      </c>
      <c r="D52" s="25">
        <v>-80616.042379161299</v>
      </c>
      <c r="E52" s="25">
        <v>67762.107520878882</v>
      </c>
      <c r="F52" s="25">
        <v>2436.7734046329188</v>
      </c>
      <c r="G52" s="25">
        <v>194802.08445804613</v>
      </c>
      <c r="H52" s="431">
        <v>34.785103921961671</v>
      </c>
    </row>
    <row r="53" spans="1:8" x14ac:dyDescent="0.2">
      <c r="A53" s="24">
        <v>2020</v>
      </c>
      <c r="B53" s="25">
        <v>171201.18181683889</v>
      </c>
      <c r="C53" s="25">
        <v>123323.61391086323</v>
      </c>
      <c r="D53" s="25">
        <v>-74765.268709925978</v>
      </c>
      <c r="E53" s="25">
        <v>48558.345200937256</v>
      </c>
      <c r="F53" s="25">
        <v>2009.5696403679115</v>
      </c>
      <c r="G53" s="25">
        <v>173210.75145720679</v>
      </c>
      <c r="H53" s="431">
        <v>28.034255837134925</v>
      </c>
    </row>
    <row r="54" spans="1:8" x14ac:dyDescent="0.2">
      <c r="A54" s="24">
        <v>2021</v>
      </c>
      <c r="B54" s="25">
        <v>176388.03916517354</v>
      </c>
      <c r="C54" s="25">
        <v>133469.80857900216</v>
      </c>
      <c r="D54" s="25">
        <v>-65793.887760948637</v>
      </c>
      <c r="E54" s="25">
        <v>67675.920818053521</v>
      </c>
      <c r="F54" s="25">
        <v>2071.1878530253152</v>
      </c>
      <c r="G54" s="25">
        <v>178459.22701819884</v>
      </c>
      <c r="H54" s="431">
        <v>37.922343354738445</v>
      </c>
    </row>
    <row r="55" spans="1:8" x14ac:dyDescent="0.2">
      <c r="A55" s="24">
        <v>2022</v>
      </c>
      <c r="B55" s="25">
        <v>174435.32516781395</v>
      </c>
      <c r="C55" s="25">
        <v>147816.27985155577</v>
      </c>
      <c r="D55" s="25">
        <v>-81884.194309913408</v>
      </c>
      <c r="E55" s="25">
        <v>65932.085541642358</v>
      </c>
      <c r="F55" s="25">
        <v>2094.360427022466</v>
      </c>
      <c r="G55" s="25">
        <v>176529.68559483642</v>
      </c>
      <c r="H55" s="431">
        <v>37.349007516484754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2022-08-02T10:54:11+00:00</Date_x0020_Opened>
    <Descriptor xmlns="0063f72e-ace3-48fb-9c1f-5b513408b31f">LOCSEN</Descriptor>
    <Security_x0020_Classification xmlns="0063f72e-ace3-48fb-9c1f-5b513408b31f">OFFICIAL</Security_x0020_Classification>
    <Retention_x0020_Label xmlns="a8f60570-4bd3-4f2b-950b-a996de8ab151">Corp PPP Review</Retention_x0020_Label>
    <Date_x0020_Closed xmlns="b413c3fd-5a3b-4239-b985-69032e371c04" xsi:nil="true"/>
    <LegacyData xmlns="aaacb922-5235-4a66-b188-303b9b46fbd7">{
  "Name": "UK Energy in Brief 2022 dataset.xlsx",
  "Title": "UK Energy in Brief 2022 dataset",
  "Document Notes": "",
  "Security Classification": "OFFICIAL",
  "Handling Instructions": "",
  "Descriptor": "",
  "Government Body": "BEIS",
  "Business Unit": "BEIS:Trade, International, the Union and Analysis:Analysis:Energy Statistics",
  "Retention Label": "Corp PPP Review",
  "Date Opened": "2022-08-02T10:54:11Z",
  "Date Closed": "",
  "National Caveat": "",
  "Previous Location": "",
  "Previous Id": "",
  "Legacy Document Type": "",
  "Legacy Fileplan Target": "",
  "Legacy Numeric Class": "",
  "Legacy Folder Type": "",
  "Legacy Record Folder Identifier": "",
  "Legacy Copyright": "",
  "Legacy Last Modified Date": "",
  "Legacy Modifier": "",
  "Legacy Folder": "",
  "Legacy Content Type": "",
  "Legacy Expiry Review Date": "",
  "Legacy Last Action Date": "",
  "Legacy Protective Marking": "",
  "Legacy Tags": "",
  "Legacy References From Other Items": "",
  "Legacy Status on Transfer": "",
  "Legacy Date Closed": "",
  "Legacy Record Category Identifier": "",
  "Legacy Disposition as of Date": "",
  "Legacy Home Location": "",
  "Legacy Current Location": "",
  "Legacy Date File Received": "",
  "Legacy Date File Requested": "",
  "Legacy Date File Returned": "",
  "Legacy Minister": "",
  "Legacy MP": "",
  "Legacy Folder Notes": "",
  "Legacy Physical Item Location": "",
  "Legacy Request Type": "",
  "Legacy Descriptor": "",
  "Legacy Folder Document ID": "",
  "Legacy Document ID": "",
  "Legacy References To Other Items": "",
  "Legacy Custodian": "",
  "Legacy Additional Authors": "",
  "Legacy Document Link": "",
  "Legacy Folder Link": "",
  "Legacy Physical Format": false,
  "Content Type": "Document",
  "Previous Retention Policy": "",
  "Legacy Case Reference Number": "",
  "Image Tags": [],
  "Created": "2022-08-02T10:54:13Z",
  "Document Modified By": "i:0#.f|membership|kevin.harris@beis.gov.uk",
  "Document Created By": "i:0#.f|membership|kevin.harris@beis.gov.uk",
  "Document ID Value": "2QFN7KK647Q6-483982869-9149",
  "Modified": "2022-08-02T10:54:47Z",
  "Original Location": "/sites/beis/178/Balances and Publications/Publications/UK Energy in Brief/UK Energy in Brief 2022/UK Energy in Brief 2022 dataset.xlsx"
}</LegacyData>
    <lcf76f155ced4ddcb4097134ff3c332f xmlns="75e7ae58-aec4-4ab0-ae21-ab94226ea01a">
      <Terms xmlns="http://schemas.microsoft.com/office/infopath/2007/PartnerControls"/>
    </lcf76f155ced4ddcb4097134ff3c332f>
    <m975189f4ba442ecbf67d4147307b177 xmlns="c278e07c-0436-44ae-bf20-0fa31c54bf35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 Statistics</TermName>
          <TermId xmlns="http://schemas.microsoft.com/office/infopath/2007/PartnerControls">0882e751-7c5d-40cd-a0d4-46cf492f7845</TermId>
        </TermInfo>
      </Terms>
    </m975189f4ba442ecbf67d4147307b177>
    <TaxCatchAll xmlns="c278e07c-0436-44ae-bf20-0fa31c54bf35">
      <Value>1</Value>
    </TaxCatchAll>
    <_dlc_DocId xmlns="c278e07c-0436-44ae-bf20-0fa31c54bf35">QMA56DUQWX45-861680180-378590</_dlc_DocId>
    <_dlc_DocIdUrl xmlns="c278e07c-0436-44ae-bf20-0fa31c54bf35">
      <Url>https://beisgov.sharepoint.com/sites/EnergyStatistics/_layouts/15/DocIdRedir.aspx?ID=QMA56DUQWX45-861680180-378590</Url>
      <Description>QMA56DUQWX45-861680180-378590</Description>
    </_dlc_DocIdUrl>
    <KnowledgeRetention xmlns="75e7ae58-aec4-4ab0-ae21-ab94226ea01a" xsi:nil="true"/>
    <Sent xmlns="75e7ae58-aec4-4ab0-ae21-ab94226ea01a">true</Sen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582DC177B735439E316E7A5776D78C" ma:contentTypeVersion="26" ma:contentTypeDescription="Create a new document." ma:contentTypeScope="" ma:versionID="d203c9af73af1734c336b3e38616a77a">
  <xsd:schema xmlns:xsd="http://www.w3.org/2001/XMLSchema" xmlns:xs="http://www.w3.org/2001/XMLSchema" xmlns:p="http://schemas.microsoft.com/office/2006/metadata/properties" xmlns:ns2="0063f72e-ace3-48fb-9c1f-5b513408b31f" xmlns:ns3="c278e07c-0436-44ae-bf20-0fa31c54bf35" xmlns:ns4="b413c3fd-5a3b-4239-b985-69032e371c04" xmlns:ns5="a8f60570-4bd3-4f2b-950b-a996de8ab151" xmlns:ns6="aaacb922-5235-4a66-b188-303b9b46fbd7" xmlns:ns7="75e7ae58-aec4-4ab0-ae21-ab94226ea01a" targetNamespace="http://schemas.microsoft.com/office/2006/metadata/properties" ma:root="true" ma:fieldsID="4f626a1932666fe8ed6b562d15e4fd69" ns2:_="" ns3:_="" ns4:_="" ns5:_="" ns6:_="" ns7:_="">
    <xsd:import namespace="0063f72e-ace3-48fb-9c1f-5b513408b31f"/>
    <xsd:import namespace="c278e07c-0436-44ae-bf20-0fa31c54bf35"/>
    <xsd:import namespace="b413c3fd-5a3b-4239-b985-69032e371c04"/>
    <xsd:import namespace="a8f60570-4bd3-4f2b-950b-a996de8ab151"/>
    <xsd:import namespace="aaacb922-5235-4a66-b188-303b9b46fbd7"/>
    <xsd:import namespace="75e7ae58-aec4-4ab0-ae21-ab94226ea01a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Descriptor" minOccurs="0"/>
                <xsd:element ref="ns3:m975189f4ba442ecbf67d4147307b177" minOccurs="0"/>
                <xsd:element ref="ns3:TaxCatchAll" minOccurs="0"/>
                <xsd:element ref="ns3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3:SharedWithUsers" minOccurs="0"/>
                <xsd:element ref="ns3:SharedWithDetails" minOccurs="0"/>
                <xsd:element ref="ns7:MediaServiceAutoKeyPoints" minOccurs="0"/>
                <xsd:element ref="ns7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7:MediaServiceOCR" minOccurs="0"/>
                <xsd:element ref="ns7:KnowledgeRetention" minOccurs="0"/>
                <xsd:element ref="ns7:MediaLengthInSeconds" minOccurs="0"/>
                <xsd:element ref="ns7:lcf76f155ced4ddcb4097134ff3c332f" minOccurs="0"/>
                <xsd:element ref="ns7:MediaServiceLocation" minOccurs="0"/>
                <xsd:element ref="ns7:Sent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8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9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8e07c-0436-44ae-bf20-0fa31c54bf35" elementFormDefault="qualified">
    <xsd:import namespace="http://schemas.microsoft.com/office/2006/documentManagement/types"/>
    <xsd:import namespace="http://schemas.microsoft.com/office/infopath/2007/PartnerControls"/>
    <xsd:element name="m975189f4ba442ecbf67d4147307b177" ma:index="10" nillable="true" ma:taxonomy="true" ma:internalName="m975189f4ba442ecbf67d4147307b177" ma:taxonomyFieldName="Business_x0020_Unit" ma:displayName="Business Unit" ma:default="1;#Energy Statistics|0882e751-7c5d-40cd-a0d4-46cf492f7845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5c67b86a-dca8-471d-9378-1ff5bfc4f7ca}" ma:internalName="TaxCatchAll" ma:showField="CatchAllData" ma:web="c278e07c-0436-44ae-bf20-0fa31c54b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5c67b86a-dca8-471d-9378-1ff5bfc4f7ca}" ma:internalName="TaxCatchAllLabel" ma:readOnly="true" ma:showField="CatchAllDataLabel" ma:web="c278e07c-0436-44ae-bf20-0fa31c54b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4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5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6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17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18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7ae58-aec4-4ab0-ae21-ab94226ea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2" nillable="true" ma:displayName="Tags" ma:description="Technical Architecture, EDA" ma:internalName="MediaServiceAutoTags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KnowledgeRetention" ma:index="33" nillable="true" ma:displayName="Knowledge Retention" ma:format="Dropdown" ma:internalName="KnowledgeRetention">
      <xsd:simpleType>
        <xsd:restriction base="dms:Text">
          <xsd:maxLength value="255"/>
        </xsd:restriction>
      </xsd:simpleType>
    </xsd:element>
    <xsd:element name="MediaLengthInSeconds" ma:index="3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7" nillable="true" ma:displayName="Location" ma:internalName="MediaServiceLocation" ma:readOnly="true">
      <xsd:simpleType>
        <xsd:restriction base="dms:Text"/>
      </xsd:simpleType>
    </xsd:element>
    <xsd:element name="Sent" ma:index="38" nillable="true" ma:displayName="Sent" ma:default="1" ma:format="Dropdown" ma:internalName="Sent">
      <xsd:simpleType>
        <xsd:restriction base="dms:Boolean"/>
      </xsd:simpleType>
    </xsd:element>
    <xsd:element name="MediaServiceObjectDetectorVersions" ma:index="3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99A232D-0CDF-4F96-ACF9-E055E0933F5B}">
  <ds:schemaRefs>
    <ds:schemaRef ds:uri="http://schemas.openxmlformats.org/package/2006/metadata/core-properties"/>
    <ds:schemaRef ds:uri="b413c3fd-5a3b-4239-b985-69032e371c04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a8f60570-4bd3-4f2b-950b-a996de8ab151"/>
    <ds:schemaRef ds:uri="http://schemas.microsoft.com/office/infopath/2007/PartnerControls"/>
    <ds:schemaRef ds:uri="75e7ae58-aec4-4ab0-ae21-ab94226ea01a"/>
    <ds:schemaRef ds:uri="http://www.w3.org/XML/1998/namespace"/>
    <ds:schemaRef ds:uri="aaacb922-5235-4a66-b188-303b9b46fbd7"/>
    <ds:schemaRef ds:uri="c278e07c-0436-44ae-bf20-0fa31c54bf35"/>
    <ds:schemaRef ds:uri="0063f72e-ace3-48fb-9c1f-5b513408b31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3DC9644-9363-4918-974E-76F6A9756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8D44A-E725-4A16-9C34-4955AFD1EE8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D35789F-0A2E-4956-B967-069CDC79E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3f72e-ace3-48fb-9c1f-5b513408b31f"/>
    <ds:schemaRef ds:uri="c278e07c-0436-44ae-bf20-0fa31c54bf35"/>
    <ds:schemaRef ds:uri="b413c3fd-5a3b-4239-b985-69032e371c04"/>
    <ds:schemaRef ds:uri="a8f60570-4bd3-4f2b-950b-a996de8ab151"/>
    <ds:schemaRef ds:uri="aaacb922-5235-4a66-b188-303b9b46fbd7"/>
    <ds:schemaRef ds:uri="75e7ae58-aec4-4ab0-ae21-ab94226ea0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A170355-807F-4B88-9764-E89CEA8D29A5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Title &amp; Contents</vt:lpstr>
      <vt:lpstr>GVA</vt:lpstr>
      <vt:lpstr>Employment</vt:lpstr>
      <vt:lpstr>Investment</vt:lpstr>
      <vt:lpstr>Production of primary fuels</vt:lpstr>
      <vt:lpstr>Inland energy consumption</vt:lpstr>
      <vt:lpstr>Final energy consumption</vt:lpstr>
      <vt:lpstr>Domestic consumption Sectorwise</vt:lpstr>
      <vt:lpstr>Import dependency</vt:lpstr>
      <vt:lpstr>Key sources of imports</vt:lpstr>
      <vt:lpstr>Low carbon sources</vt:lpstr>
      <vt:lpstr>Energy and carbon ratios</vt:lpstr>
      <vt:lpstr>Emissions by gas</vt:lpstr>
      <vt:lpstr>Emissions by NC sector</vt:lpstr>
      <vt:lpstr>Reliability</vt:lpstr>
      <vt:lpstr>Coal production and imports</vt:lpstr>
      <vt:lpstr>Coal consumption</vt:lpstr>
      <vt:lpstr>Foreign trade in oil</vt:lpstr>
      <vt:lpstr>Demand by petroleum products</vt:lpstr>
      <vt:lpstr>Demand for road fuels</vt:lpstr>
      <vt:lpstr>UKCS production</vt:lpstr>
      <vt:lpstr>O&amp;G production and reserves</vt:lpstr>
      <vt:lpstr>Gas demand</vt:lpstr>
      <vt:lpstr>Gas trade</vt:lpstr>
      <vt:lpstr>Electricity generated</vt:lpstr>
      <vt:lpstr>Electricity supplied</vt:lpstr>
      <vt:lpstr>Electricity capacity</vt:lpstr>
      <vt:lpstr>Small scale capacity</vt:lpstr>
      <vt:lpstr>Renewable energy sources</vt:lpstr>
      <vt:lpstr>Renewable generation</vt:lpstr>
      <vt:lpstr>Renewable proportion</vt:lpstr>
      <vt:lpstr>Combined heat and power</vt:lpstr>
      <vt:lpstr>Energy intensity</vt:lpstr>
      <vt:lpstr>Energy efficiency delivered</vt:lpstr>
      <vt:lpstr>Energy efficiency installed</vt:lpstr>
      <vt:lpstr>Smart meters</vt:lpstr>
      <vt:lpstr>Domestic smart meters</vt:lpstr>
      <vt:lpstr>Fuel Poverty by households</vt:lpstr>
      <vt:lpstr>Fuel poor by FPEER band</vt:lpstr>
      <vt:lpstr>Energy affordability metrics</vt:lpstr>
      <vt:lpstr>Fuel expenditure of households</vt:lpstr>
      <vt:lpstr>Industrial prices</vt:lpstr>
      <vt:lpstr>Domestic prices</vt:lpstr>
      <vt:lpstr>Petrol and diesel prices</vt:lpstr>
      <vt:lpstr>Domestic supplier transfers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Energy in Brief 2023 dataset</dc:title>
  <dc:subject/>
  <dc:creator>DESNZ</dc:creator>
  <cp:keywords>energy, production, consumption, generation, prices, efficiency, fuel poverty, smart meters, resilience, emissions</cp:keywords>
  <dc:description/>
  <cp:lastModifiedBy>Vicky Pant</cp:lastModifiedBy>
  <cp:revision/>
  <dcterms:created xsi:type="dcterms:W3CDTF">2007-04-03T10:57:11Z</dcterms:created>
  <dcterms:modified xsi:type="dcterms:W3CDTF">2024-08-12T13:46:13Z</dcterms:modified>
  <cp:category>UK Energy in Brief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DECCFCSJ-317-1134</vt:lpwstr>
  </property>
  <property fmtid="{D5CDD505-2E9C-101B-9397-08002B2CF9AE}" pid="3" name="_dlc_DocIdItemGuid">
    <vt:lpwstr>37688314-8fc7-4b47-8005-3859ab4315e7</vt:lpwstr>
  </property>
  <property fmtid="{D5CDD505-2E9C-101B-9397-08002B2CF9AE}" pid="4" name="_dlc_DocIdUrl">
    <vt:lpwstr>https://edrms.decc.gsi.gov.uk/FCS/dw/BPS/_layouts/15/DocIdRedir.aspx?ID=DECCFCSJ-317-1134, DECCFCSJ-317-1134</vt:lpwstr>
  </property>
  <property fmtid="{D5CDD505-2E9C-101B-9397-08002B2CF9AE}" pid="5" name="MSIP_Label_ba62f585-b40f-4ab9-bafe-39150f03d124_Enabled">
    <vt:lpwstr>true</vt:lpwstr>
  </property>
  <property fmtid="{D5CDD505-2E9C-101B-9397-08002B2CF9AE}" pid="6" name="MSIP_Label_ba62f585-b40f-4ab9-bafe-39150f03d124_SetDate">
    <vt:lpwstr>2020-09-02T12:59:59Z</vt:lpwstr>
  </property>
  <property fmtid="{D5CDD505-2E9C-101B-9397-08002B2CF9AE}" pid="7" name="MSIP_Label_ba62f585-b40f-4ab9-bafe-39150f03d124_Method">
    <vt:lpwstr>Standard</vt:lpwstr>
  </property>
  <property fmtid="{D5CDD505-2E9C-101B-9397-08002B2CF9AE}" pid="8" name="MSIP_Label_ba62f585-b40f-4ab9-bafe-39150f03d124_Name">
    <vt:lpwstr>OFFICIAL</vt:lpwstr>
  </property>
  <property fmtid="{D5CDD505-2E9C-101B-9397-08002B2CF9AE}" pid="9" name="MSIP_Label_ba62f585-b40f-4ab9-bafe-39150f03d124_SiteId">
    <vt:lpwstr>cbac7005-02c1-43eb-b497-e6492d1b2dd8</vt:lpwstr>
  </property>
  <property fmtid="{D5CDD505-2E9C-101B-9397-08002B2CF9AE}" pid="10" name="MSIP_Label_ba62f585-b40f-4ab9-bafe-39150f03d124_ActionId">
    <vt:lpwstr>552a6b85-aad5-4e1a-a0ba-0000c8c61c58</vt:lpwstr>
  </property>
  <property fmtid="{D5CDD505-2E9C-101B-9397-08002B2CF9AE}" pid="11" name="MSIP_Label_ba62f585-b40f-4ab9-bafe-39150f03d124_ContentBits">
    <vt:lpwstr>0</vt:lpwstr>
  </property>
  <property fmtid="{D5CDD505-2E9C-101B-9397-08002B2CF9AE}" pid="12" name="ContentTypeId">
    <vt:lpwstr>0x010100F4582DC177B735439E316E7A5776D78C</vt:lpwstr>
  </property>
  <property fmtid="{D5CDD505-2E9C-101B-9397-08002B2CF9AE}" pid="13" name="Business Unit">
    <vt:lpwstr>1;#Energy Statistics|0882e751-7c5d-40cd-a0d4-46cf492f7845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