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hidePivotFieldList="1" defaultThemeVersion="166925"/>
  <xr:revisionPtr revIDLastSave="0" documentId="8_{74FFE615-EA69-4526-A39F-248ABB126215}" xr6:coauthVersionLast="47" xr6:coauthVersionMax="47" xr10:uidLastSave="{00000000-0000-0000-0000-000000000000}"/>
  <bookViews>
    <workbookView xWindow="240" yWindow="105" windowWidth="14805" windowHeight="8010" firstSheet="2" activeTab="2" xr2:uid="{00000000-000D-0000-FFFF-FFFF00000000}"/>
  </bookViews>
  <sheets>
    <sheet name="Raw_Data of DailyActivity" sheetId="1" r:id="rId1"/>
    <sheet name="PivotTable with Unique-ID" sheetId="3" r:id="rId2"/>
    <sheet name="Per User ActiveFitnessTracker" sheetId="4" r:id="rId3"/>
    <sheet name="Per User DistanceTraveled" sheetId="5" r:id="rId4"/>
    <sheet name="Per User TotalSteps" sheetId="6" r:id="rId5"/>
    <sheet name="Per User CaloriesBurn" sheetId="7" r:id="rId6"/>
    <sheet name="PerUser_Active,Fairly,Lightly" sheetId="8" r:id="rId7"/>
    <sheet name="PivotTable with Unique-dates" sheetId="10" r:id="rId8"/>
    <sheet name="Avg.distance and TotalTime" sheetId="11" r:id="rId9"/>
  </sheets>
  <calcPr calcId="191028"/>
  <pivotCaches>
    <pivotCache cacheId="974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5" i="11"/>
  <c r="E35"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5" i="11"/>
  <c r="F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 i="11"/>
  <c r="B3" i="11"/>
  <c r="B35" i="11"/>
  <c r="C35"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72" i="8"/>
  <c r="A37"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A6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39" i="8"/>
  <c r="A38" i="8"/>
  <c r="A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72" i="8"/>
  <c r="B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 i="7"/>
  <c r="B3" i="7"/>
  <c r="B34" i="7"/>
  <c r="B35" i="7"/>
  <c r="B29" i="7"/>
  <c r="B30" i="7"/>
  <c r="B31" i="7"/>
  <c r="B32" i="7"/>
  <c r="B33" i="7"/>
  <c r="B26" i="7"/>
  <c r="B27" i="7"/>
  <c r="B28" i="7"/>
  <c r="B4" i="7"/>
  <c r="B5" i="7"/>
  <c r="B6" i="7"/>
  <c r="B7" i="7"/>
  <c r="B8" i="7"/>
  <c r="B9" i="7"/>
  <c r="B10" i="7"/>
  <c r="B11" i="7"/>
  <c r="B12" i="7"/>
  <c r="B13" i="7"/>
  <c r="B14" i="7"/>
  <c r="B15" i="7"/>
  <c r="B16" i="7"/>
  <c r="B17" i="7"/>
  <c r="B18" i="7"/>
  <c r="B19" i="7"/>
  <c r="B20" i="7"/>
  <c r="B21" i="7"/>
  <c r="B22" i="7"/>
  <c r="B23" i="7"/>
  <c r="B24" i="7"/>
  <c r="B25" i="7"/>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4"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C5" i="5"/>
  <c r="D5" i="5" s="1"/>
  <c r="C6" i="5"/>
  <c r="D6" i="5" s="1"/>
  <c r="C7" i="5"/>
  <c r="D7" i="5" s="1"/>
  <c r="C8" i="5"/>
  <c r="D8" i="5" s="1"/>
  <c r="C9" i="5"/>
  <c r="D9" i="5" s="1"/>
  <c r="C10" i="5"/>
  <c r="D10" i="5" s="1"/>
  <c r="C11" i="5"/>
  <c r="D11" i="5" s="1"/>
  <c r="C12" i="5"/>
  <c r="D12" i="5" s="1"/>
  <c r="C13" i="5"/>
  <c r="D13" i="5" s="1"/>
  <c r="C14" i="5"/>
  <c r="D14" i="5" s="1"/>
  <c r="C15" i="5"/>
  <c r="D15" i="5" s="1"/>
  <c r="C16" i="5"/>
  <c r="D16" i="5" s="1"/>
  <c r="C17" i="5"/>
  <c r="D17" i="5" s="1"/>
  <c r="C18" i="5"/>
  <c r="D18" i="5" s="1"/>
  <c r="C19" i="5"/>
  <c r="D19" i="5" s="1"/>
  <c r="C20" i="5"/>
  <c r="D20" i="5" s="1"/>
  <c r="C21" i="5"/>
  <c r="D21" i="5" s="1"/>
  <c r="C22" i="5"/>
  <c r="D22" i="5" s="1"/>
  <c r="C23" i="5"/>
  <c r="D23" i="5" s="1"/>
  <c r="C24" i="5"/>
  <c r="D24" i="5" s="1"/>
  <c r="C25" i="5"/>
  <c r="D25" i="5" s="1"/>
  <c r="C26" i="5"/>
  <c r="D26" i="5" s="1"/>
  <c r="C27" i="5"/>
  <c r="D27" i="5" s="1"/>
  <c r="C28" i="5"/>
  <c r="D28" i="5" s="1"/>
  <c r="C29" i="5"/>
  <c r="D29" i="5" s="1"/>
  <c r="C30" i="5"/>
  <c r="D30" i="5" s="1"/>
  <c r="C31" i="5"/>
  <c r="D31" i="5" s="1"/>
  <c r="C32" i="5"/>
  <c r="D32" i="5" s="1"/>
  <c r="C33" i="5"/>
  <c r="D33" i="5" s="1"/>
  <c r="C34" i="5"/>
  <c r="D34" i="5" s="1"/>
  <c r="C35" i="5"/>
  <c r="D35" i="5" s="1"/>
  <c r="C36" i="5"/>
  <c r="D36" i="5" s="1"/>
  <c r="C4" i="5"/>
  <c r="D4" i="5"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4" i="5"/>
  <c r="A3" i="4"/>
  <c r="A4" i="4"/>
  <c r="B4" i="4"/>
  <c r="C4" i="4" s="1"/>
  <c r="B5" i="4"/>
  <c r="C5" i="4" s="1"/>
  <c r="B6" i="4"/>
  <c r="C6" i="4" s="1"/>
  <c r="B7" i="4"/>
  <c r="C7" i="4" s="1"/>
  <c r="B8" i="4"/>
  <c r="C8" i="4" s="1"/>
  <c r="B9" i="4"/>
  <c r="C9" i="4" s="1"/>
  <c r="B10" i="4"/>
  <c r="C10"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32" i="4"/>
  <c r="C32" i="4" s="1"/>
  <c r="B33" i="4"/>
  <c r="C33" i="4" s="1"/>
  <c r="B34" i="4"/>
  <c r="C34" i="4" s="1"/>
  <c r="B35" i="4"/>
  <c r="C35" i="4" s="1"/>
  <c r="B3" i="4"/>
  <c r="C3" i="4" s="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alcChain>
</file>

<file path=xl/sharedStrings.xml><?xml version="1.0" encoding="utf-8"?>
<sst xmlns="http://schemas.openxmlformats.org/spreadsheetml/2006/main" count="71" uniqueCount="50">
  <si>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</si>
  <si>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</si>
  <si>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</si>
  <si>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</si>
  <si>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</si>
  <si>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</si>
  <si>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</si>
  <si>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</si>
  <si>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</si>
  <si>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</si>
  <si>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</si>
  <si>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</si>
  <si>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</si>
  <si>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</si>
  <si>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</si>
  <si>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 xml:space="preserve"> </t>
  </si>
  <si>
    <t>PIVOT-TABLE ON DAILY_ACTIVITY ON UNIQUE-ID</t>
  </si>
  <si>
    <t>Count of ActivityDate</t>
  </si>
  <si>
    <t>Sum of TotalSteps</t>
  </si>
  <si>
    <t>Sum of Calories</t>
  </si>
  <si>
    <t>Average of TotalDistance</t>
  </si>
  <si>
    <t>Sum of VeryActiveMinutes</t>
  </si>
  <si>
    <t>Sum of FairlyActiveMinutes</t>
  </si>
  <si>
    <t>Sum of LightlyActiveMinutes</t>
  </si>
  <si>
    <t>(blank)</t>
  </si>
  <si>
    <t>ID</t>
  </si>
  <si>
    <t>Active Days</t>
  </si>
  <si>
    <t>Intensity</t>
  </si>
  <si>
    <t>CRITERIA</t>
  </si>
  <si>
    <t>There were 31 million active users of Fitbit products who used their device at least once a week. The health and fitness wearable segment is one of the most promising segments of the wearable market, creating opportunity for vendors in this particular niche</t>
  </si>
  <si>
    <t>AverageDistance</t>
  </si>
  <si>
    <t>Status</t>
  </si>
  <si>
    <t>** Average Distance of each user according to me: Greater then 10 is "Pro", 
   Between 10 to 5 is "Intermediate", Less then 4 is "Beginner"</t>
  </si>
  <si>
    <t>Step counts recorded with the Fitbit during the 2MWT were on average 1.3 steps (95% CI -4.7 to 2.1) less than visual count, but 12.3 steps (95% CI 4.3 to 20.2) more than the steps recorded by the ActiGraph for the 2MWT.As a result, the CDC recommend that most adults aim for 10,000 steps per day . For most people, this is the equivalent of about 8 kilometers, or 5 miles. Most people in the United States only take 3,000–4,000 steps per day , which equates to about 1.5–2 miles.</t>
  </si>
  <si>
    <t>CaloriesBurn</t>
  </si>
  <si>
    <t>To lose a pound, you need to have a good idea of how many calories you burn — that is, use for energy — on an average day. According to the Dietary Guidelines for Americans 2020–2025, the average adult woman expends roughly 1,600 to 2,400 calories per day, while the average adult man expends 2,000 to 3,000</t>
  </si>
  <si>
    <t>VeryActive</t>
  </si>
  <si>
    <t xml:space="preserve"> Fitbit has a default goal of 30 active minutes per day (you can change the setting to be higher or lower) or 150 Active Zone Minutes per week (averaging 22 minutes daily). The goals are based on the Centers for Disease Control and Prevention (CDC)
 Certain Fitbit devices measure Active Zone Minutes instead of active minutes, and there are a few key differences between the two. You don't have to spend 10 minutes in an activity for Active Zone Minutes to count like you would with active minutes. Instead, you earn one Active Zone Minute for each minute that your heart rate is in the fat burn zone (moderate-intensity exercise) and two Active Zone Minutes for each minute that you're in the cardio or peak zones (vigorous-intensity exercise).</t>
  </si>
  <si>
    <t>FairlyActive</t>
  </si>
  <si>
    <t>LightlyActive</t>
  </si>
  <si>
    <t>Count of Id</t>
  </si>
  <si>
    <t>00</t>
  </si>
  <si>
    <t>Grand Total</t>
  </si>
  <si>
    <t>Unique Dates</t>
  </si>
  <si>
    <t>Avg. Distance per Day</t>
  </si>
  <si>
    <t>Unique - Date</t>
  </si>
  <si>
    <t>User Count</t>
  </si>
  <si>
    <t>Total Active Minutes</t>
  </si>
  <si>
    <t>As per day the average distance travelled by an user. People are more curious and health  conscious and this is good habit for everyhuman being. Those how travelled or got to park or anywhere in open space to walk is good because doctors recommended to walk or choose walk to office not vehicle. People who walk are more free from disease, bad cholesterol, sugarfree, and other health problem.</t>
  </si>
  <si>
    <t xml:space="preserve">People nowdays using health gear watch is so common but some people just buy health gear watch but do not using it properly or everyday. People who use health gear watch and recorde their BMI rate, Heartrate,Total distance they travelled and all necessary thing to recorde in health gear watch just like this. Health gear watch use as notes for your health and make  detalis for it and  then analyse for you good health.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</si>
</sst>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font>
      <sz val="11"/>
      <color theme="1"/>
      <name val="Calibri"/>
      <family val="2"/>
      <scheme val="minor"/>
    </font>
    <font>
      <sz val="11"/>
      <color theme="1"/>
      <name val="Calibri"/>
      <scheme val="minor"/>
    </font>
    <font>
      <sz val="11"/>
      <color theme="1"/>
      <name val="Calibri"/>
      <scheme val="minor"/>
    </font>
    <font>
      <b/>
      <sz val="13"/>
      <color theme="3"/>
      <name val="Calibri"/>
      <scheme val="minor"/>
    </font>
    <font>
      <b/>
      <sz val="11"/>
      <color theme="0"/>
      <name val="Calibri"/>
      <scheme val="minor"/>
    </font>
    <font>
      <b/>
      <sz val="12"/>
      <color theme="1"/>
      <name val="Century"/>
    </font>
    <font>
      <b/>
      <sz val="14"/>
      <color theme="1"/>
      <name val="Century"/>
    </font>
    <font>
      <b/>
      <u val="double"/>
      <sz val="14"/>
      <color theme="1"/>
      <name val="Century"/>
    </font>
    <font>
      <sz val="12"/>
      <color theme="1"/>
      <name val="Century"/>
    </font>
    <font>
      <b/>
      <sz val="14"/>
      <color theme="2" tint="-0.89999084444715716"/>
      <name val="Calibri"/>
      <family val="2"/>
      <scheme val="minor"/>
    </font>
    <font>
      <b/>
      <sz val="12"/>
      <color theme="2" tint="-0.89999084444715716"/>
      <name val="Century"/>
    </font>
    <font>
      <sz val="11"/>
      <color rgb="FF000000"/>
      <name val="Century"/>
    </font>
    <font>
      <b/>
      <sz val="11"/>
      <color theme="1"/>
      <name val="Century"/>
    </font>
    <font>
      <b/>
      <sz val="18"/>
      <color theme="1"/>
      <name val="Century"/>
    </font>
    <font>
      <sz val="12"/>
      <color theme="1" tint="4.9989318521683403E-2"/>
      <name val="Century"/>
    </font>
    <font>
      <sz val="14"/>
      <color theme="1"/>
      <name val="Century"/>
    </font>
  </fonts>
  <fills count="18">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7" tint="0.39997558519241921"/>
        <bgColor indexed="65"/>
      </patternFill>
    </fill>
    <fill>
      <patternFill patternType="solid">
        <fgColor theme="1"/>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5"/>
      </patternFill>
    </fill>
    <fill>
      <patternFill patternType="solid">
        <fgColor rgb="FFFFC000"/>
        <bgColor indexed="64"/>
      </patternFill>
    </fill>
    <fill>
      <patternFill patternType="solid">
        <fgColor rgb="FFFC03F0"/>
        <bgColor indexed="64"/>
      </patternFill>
    </fill>
    <fill>
      <patternFill patternType="solid">
        <fgColor rgb="FF00B0F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tint="-0.249977111117893"/>
        <bgColor indexed="64"/>
      </patternFill>
    </fill>
    <fill>
      <patternFill patternType="solid">
        <fgColor theme="5"/>
        <bgColor indexed="64"/>
      </patternFill>
    </fill>
  </fills>
  <borders count="34">
    <border>
      <left/>
      <right/>
      <top/>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style="thin">
        <color theme="2" tint="-0.89999084444715716"/>
      </top>
      <bottom/>
      <diagonal/>
    </border>
    <border>
      <left style="thin">
        <color theme="2" tint="-0.89999084444715716"/>
      </left>
      <right/>
      <top style="thin">
        <color theme="2" tint="-0.89999084444715716"/>
      </top>
      <bottom/>
      <diagonal/>
    </border>
    <border>
      <left style="medium">
        <color theme="2" tint="-0.89999084444715716"/>
      </left>
      <right/>
      <top/>
      <bottom/>
      <diagonal/>
    </border>
    <border>
      <left style="medium">
        <color theme="2" tint="-0.89999084444715716"/>
      </left>
      <right style="thin">
        <color theme="2" tint="-0.89999084444715716"/>
      </right>
      <top style="thin">
        <color theme="2" tint="-0.89999084444715716"/>
      </top>
      <bottom style="thin">
        <color theme="2" tint="-0.89999084444715716"/>
      </bottom>
      <diagonal/>
    </border>
    <border>
      <left style="thin">
        <color theme="2" tint="-0.89999084444715716"/>
      </left>
      <right style="medium">
        <color theme="2" tint="-0.89999084444715716"/>
      </right>
      <top style="thin">
        <color theme="2" tint="-0.89999084444715716"/>
      </top>
      <bottom style="thin">
        <color theme="2" tint="-0.89999084444715716"/>
      </bottom>
      <diagonal/>
    </border>
    <border>
      <left style="medium">
        <color theme="2" tint="-0.89999084444715716"/>
      </left>
      <right style="thin">
        <color theme="2" tint="-0.89999084444715716"/>
      </right>
      <top style="thin">
        <color theme="2" tint="-0.89999084444715716"/>
      </top>
      <bottom/>
      <diagonal/>
    </border>
    <border>
      <left style="thin">
        <color theme="2" tint="-0.89999084444715716"/>
      </left>
      <right style="medium">
        <color theme="2" tint="-0.89999084444715716"/>
      </right>
      <top style="thin">
        <color theme="2" tint="-0.89999084444715716"/>
      </top>
      <bottom/>
      <diagonal/>
    </border>
    <border>
      <left style="medium">
        <color theme="2" tint="-0.89999084444715716"/>
      </left>
      <right style="medium">
        <color theme="2" tint="-0.89999084444715716"/>
      </right>
      <top style="medium">
        <color theme="2" tint="-0.89999084444715716"/>
      </top>
      <bottom style="medium">
        <color theme="2" tint="-0.89999084444715716"/>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s>
  <cellStyleXfs count="6">
    <xf numFmtId="0" fontId="0" fillId="0" borderId="0"/>
    <xf numFmtId="0" fontId="3" fillId="0" borderId="1" applyNumberFormat="0" applyFill="0" applyAlignment="0" applyProtection="0"/>
    <xf numFmtId="0" fontId="4" fillId="2" borderId="2" applyNumberFormat="0" applyAlignment="0" applyProtection="0"/>
    <xf numFmtId="0" fontId="2" fillId="3" borderId="0" applyNumberFormat="0" applyBorder="0" applyAlignment="0" applyProtection="0"/>
    <xf numFmtId="0" fontId="2" fillId="4" borderId="0" applyNumberFormat="0" applyBorder="0" applyAlignment="0" applyProtection="0"/>
    <xf numFmtId="0" fontId="1" fillId="8" borderId="0" applyNumberFormat="0" applyBorder="0" applyAlignment="0" applyProtection="0"/>
  </cellStyleXfs>
  <cellXfs count="92">
    <xf numFmtId="0" fontId="0" fillId="0" borderId="0" xfId="0"/>
    <xf numFmtId="14" fontId="0" fillId="0" borderId="0" xfId="0" applyNumberFormat="1"/>
    <xf numFmtId="2" fontId="0" fillId="0" borderId="0" xfId="0" applyNumberFormat="1"/>
    <xf numFmtId="0" fontId="0" fillId="5" borderId="0" xfId="0" applyFill="1"/>
    <xf numFmtId="2" fontId="0" fillId="5" borderId="0" xfId="0" applyNumberFormat="1" applyFill="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0" borderId="0" xfId="0" applyFont="1"/>
    <xf numFmtId="2" fontId="0" fillId="0" borderId="7" xfId="0" applyNumberFormat="1" applyBorder="1"/>
    <xf numFmtId="0" fontId="0" fillId="0" borderId="13" xfId="0" applyBorder="1"/>
    <xf numFmtId="0" fontId="0" fillId="0" borderId="14" xfId="0" applyBorder="1"/>
    <xf numFmtId="0" fontId="3" fillId="0" borderId="1" xfId="1" applyFill="1" applyAlignment="1">
      <alignment horizontal="center"/>
    </xf>
    <xf numFmtId="0" fontId="3" fillId="0" borderId="1" xfId="1" applyFill="1"/>
    <xf numFmtId="0" fontId="0" fillId="0" borderId="15" xfId="0" applyBorder="1"/>
    <xf numFmtId="0" fontId="0" fillId="0" borderId="16" xfId="0" applyBorder="1"/>
    <xf numFmtId="0" fontId="5" fillId="0" borderId="3" xfId="0" applyFont="1" applyBorder="1" applyAlignment="1">
      <alignment horizontal="center"/>
    </xf>
    <xf numFmtId="2" fontId="5" fillId="0" borderId="4" xfId="0" applyNumberFormat="1" applyFont="1" applyBorder="1"/>
    <xf numFmtId="0" fontId="5" fillId="0" borderId="5" xfId="0" applyFont="1" applyBorder="1"/>
    <xf numFmtId="0" fontId="0" fillId="0" borderId="17" xfId="0" applyBorder="1"/>
    <xf numFmtId="2" fontId="0" fillId="0" borderId="17" xfId="0" applyNumberFormat="1" applyBorder="1"/>
    <xf numFmtId="0" fontId="5" fillId="0" borderId="17" xfId="0" pivotButton="1" applyFont="1" applyBorder="1" applyAlignment="1">
      <alignment horizontal="center"/>
    </xf>
    <xf numFmtId="0" fontId="5" fillId="0" borderId="17" xfId="0" applyFont="1" applyBorder="1"/>
    <xf numFmtId="0" fontId="2" fillId="4" borderId="6" xfId="4" applyBorder="1"/>
    <xf numFmtId="0" fontId="2" fillId="4" borderId="8" xfId="4" applyBorder="1"/>
    <xf numFmtId="0" fontId="2" fillId="4" borderId="9" xfId="4" applyBorder="1"/>
    <xf numFmtId="0" fontId="2" fillId="4" borderId="11" xfId="4" applyBorder="1"/>
    <xf numFmtId="0" fontId="4" fillId="2" borderId="2" xfId="2" applyAlignment="1">
      <alignment horizontal="center"/>
    </xf>
    <xf numFmtId="0" fontId="4" fillId="2" borderId="2" xfId="2"/>
    <xf numFmtId="0" fontId="5" fillId="0" borderId="3" xfId="0" applyFont="1" applyBorder="1"/>
    <xf numFmtId="0" fontId="0" fillId="0" borderId="18" xfId="0" applyBorder="1"/>
    <xf numFmtId="0" fontId="0" fillId="0" borderId="19" xfId="0" applyBorder="1"/>
    <xf numFmtId="0" fontId="5" fillId="0" borderId="20" xfId="0" applyFont="1" applyBorder="1" applyAlignment="1">
      <alignment horizontal="center"/>
    </xf>
    <xf numFmtId="0" fontId="0" fillId="0" borderId="22" xfId="0" applyBorder="1"/>
    <xf numFmtId="0" fontId="0" fillId="0" borderId="23" xfId="0" applyBorder="1"/>
    <xf numFmtId="0" fontId="5" fillId="0" borderId="21" xfId="0" applyFont="1" applyBorder="1" applyAlignment="1">
      <alignment horizontal="center"/>
    </xf>
    <xf numFmtId="0" fontId="2" fillId="5" borderId="4" xfId="3" applyFill="1" applyBorder="1" applyAlignment="1">
      <alignment horizontal="center"/>
    </xf>
    <xf numFmtId="0" fontId="2" fillId="5" borderId="3" xfId="3" applyFill="1" applyBorder="1" applyAlignment="1">
      <alignment horizontal="center"/>
    </xf>
    <xf numFmtId="164" fontId="0" fillId="0" borderId="0" xfId="0" applyNumberFormat="1"/>
    <xf numFmtId="164" fontId="0" fillId="0" borderId="24" xfId="0" pivotButton="1" applyNumberFormat="1" applyBorder="1"/>
    <xf numFmtId="0" fontId="0" fillId="0" borderId="25" xfId="0" applyBorder="1"/>
    <xf numFmtId="2" fontId="0" fillId="0" borderId="25" xfId="0" applyNumberFormat="1" applyBorder="1"/>
    <xf numFmtId="0" fontId="0" fillId="0" borderId="26" xfId="0" applyBorder="1"/>
    <xf numFmtId="164" fontId="1" fillId="8" borderId="27" xfId="5" applyNumberFormat="1" applyBorder="1"/>
    <xf numFmtId="0" fontId="1" fillId="8" borderId="28" xfId="5" applyBorder="1"/>
    <xf numFmtId="2" fontId="1" fillId="8" borderId="28" xfId="5" applyNumberFormat="1" applyBorder="1"/>
    <xf numFmtId="0" fontId="1" fillId="8" borderId="29" xfId="5" applyBorder="1"/>
    <xf numFmtId="164" fontId="1" fillId="8" borderId="30" xfId="5" applyNumberFormat="1" applyBorder="1"/>
    <xf numFmtId="0" fontId="1" fillId="8" borderId="31" xfId="5" applyBorder="1"/>
    <xf numFmtId="2" fontId="1" fillId="8" borderId="31" xfId="5" applyNumberFormat="1" applyBorder="1"/>
    <xf numFmtId="0" fontId="1" fillId="8" borderId="32" xfId="5" applyBorder="1"/>
    <xf numFmtId="164" fontId="0" fillId="0" borderId="18" xfId="0" applyNumberFormat="1" applyBorder="1"/>
    <xf numFmtId="2" fontId="0" fillId="0" borderId="19" xfId="0" applyNumberFormat="1" applyBorder="1"/>
    <xf numFmtId="164" fontId="0" fillId="0" borderId="22" xfId="0" applyNumberFormat="1" applyBorder="1"/>
    <xf numFmtId="2" fontId="0" fillId="0" borderId="23" xfId="0" applyNumberFormat="1" applyBorder="1"/>
    <xf numFmtId="0" fontId="0" fillId="0" borderId="0" xfId="0" applyAlignment="1">
      <alignment wrapText="1"/>
    </xf>
    <xf numFmtId="164" fontId="9" fillId="9" borderId="20" xfId="0" applyNumberFormat="1" applyFont="1" applyFill="1" applyBorder="1" applyAlignment="1">
      <alignment horizontal="center"/>
    </xf>
    <xf numFmtId="2" fontId="10" fillId="9" borderId="21" xfId="0" applyNumberFormat="1" applyFont="1" applyFill="1" applyBorder="1" applyAlignment="1">
      <alignment horizontal="center" vertical="center"/>
    </xf>
    <xf numFmtId="164" fontId="8" fillId="0" borderId="20" xfId="0" applyNumberFormat="1" applyFont="1" applyBorder="1" applyAlignment="1">
      <alignment horizontal="center" vertical="center"/>
    </xf>
    <xf numFmtId="164" fontId="8" fillId="0" borderId="21" xfId="0" applyNumberFormat="1" applyFont="1" applyBorder="1" applyAlignment="1">
      <alignment horizontal="center" vertical="center"/>
    </xf>
    <xf numFmtId="164" fontId="8" fillId="0" borderId="33" xfId="0" applyNumberFormat="1" applyFont="1" applyBorder="1" applyAlignment="1">
      <alignment horizontal="center" vertical="center" wrapText="1"/>
    </xf>
    <xf numFmtId="0" fontId="5" fillId="0" borderId="24" xfId="0" applyFont="1" applyBorder="1" applyAlignment="1">
      <alignment horizontal="center" vertical="center"/>
    </xf>
    <xf numFmtId="14" fontId="5" fillId="0" borderId="25" xfId="0" applyNumberFormat="1" applyFont="1" applyBorder="1" applyAlignment="1">
      <alignment vertical="center"/>
    </xf>
    <xf numFmtId="0" fontId="5" fillId="0" borderId="25" xfId="0" applyFont="1" applyBorder="1" applyAlignment="1">
      <alignment vertical="center"/>
    </xf>
    <xf numFmtId="0" fontId="5" fillId="0" borderId="26" xfId="0" applyFont="1" applyBorder="1" applyAlignment="1">
      <alignment vertical="center"/>
    </xf>
    <xf numFmtId="0" fontId="0" fillId="0" borderId="27" xfId="0" applyBorder="1"/>
    <xf numFmtId="14" fontId="0" fillId="0" borderId="28" xfId="0" applyNumberFormat="1" applyBorder="1"/>
    <xf numFmtId="0" fontId="0" fillId="0" borderId="28" xfId="0" applyBorder="1"/>
    <xf numFmtId="0" fontId="0" fillId="0" borderId="29" xfId="0" applyBorder="1"/>
    <xf numFmtId="0" fontId="0" fillId="0" borderId="30" xfId="0" applyBorder="1"/>
    <xf numFmtId="14" fontId="0" fillId="0" borderId="31" xfId="0" applyNumberFormat="1" applyBorder="1"/>
    <xf numFmtId="0" fontId="0" fillId="0" borderId="31" xfId="0" applyBorder="1"/>
    <xf numFmtId="0" fontId="0" fillId="0" borderId="32" xfId="0" applyBorder="1"/>
    <xf numFmtId="0" fontId="0" fillId="0" borderId="0" xfId="0" applyAlignment="1">
      <alignment vertical="center" wrapText="1"/>
    </xf>
    <xf numFmtId="0" fontId="7" fillId="6" borderId="0" xfId="0" applyFont="1" applyFill="1" applyAlignment="1">
      <alignment horizontal="center" vertical="center"/>
    </xf>
    <xf numFmtId="0" fontId="5" fillId="6" borderId="0" xfId="0" applyFont="1" applyFill="1" applyAlignment="1">
      <alignment horizontal="center"/>
    </xf>
    <xf numFmtId="0" fontId="15" fillId="17" borderId="0" xfId="0" applyFont="1" applyFill="1" applyAlignment="1">
      <alignment horizontal="center" vertical="center" wrapText="1"/>
    </xf>
    <xf numFmtId="0" fontId="6" fillId="6" borderId="12" xfId="0" applyFont="1" applyFill="1" applyBorder="1" applyAlignment="1">
      <alignment horizontal="center"/>
    </xf>
    <xf numFmtId="0" fontId="6" fillId="6" borderId="0" xfId="0" applyFont="1" applyFill="1" applyAlignment="1">
      <alignment horizontal="center"/>
    </xf>
    <xf numFmtId="0" fontId="5" fillId="7" borderId="12" xfId="0" applyFont="1" applyFill="1" applyBorder="1" applyAlignment="1">
      <alignment horizontal="center" vertical="center" wrapText="1"/>
    </xf>
    <xf numFmtId="0" fontId="5" fillId="7" borderId="0" xfId="0" applyFont="1" applyFill="1" applyAlignment="1">
      <alignment horizontal="center" vertical="center" wrapText="1"/>
    </xf>
    <xf numFmtId="0" fontId="12" fillId="16" borderId="0" xfId="0" applyFont="1" applyFill="1" applyAlignment="1">
      <alignment horizontal="center" vertical="center" wrapText="1"/>
    </xf>
    <xf numFmtId="0" fontId="13" fillId="14" borderId="0" xfId="0" applyFont="1" applyFill="1" applyAlignment="1">
      <alignment horizontal="center"/>
    </xf>
    <xf numFmtId="0" fontId="6" fillId="15" borderId="0" xfId="0" applyFont="1" applyFill="1" applyAlignment="1">
      <alignment horizontal="center" vertical="center" wrapText="1"/>
    </xf>
    <xf numFmtId="0" fontId="13" fillId="12" borderId="0" xfId="0" applyFont="1" applyFill="1" applyAlignment="1">
      <alignment horizontal="center" vertical="center"/>
    </xf>
    <xf numFmtId="0" fontId="14" fillId="13" borderId="0" xfId="0" applyFont="1" applyFill="1" applyAlignment="1">
      <alignment horizontal="center" vertical="center" wrapText="1"/>
    </xf>
    <xf numFmtId="164" fontId="5" fillId="6" borderId="0" xfId="0" applyNumberFormat="1" applyFont="1" applyFill="1" applyAlignment="1">
      <alignment horizontal="center"/>
    </xf>
    <xf numFmtId="164" fontId="11" fillId="10" borderId="0" xfId="0" applyNumberFormat="1" applyFont="1" applyFill="1" applyAlignment="1">
      <alignment horizontal="center" vertical="center" wrapText="1"/>
    </xf>
    <xf numFmtId="164" fontId="0" fillId="11" borderId="0" xfId="0" applyNumberFormat="1" applyFill="1" applyAlignment="1">
      <alignment horizontal="center" vertical="center" wrapText="1"/>
    </xf>
  </cellXfs>
  <cellStyles count="6">
    <cellStyle name="40% - Accent1" xfId="3" builtinId="31"/>
    <cellStyle name="60% - Accent4" xfId="4" builtinId="44"/>
    <cellStyle name="60% - Accent6" xfId="5" builtinId="52"/>
    <cellStyle name="Check Cell" xfId="2" builtinId="23"/>
    <cellStyle name="Heading 2" xfId="1" builtinId="17"/>
    <cellStyle name="Normal" xfId="0" builtinId="0"/>
  </cellStyles>
  <dxfs count="104">
    <dxf>
      <numFmt numFmtId="0" formatCode="General"/>
      <alignment wrapText="1"/>
    </dxf>
    <dxf>
      <border>
        <left style="thin">
          <color rgb="FF000000"/>
        </left>
        <right/>
        <top style="thin">
          <color rgb="FF000000"/>
        </top>
        <bottom style="thin">
          <color rgb="FF000000"/>
        </bottom>
        <vertical style="thin">
          <color rgb="FF000000"/>
        </vertical>
        <horizontal style="thin">
          <color rgb="FF000000"/>
        </horizontal>
      </border>
    </dxf>
    <dxf>
      <numFmt numFmtId="164" formatCode="[$-F800]dddd\,\ mmmm\ dd\,\ yyyy"/>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font>
        <b val="0"/>
        <i val="0"/>
        <strike val="0"/>
        <condense val="0"/>
        <extend val="0"/>
        <outline val="0"/>
        <shadow val="0"/>
        <u val="none"/>
        <vertAlign val="baseline"/>
        <sz val="12"/>
        <color theme="1"/>
        <name val="Century"/>
        <scheme val="none"/>
      </font>
      <numFmt numFmtId="164" formatCode="[$-F800]dddd\,\ mmmm\ dd\,\ yyyy"/>
      <alignment horizontal="center" vertical="center" textRotation="0" wrapText="0" indent="0" justifyLastLine="0" shrinkToFit="0" readingOrder="0"/>
      <border>
        <left style="thin">
          <color rgb="FF000000"/>
        </left>
        <right style="thin">
          <color rgb="FF000000"/>
        </right>
        <top/>
        <bottom/>
        <vertical style="thin">
          <color rgb="FF000000"/>
        </vertical>
        <horizontal style="thin">
          <color rgb="FF000000"/>
        </horizontal>
      </border>
    </dxf>
    <dxf>
      <numFmt numFmtId="2" formatCode="0.00"/>
      <border>
        <left style="thin">
          <color rgb="FF000000"/>
        </left>
        <right/>
        <top style="thin">
          <color rgb="FF000000"/>
        </top>
        <bottom style="thin">
          <color rgb="FF000000"/>
        </bottom>
        <vertical style="thin">
          <color rgb="FF000000"/>
        </vertical>
        <horizontal style="thin">
          <color rgb="FF000000"/>
        </horizontal>
      </border>
    </dxf>
    <dxf>
      <numFmt numFmtId="164" formatCode="[$-F800]dddd\,\ mmmm\ dd\,\ yyyy"/>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font>
        <color theme="2" tint="-0.89999084444715716"/>
      </font>
      <fill>
        <patternFill patternType="solid">
          <fgColor indexed="64"/>
          <bgColor theme="0" tint="-4.9989318521683403E-2"/>
        </patternFill>
      </fill>
      <border>
        <left style="thin">
          <color rgb="FF000000"/>
        </left>
        <right style="thin">
          <color rgb="FF000000"/>
        </right>
        <top/>
        <bottom/>
        <vertical style="thin">
          <color rgb="FF000000"/>
        </vertical>
        <horizontal style="thin">
          <color rgb="FF000000"/>
        </horizontal>
      </border>
    </dxf>
    <dxf>
      <border diagonalUp="0" diagonalDown="0">
        <left style="thin">
          <color rgb="FF000000"/>
        </left>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2"/>
        <color theme="1"/>
        <name val="Century"/>
        <scheme val="none"/>
      </font>
      <alignment horizontal="center" vertical="bottom" textRotation="0" wrapText="0" indent="0" justifyLastLine="0" shrinkToFit="0" readingOrder="0"/>
      <border diagonalUp="0" diagonalDown="0" outline="0">
        <left style="thin">
          <color rgb="FF000000"/>
        </left>
        <right style="thin">
          <color rgb="FF000000"/>
        </right>
        <top/>
        <bottom/>
      </border>
    </dxf>
    <dxf>
      <border diagonalUp="0" diagonalDown="0">
        <left style="thin">
          <color rgb="FF000000"/>
        </left>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medium">
          <color rgb="FF000000"/>
        </left>
        <right style="medium">
          <color rgb="FF000000"/>
        </right>
        <top style="medium">
          <color rgb="FF000000"/>
        </top>
        <bottom style="medium">
          <color rgb="FF000000"/>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border diagonalUp="0" diagonalDown="0">
        <left/>
        <right style="thin">
          <color theme="2" tint="-0.89999084444715716"/>
        </right>
        <top style="thin">
          <color theme="2" tint="-0.89999084444715716"/>
        </top>
        <bottom style="thin">
          <color theme="2" tint="-0.89999084444715716"/>
        </bottom>
        <vertical/>
        <horizontal/>
      </border>
    </dxf>
    <dxf>
      <border outline="0">
        <top style="thin">
          <color theme="2" tint="-0.89999084444715716"/>
        </top>
      </border>
    </dxf>
    <dxf>
      <border outline="0">
        <bottom style="thin">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font>
        <b/>
        <i val="0"/>
        <strike val="0"/>
        <condense val="0"/>
        <extend val="0"/>
        <outline val="0"/>
        <shadow val="0"/>
        <u val="none"/>
        <vertAlign val="baseline"/>
        <sz val="12"/>
        <color theme="1"/>
        <name val="Century"/>
        <scheme val="none"/>
      </font>
      <fill>
        <patternFill patternType="solid">
          <fgColor theme="4" tint="0.59999389629810485"/>
          <bgColor indexed="65"/>
        </patternFill>
      </fill>
      <border diagonalUp="0" diagonalDown="0">
        <left style="thin">
          <color theme="2" tint="-0.89999084444715716"/>
        </left>
        <right style="thin">
          <color theme="2" tint="-0.89999084444715716"/>
        </right>
        <top/>
        <bottom/>
      </border>
    </dxf>
    <dxf>
      <border diagonalUp="0" diagonalDown="0">
        <left style="thin">
          <color theme="2" tint="-0.89999084444715716"/>
        </left>
        <right/>
        <top style="thin">
          <color theme="2" tint="-0.89999084444715716"/>
        </top>
        <bottom style="thin">
          <color theme="2" tint="-0.89999084444715716"/>
        </bottom>
        <vertical/>
        <horizontal/>
      </border>
    </dxf>
    <dxf>
      <border diagonalUp="0" diagonalDown="0">
        <left/>
        <right style="thin">
          <color theme="2" tint="-0.89999084444715716"/>
        </right>
        <top style="thin">
          <color theme="2" tint="-0.89999084444715716"/>
        </top>
        <bottom style="thin">
          <color theme="2" tint="-0.89999084444715716"/>
        </bottom>
        <vertical/>
        <horizontal/>
      </border>
    </dxf>
    <dxf>
      <border outline="0">
        <top style="thin">
          <color theme="2" tint="-0.89999084444715716"/>
        </top>
      </border>
    </dxf>
    <dxf>
      <border outline="0">
        <bottom style="thin">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font>
        <b/>
        <i val="0"/>
        <strike val="0"/>
        <condense val="0"/>
        <extend val="0"/>
        <outline val="0"/>
        <shadow val="0"/>
        <u val="none"/>
        <vertAlign val="baseline"/>
        <sz val="12"/>
        <color theme="1"/>
        <name val="Century"/>
        <scheme val="none"/>
      </font>
      <border diagonalUp="0" diagonalDown="0" outline="0">
        <left style="thin">
          <color theme="2" tint="-0.89999084444715716"/>
        </left>
        <right style="thin">
          <color theme="2" tint="-0.89999084444715716"/>
        </right>
        <top/>
        <bottom/>
      </border>
    </dxf>
    <dxf>
      <fill>
        <patternFill patternType="solid">
          <fgColor theme="7" tint="0.39997558519241921"/>
          <bgColor indexed="65"/>
        </patternFill>
      </fill>
      <border diagonalUp="0" diagonalDown="0">
        <left style="thin">
          <color theme="2" tint="-0.89999084444715716"/>
        </left>
        <right/>
        <top style="thin">
          <color theme="2" tint="-0.89999084444715716"/>
        </top>
        <bottom style="thin">
          <color theme="2" tint="-0.89999084444715716"/>
        </bottom>
        <vertical/>
        <horizontal/>
      </border>
    </dxf>
    <dxf>
      <fill>
        <patternFill patternType="solid">
          <fgColor theme="7" tint="0.39997558519241921"/>
          <bgColor indexed="65"/>
        </patternFill>
      </fill>
      <border diagonalUp="0" diagonalDown="0">
        <left/>
        <right style="thin">
          <color theme="2" tint="-0.89999084444715716"/>
        </right>
        <top style="thin">
          <color theme="2" tint="-0.89999084444715716"/>
        </top>
        <bottom style="thin">
          <color theme="2" tint="-0.89999084444715716"/>
        </bottom>
        <vertical/>
        <horizontal/>
      </border>
    </dxf>
    <dxf>
      <border outline="0">
        <top style="thin">
          <color theme="2" tint="-0.89999084444715716"/>
        </top>
      </border>
    </dxf>
    <dxf>
      <border>
        <bottom style="double">
          <color rgb="FF3F3F3F"/>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font>
        <b val="0"/>
        <i val="0"/>
        <strike val="0"/>
        <condense val="0"/>
        <extend val="0"/>
        <outline val="0"/>
        <shadow val="0"/>
        <u val="none"/>
        <vertAlign val="baseline"/>
        <sz val="11"/>
        <color theme="1"/>
        <name val="Calibri"/>
        <scheme val="minor"/>
      </font>
      <fill>
        <patternFill patternType="solid">
          <fgColor theme="7" tint="0.39997558519241921"/>
          <bgColor indexed="65"/>
        </patternFill>
      </fill>
    </dxf>
    <dxf>
      <font>
        <b/>
        <i val="0"/>
        <strike val="0"/>
        <condense val="0"/>
        <extend val="0"/>
        <outline val="0"/>
        <shadow val="0"/>
        <u val="none"/>
        <vertAlign val="baseline"/>
        <sz val="11"/>
        <color theme="0"/>
        <name val="Calibri"/>
        <scheme val="minor"/>
      </font>
      <fill>
        <patternFill patternType="solid">
          <fgColor rgb="FFA5A5A5"/>
          <bgColor indexed="65"/>
        </patternFill>
      </fill>
      <border diagonalUp="0" diagonalDown="0">
        <left/>
        <right/>
        <top/>
        <bottom/>
        <vertical/>
        <horizontal/>
      </border>
    </dxf>
    <dxf>
      <numFmt numFmtId="0" formatCode="General"/>
      <border diagonalUp="0" diagonalDown="0">
        <left style="thin">
          <color theme="2" tint="-0.89999084444715716"/>
        </left>
        <right/>
        <top style="thin">
          <color theme="2" tint="-0.89999084444715716"/>
        </top>
        <bottom style="thin">
          <color theme="2" tint="-0.89999084444715716"/>
        </bottom>
        <vertical/>
        <horizontal/>
      </border>
    </dxf>
    <dxf>
      <numFmt numFmtId="2" formatCode="0.0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border diagonalUp="0" diagonalDown="0">
        <left/>
        <right style="thin">
          <color theme="2" tint="-0.89999084444715716"/>
        </right>
        <top style="thin">
          <color theme="2" tint="-0.89999084444715716"/>
        </top>
        <bottom style="thin">
          <color theme="2" tint="-0.89999084444715716"/>
        </bottom>
        <vertical/>
        <horizontal/>
      </border>
    </dxf>
    <dxf>
      <border outline="0">
        <top style="thin">
          <color theme="2" tint="-0.89999084444715716"/>
        </top>
      </border>
    </dxf>
    <dxf>
      <border outline="0">
        <bottom style="thin">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font>
        <b/>
        <i val="0"/>
        <color rgb="FF00B050"/>
      </font>
      <fill>
        <patternFill patternType="solid">
          <bgColor rgb="FF92D050"/>
        </patternFill>
      </fill>
    </dxf>
    <dxf>
      <font>
        <b/>
        <i val="0"/>
        <color theme="7" tint="-0.499984740745262"/>
      </font>
      <fill>
        <patternFill patternType="solid">
          <bgColor theme="7" tint="0.39997558519241921"/>
        </patternFill>
      </fill>
    </dxf>
    <dxf>
      <font>
        <b/>
        <i val="0"/>
        <color rgb="FF9C0006"/>
      </font>
      <fill>
        <patternFill patternType="solid">
          <bgColor rgb="FFFF0000"/>
        </patternFill>
      </fill>
    </dxf>
    <dxf>
      <border diagonalUp="0" diagonalDown="0">
        <left style="thin">
          <color theme="2" tint="-0.89999084444715716"/>
        </left>
        <right style="medium">
          <color theme="2" tint="-0.89999084444715716"/>
        </right>
        <top style="thin">
          <color theme="2" tint="-0.89999084444715716"/>
        </top>
        <bottom style="thin">
          <color theme="2" tint="-0.89999084444715716"/>
        </bottom>
        <vertical/>
        <horizontal/>
      </border>
    </dxf>
    <dxf>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border diagonalUp="0" diagonalDown="0">
        <left style="medium">
          <color theme="2" tint="-0.89999084444715716"/>
        </left>
        <right style="thin">
          <color theme="2" tint="-0.89999084444715716"/>
        </right>
        <top style="thin">
          <color theme="2" tint="-0.89999084444715716"/>
        </top>
        <bottom style="thin">
          <color theme="2" tint="-0.89999084444715716"/>
        </bottom>
        <vertical/>
        <horizontal/>
      </border>
    </dxf>
    <dxf>
      <border outline="0">
        <top style="thin">
          <color theme="2" tint="-0.89999084444715716"/>
        </top>
      </border>
    </dxf>
    <dxf>
      <border outline="0">
        <bottom style="thick">
          <color theme="4" tint="0.499984740745262"/>
        </bottom>
      </border>
    </dxf>
    <dxf>
      <border outline="0">
        <bottom style="medium">
          <color theme="2" tint="-0.89999084444715716"/>
        </bottom>
      </border>
    </dxf>
    <dxf>
      <font>
        <b/>
        <i val="0"/>
        <color theme="1"/>
      </font>
      <fill>
        <patternFill patternType="solid">
          <bgColor theme="8" tint="0.39997558519241921"/>
        </patternFill>
      </fill>
    </dxf>
    <dxf>
      <font>
        <b/>
        <i val="0"/>
        <color theme="1"/>
      </font>
      <fill>
        <patternFill patternType="solid">
          <bgColor rgb="FF0070C0"/>
        </patternFill>
      </fill>
    </dxf>
    <dxf>
      <font>
        <b/>
        <i val="0"/>
        <color theme="2" tint="-0.89999084444715716"/>
      </font>
      <fill>
        <patternFill patternType="solid">
          <bgColor rgb="FF00B0F0"/>
        </patternFill>
      </fill>
    </dxf>
    <dxf>
      <numFmt numFmtId="164" formatCode="[$-F800]dddd\,\ mmmm\ dd\,\ yyyy"/>
    </dxf>
    <dxf>
      <numFmt numFmtId="164" formatCode="[$-F800]dddd\,\ mmmm\ dd\,\ yyyy"/>
    </dxf>
    <dxf>
      <numFmt numFmtId="164" formatCode="[$-F800]dddd\,\ mmmm\ dd\,\ yyyy"/>
    </dxf>
    <dxf>
      <numFmt numFmtId="2" formatCode="0.00"/>
    </dxf>
    <dxf>
      <numFmt numFmtId="2" formatCode="0.00"/>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fill>
        <patternFill patternType="solid">
          <fgColor theme="9" tint="0.39997558519241921"/>
          <bgColor indexed="65"/>
        </patternFill>
      </fill>
    </dxf>
    <dxf>
      <font>
        <b val="0"/>
        <i val="0"/>
        <strike val="0"/>
        <condense val="0"/>
        <extend val="0"/>
        <outline val="0"/>
        <shadow val="0"/>
        <u val="none"/>
        <vertAlign val="baseline"/>
        <sz val="11"/>
        <color theme="1"/>
        <name val="Calibri"/>
        <scheme val="minor"/>
      </font>
      <fill>
        <patternFill patternType="solid">
          <fgColor theme="9" tint="0.39997558519241921"/>
          <bgColor indexed="65"/>
        </patternFill>
      </fill>
    </dxf>
    <dxf>
      <font>
        <b val="0"/>
        <i val="0"/>
        <strike val="0"/>
        <condense val="0"/>
        <extend val="0"/>
        <outline val="0"/>
        <shadow val="0"/>
        <u val="none"/>
        <vertAlign val="baseline"/>
        <sz val="11"/>
        <color theme="1"/>
        <name val="Calibri"/>
        <scheme val="minor"/>
      </font>
      <fill>
        <patternFill patternType="solid">
          <fgColor theme="9" tint="0.39997558519241921"/>
          <bgColor indexed="65"/>
        </patternFill>
      </fill>
    </dxf>
    <dxf>
      <fill>
        <patternFill patternType="solid">
          <fgColor indexed="64"/>
          <bgColor theme="1"/>
        </patternFill>
      </fill>
    </dxf>
    <dxf>
      <fill>
        <patternFill patternType="solid">
          <fgColor indexed="64"/>
          <bgColor theme="1"/>
        </patternFill>
      </fil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Century"/>
      </font>
    </dxf>
    <dxf>
      <font>
        <name val="Century"/>
      </font>
    </dxf>
    <dxf>
      <font>
        <sz val="12"/>
      </font>
    </dxf>
    <dxf>
      <font>
        <sz val="12"/>
      </font>
    </dxf>
    <dxf>
      <font>
        <b/>
      </font>
    </dxf>
    <dxf>
      <font>
        <b/>
      </font>
    </dxf>
    <dxf>
      <alignment horizontal="center"/>
    </dxf>
    <dxf>
      <border outline="0">
        <left style="medium">
          <color theme="2" tint="-0.89999084444715716"/>
        </left>
        <right style="medium">
          <color theme="2" tint="-0.89999084444715716"/>
        </right>
        <top style="medium">
          <color theme="2" tint="-0.89999084444715716"/>
        </top>
        <bottom style="medium">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border outline="0">
        <left style="medium">
          <color theme="2" tint="-0.89999084444715716"/>
        </left>
        <right style="medium">
          <color theme="2" tint="-0.89999084444715716"/>
        </right>
        <top style="medium">
          <color theme="2" tint="-0.89999084444715716"/>
        </top>
        <bottom style="medium">
          <color theme="2" tint="-0.89999084444715716"/>
        </bottom>
      </border>
    </dxf>
    <dxf>
      <numFmt numFmtId="0" formatCode="General"/>
    </dxf>
    <dxf>
      <numFmt numFmtId="0" formatCode="General"/>
    </dxf>
    <dxf>
      <font>
        <sz val="12"/>
      </font>
    </dxf>
    <dxf>
      <font>
        <name val="Century"/>
      </font>
    </dxf>
    <dxf>
      <font>
        <b/>
      </font>
    </dxf>
  </dxfs>
  <tableStyles count="0" defaultTableStyle="TableStyleMedium2" defaultPivotStyle="PivotStyleMedium9"/>
  <colors>
    <mruColors>
      <color rgb="FFFC0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161616"/>
                </a:solidFill>
                <a:latin typeface="+mn-lt"/>
                <a:ea typeface="+mn-ea"/>
                <a:cs typeface="+mn-cs"/>
              </a:defRPr>
            </a:pPr>
            <a:r>
              <a:rPr lang="en-US"/>
              <a:t>User's Active_Days</a:t>
            </a:r>
          </a:p>
        </c:rich>
      </c:tx>
      <c:overlay val="0"/>
      <c:spPr>
        <a:noFill/>
        <a:ln>
          <a:solidFill>
            <a:srgbClr val="E7E6E6"/>
          </a:solidFill>
          <a:prstDash val="solid"/>
        </a:ln>
        <a:effectLst/>
      </c:spPr>
      <c:txPr>
        <a:bodyPr rot="0" spcFirstLastPara="1" vertOverflow="ellipsis" vert="horz" wrap="square" anchor="ctr" anchorCtr="1"/>
        <a:lstStyle/>
        <a:p>
          <a:pPr>
            <a:defRPr sz="1400" b="1" i="0" u="none" strike="noStrike" kern="1200" spc="0" baseline="0">
              <a:solidFill>
                <a:srgbClr val="161616"/>
              </a:solidFill>
              <a:latin typeface="+mn-lt"/>
              <a:ea typeface="+mn-ea"/>
              <a:cs typeface="+mn-cs"/>
            </a:defRPr>
          </a:pPr>
          <a:endParaRPr lang="en-US"/>
        </a:p>
      </c:txPr>
    </c:title>
    <c:autoTitleDeleted val="0"/>
    <c:plotArea>
      <c:layout/>
      <c:barChart>
        <c:barDir val="col"/>
        <c:grouping val="clustered"/>
        <c:varyColors val="0"/>
        <c:ser>
          <c:idx val="1"/>
          <c:order val="0"/>
          <c:tx>
            <c:strRef>
              <c:f>'Per User ActiveFitnessTracker'!$B$2</c:f>
              <c:strCache>
                <c:ptCount val="1"/>
                <c:pt idx="0">
                  <c:v>Active Days</c:v>
                </c:pt>
              </c:strCache>
            </c:strRef>
          </c:tx>
          <c:spPr>
            <a:solidFill>
              <a:srgbClr val="7030A0"/>
            </a:solidFill>
            <a:ln>
              <a:solidFill>
                <a:srgbClr val="00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entury"/>
                    <a:ea typeface="Century"/>
                    <a:cs typeface="Century"/>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 User ActiveFitnessTracker'!$A$3:$A$35</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 User ActiveFitnessTracker'!$B$3:$B$35</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3-9CB5-4D3F-AE64-CA24DDD9F858}"/>
            </c:ext>
          </c:extLst>
        </c:ser>
        <c:dLbls>
          <c:showLegendKey val="0"/>
          <c:showVal val="0"/>
          <c:showCatName val="0"/>
          <c:showSerName val="0"/>
          <c:showPercent val="0"/>
          <c:showBubbleSize val="0"/>
        </c:dLbls>
        <c:gapWidth val="138"/>
        <c:overlap val="-27"/>
        <c:axId val="1481559016"/>
        <c:axId val="1481567176"/>
      </c:barChart>
      <c:catAx>
        <c:axId val="1481559016"/>
        <c:scaling>
          <c:orientation val="minMax"/>
        </c:scaling>
        <c:delete val="0"/>
        <c:axPos val="b"/>
        <c:majorGridlines>
          <c:spPr>
            <a:ln w="9525" cap="flat" cmpd="sng" algn="ctr">
              <a:solidFill>
                <a:srgbClr val="5B9BD5"/>
              </a:solidFill>
              <a:prstDash val="solid"/>
              <a:round/>
            </a:ln>
            <a:effectLst/>
          </c:spPr>
        </c:majorGridlines>
        <c:minorGridlines>
          <c:spPr>
            <a:ln w="9525" cap="flat" cmpd="sng" algn="ctr">
              <a:solidFill>
                <a:srgbClr val="B4C6E7"/>
              </a:solidFill>
              <a:prstDash val="solid"/>
              <a:round/>
            </a:ln>
            <a:effectLst/>
          </c:spPr>
        </c:minorGridlines>
        <c:numFmt formatCode="General" sourceLinked="1"/>
        <c:majorTickMark val="in"/>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81567176"/>
        <c:crosses val="autoZero"/>
        <c:auto val="1"/>
        <c:lblAlgn val="ctr"/>
        <c:lblOffset val="100"/>
        <c:noMultiLvlLbl val="0"/>
      </c:catAx>
      <c:valAx>
        <c:axId val="1481567176"/>
        <c:scaling>
          <c:orientation val="minMax"/>
        </c:scaling>
        <c:delete val="0"/>
        <c:axPos val="l"/>
        <c:majorGridlines>
          <c:spPr>
            <a:ln w="9525" cap="flat" cmpd="sng" algn="ctr">
              <a:solidFill>
                <a:srgbClr val="4472C4"/>
              </a:solidFill>
              <a:prstDash val="solid"/>
              <a:round/>
            </a:ln>
            <a:effectLst/>
          </c:spPr>
        </c:majorGridlines>
        <c:minorGridlines>
          <c:spPr>
            <a:ln w="9525" cap="flat" cmpd="sng" algn="ctr">
              <a:solidFill>
                <a:srgbClr val="D9E1F2"/>
              </a:solidFill>
              <a:prstDash val="solid"/>
              <a:round/>
            </a:ln>
            <a:effectLst/>
          </c:spPr>
        </c:min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entury"/>
                    <a:ea typeface="Century"/>
                    <a:cs typeface="Century"/>
                  </a:defRPr>
                </a:pPr>
                <a:r>
                  <a:rPr lang="en-US"/>
                  <a:t>Units</a:t>
                </a:r>
              </a:p>
            </c:rich>
          </c:tx>
          <c:overlay val="0"/>
          <c:spPr>
            <a:solidFill>
              <a:srgbClr val="B4C6E7"/>
            </a:solidFill>
            <a:ln>
              <a:solidFill>
                <a:srgbClr val="161616"/>
              </a:solidFill>
              <a:prstDash val="solid"/>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Century"/>
                  <a:ea typeface="Century"/>
                  <a:cs typeface="Century"/>
                </a:defRPr>
              </a:pPr>
              <a:endParaRPr lang="en-US"/>
            </a:p>
          </c:txPr>
        </c:title>
        <c:numFmt formatCode="General" sourceLinked="1"/>
        <c:majorTickMark val="out"/>
        <c:minorTickMark val="in"/>
        <c:tickLblPos val="nextTo"/>
        <c:spPr>
          <a:noFill/>
          <a:ln>
            <a:solidFill>
              <a:srgbClr val="000000"/>
            </a:solidFill>
            <a:prstDash val="solid"/>
          </a:ln>
          <a:effectLst/>
        </c:spPr>
        <c:txPr>
          <a:bodyPr rot="-60000000" spcFirstLastPara="1" vertOverflow="ellipsis" vert="horz" wrap="square" anchor="ctr" anchorCtr="1"/>
          <a:lstStyle/>
          <a:p>
            <a:pPr>
              <a:defRPr sz="800" b="1" i="0" u="none" strike="noStrike" kern="1200" baseline="0">
                <a:solidFill>
                  <a:srgbClr val="222B35"/>
                </a:solidFill>
                <a:latin typeface="Century"/>
                <a:ea typeface="Century"/>
                <a:cs typeface="Century"/>
              </a:defRPr>
            </a:pPr>
            <a:endParaRPr lang="en-US"/>
          </a:p>
        </c:txPr>
        <c:crossAx val="1481559016"/>
        <c:crosses val="autoZero"/>
        <c:crossBetween val="between"/>
        <c:majorUnit val="5"/>
      </c:valAx>
      <c:dTable>
        <c:showHorzBorder val="0"/>
        <c:showVertBorder val="1"/>
        <c:showOutline val="1"/>
        <c:showKeys val="1"/>
        <c:spPr>
          <a:noFill/>
          <a:ln w="9525" cap="flat" cmpd="sng" algn="ctr">
            <a:solidFill>
              <a:srgbClr val="161616"/>
            </a:solidFill>
            <a:prstDash val="solid"/>
            <a:round/>
          </a:ln>
          <a:effectLst/>
        </c:spPr>
        <c:txPr>
          <a:bodyPr rot="0" spcFirstLastPara="1" vertOverflow="ellipsis" vert="horz" wrap="square" anchor="ctr" anchorCtr="1"/>
          <a:lstStyle/>
          <a:p>
            <a:pPr rtl="0">
              <a:defRPr sz="800" b="1" i="0" u="none" strike="noStrike" kern="1200" baseline="0">
                <a:solidFill>
                  <a:schemeClr val="tx1">
                    <a:lumMod val="65000"/>
                    <a:lumOff val="35000"/>
                  </a:schemeClr>
                </a:solidFill>
                <a:latin typeface="Century"/>
                <a:ea typeface="Century"/>
                <a:cs typeface="Century"/>
              </a:defRPr>
            </a:pPr>
            <a:endParaRPr lang="en-US"/>
          </a:p>
        </c:txPr>
      </c:dTable>
      <c:spPr>
        <a:noFill/>
        <a:ln>
          <a:noFill/>
        </a:ln>
        <a:effectLst/>
      </c:spPr>
    </c:plotArea>
    <c:legend>
      <c:legendPos val="t"/>
      <c:overlay val="0"/>
      <c:spPr>
        <a:noFill/>
        <a:ln>
          <a:solidFill>
            <a:srgbClr val="161616"/>
          </a:solidFill>
          <a:prstDash val="solid"/>
        </a:ln>
        <a:effectLst/>
      </c:spPr>
      <c:txPr>
        <a:bodyPr rot="0" spcFirstLastPara="1" vertOverflow="ellipsis" vert="horz" wrap="square" anchor="ctr" anchorCtr="1"/>
        <a:lstStyle/>
        <a:p>
          <a:pPr>
            <a:defRPr sz="1200" b="1" i="0" u="none" strike="noStrike" kern="1200" baseline="0">
              <a:solidFill>
                <a:srgbClr val="161616"/>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User's Average_Distance</a:t>
            </a:r>
          </a:p>
        </c:rich>
      </c:tx>
      <c:overlay val="0"/>
      <c:spPr>
        <a:solidFill>
          <a:srgbClr val="E7E6E6"/>
        </a:solidFill>
        <a:ln>
          <a:solidFill>
            <a:srgbClr val="161616"/>
          </a:solidFill>
          <a:prstDash val="solid"/>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 User DistanceTraveled'!$C$3</c:f>
              <c:strCache>
                <c:ptCount val="1"/>
                <c:pt idx="0">
                  <c:v>AverageDistance</c:v>
                </c:pt>
              </c:strCache>
            </c:strRef>
          </c:tx>
          <c:spPr>
            <a:solidFill>
              <a:srgbClr val="C659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entury"/>
                    <a:ea typeface="Century"/>
                    <a:cs typeface="Century"/>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 User DistanceTraveled'!$B$4:$B$36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 User DistanceTraveled'!$C$4:$C$36</c:f>
              <c:numCache>
                <c:formatCode>0.00</c:formatCode>
                <c:ptCount val="33"/>
                <c:pt idx="0">
                  <c:v>7.8096773855147834</c:v>
                </c:pt>
                <c:pt idx="1">
                  <c:v>3.9148387293661795</c:v>
                </c:pt>
                <c:pt idx="2">
                  <c:v>5.2953333536783873</c:v>
                </c:pt>
                <c:pt idx="3">
                  <c:v>1.7061290368437778</c:v>
                </c:pt>
                <c:pt idx="4">
                  <c:v>0.63451612308140759</c:v>
                </c:pt>
                <c:pt idx="5">
                  <c:v>8.0841934911666371</c:v>
                </c:pt>
                <c:pt idx="6">
                  <c:v>3.4548387152533384</c:v>
                </c:pt>
                <c:pt idx="7">
                  <c:v>3.1877419044894557</c:v>
                </c:pt>
                <c:pt idx="8">
                  <c:v>6.3555555359150011</c:v>
                </c:pt>
                <c:pt idx="9">
                  <c:v>5.1016128601566439</c:v>
                </c:pt>
                <c:pt idx="10">
                  <c:v>4.707000041007996</c:v>
                </c:pt>
                <c:pt idx="11">
                  <c:v>7.5169999440511095</c:v>
                </c:pt>
                <c:pt idx="12">
                  <c:v>1.6261290389323431</c:v>
                </c:pt>
                <c:pt idx="13">
                  <c:v>2.8625000119209298</c:v>
                </c:pt>
                <c:pt idx="14">
                  <c:v>4.8922580470361057</c:v>
                </c:pt>
                <c:pt idx="15">
                  <c:v>8.393225892897572</c:v>
                </c:pt>
                <c:pt idx="16">
                  <c:v>3.2458064402303388</c:v>
                </c:pt>
                <c:pt idx="17">
                  <c:v>5.0806451766721663</c:v>
                </c:pt>
                <c:pt idx="18">
                  <c:v>6.9551612830931147</c:v>
                </c:pt>
                <c:pt idx="19">
                  <c:v>5.6396774495801596</c:v>
                </c:pt>
                <c:pt idx="20">
                  <c:v>6.2133333047231041</c:v>
                </c:pt>
                <c:pt idx="21">
                  <c:v>5.342142914022717</c:v>
                </c:pt>
                <c:pt idx="22">
                  <c:v>4.2724138046133104</c:v>
                </c:pt>
                <c:pt idx="23">
                  <c:v>1.8134615161241252</c:v>
                </c:pt>
                <c:pt idx="24">
                  <c:v>6.585806477454403</c:v>
                </c:pt>
                <c:pt idx="25">
                  <c:v>8.0153845915427571</c:v>
                </c:pt>
                <c:pt idx="26">
                  <c:v>6.3880645078156268</c:v>
                </c:pt>
                <c:pt idx="27">
                  <c:v>11.475161198646786</c:v>
                </c:pt>
                <c:pt idx="28">
                  <c:v>4.6673684684853809</c:v>
                </c:pt>
                <c:pt idx="29">
                  <c:v>6.9135484618525318</c:v>
                </c:pt>
                <c:pt idx="30">
                  <c:v>5.6154838223611172</c:v>
                </c:pt>
                <c:pt idx="31">
                  <c:v>1.1865517168209478</c:v>
                </c:pt>
                <c:pt idx="32">
                  <c:v>13.212903138129944</c:v>
                </c:pt>
              </c:numCache>
            </c:numRef>
          </c:val>
          <c:extLst>
            <c:ext xmlns:c16="http://schemas.microsoft.com/office/drawing/2014/chart" uri="{C3380CC4-5D6E-409C-BE32-E72D297353CC}">
              <c16:uniqueId val="{00000003-719F-41EA-9371-FB1E43209864}"/>
            </c:ext>
          </c:extLst>
        </c:ser>
        <c:dLbls>
          <c:showLegendKey val="0"/>
          <c:showVal val="0"/>
          <c:showCatName val="0"/>
          <c:showSerName val="0"/>
          <c:showPercent val="0"/>
          <c:showBubbleSize val="0"/>
        </c:dLbls>
        <c:gapWidth val="101"/>
        <c:axId val="618993768"/>
        <c:axId val="618994248"/>
      </c:barChart>
      <c:catAx>
        <c:axId val="618993768"/>
        <c:scaling>
          <c:orientation val="minMax"/>
        </c:scaling>
        <c:delete val="0"/>
        <c:axPos val="l"/>
        <c:majorGridlines>
          <c:spPr>
            <a:ln w="9525" cap="flat" cmpd="sng" algn="ctr">
              <a:solidFill>
                <a:srgbClr val="E7E6E6"/>
              </a:solidFill>
              <a:prstDash val="solid"/>
              <a:round/>
            </a:ln>
            <a:effectLst/>
          </c:spPr>
        </c:majorGridlines>
        <c:minorGridlines>
          <c:spPr>
            <a:ln w="9525" cap="flat" cmpd="sng" algn="ctr">
              <a:solidFill>
                <a:srgbClr val="F2F2F2"/>
              </a:solidFill>
              <a:prstDash val="solid"/>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entury"/>
                    <a:ea typeface="Century"/>
                    <a:cs typeface="Century"/>
                  </a:defRPr>
                </a:pPr>
                <a:r>
                  <a:rPr lang="en-US"/>
                  <a:t>User_ID</a:t>
                </a:r>
              </a:p>
            </c:rich>
          </c:tx>
          <c:overlay val="0"/>
          <c:spPr>
            <a:solidFill>
              <a:srgbClr val="E7E6E6"/>
            </a:solidFill>
            <a:ln>
              <a:solidFill>
                <a:srgbClr val="262626"/>
              </a:solidFill>
              <a:prstDash val="solid"/>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entury"/>
                  <a:ea typeface="Century"/>
                  <a:cs typeface="Century"/>
                </a:defRPr>
              </a:pPr>
              <a:endParaRPr lang="en-US"/>
            </a:p>
          </c:txPr>
        </c:title>
        <c:numFmt formatCode="General" sourceLinked="1"/>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Century"/>
                <a:ea typeface="Century"/>
                <a:cs typeface="Century"/>
              </a:defRPr>
            </a:pPr>
            <a:endParaRPr lang="en-US"/>
          </a:p>
        </c:txPr>
        <c:crossAx val="618994248"/>
        <c:crosses val="autoZero"/>
        <c:auto val="1"/>
        <c:lblAlgn val="ctr"/>
        <c:lblOffset val="100"/>
        <c:noMultiLvlLbl val="0"/>
      </c:catAx>
      <c:valAx>
        <c:axId val="618994248"/>
        <c:scaling>
          <c:orientation val="minMax"/>
        </c:scaling>
        <c:delete val="0"/>
        <c:axPos val="b"/>
        <c:majorGridlines>
          <c:spPr>
            <a:ln w="9525" cap="flat" cmpd="sng" algn="ctr">
              <a:solidFill>
                <a:srgbClr val="9BC2E6"/>
              </a:solidFill>
              <a:prstDash val="solid"/>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cross"/>
        <c:tickLblPos val="nextTo"/>
        <c:spPr>
          <a:noFill/>
          <a:ln>
            <a:solidFill>
              <a:srgbClr val="161616"/>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3768"/>
        <c:crosses val="autoZero"/>
        <c:crossBetween val="between"/>
      </c:valAx>
      <c:spPr>
        <a:noFill/>
        <a:ln>
          <a:noFill/>
        </a:ln>
        <a:effectLst/>
      </c:spPr>
    </c:plotArea>
    <c:legend>
      <c:legendPos val="t"/>
      <c:overlay val="0"/>
      <c:spPr>
        <a:noFill/>
        <a:ln>
          <a:solidFill>
            <a:srgbClr val="000000"/>
          </a:solidFill>
          <a:prstDash val="solid"/>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r>
              <a:rPr lang="en-US"/>
              <a:t>User's Total_Steps</a:t>
            </a:r>
          </a:p>
        </c:rich>
      </c:tx>
      <c:overlay val="0"/>
      <c:spPr>
        <a:solidFill>
          <a:srgbClr val="D9D9D9"/>
        </a:solidFill>
        <a:ln>
          <a:solidFill>
            <a:srgbClr val="262626"/>
          </a:solidFill>
          <a:prstDash val="solid"/>
        </a:ln>
        <a:effectLst/>
      </c:spPr>
      <c:txPr>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endParaRPr lang="en-US"/>
        </a:p>
      </c:txPr>
    </c:title>
    <c:autoTitleDeleted val="0"/>
    <c:plotArea>
      <c:layout/>
      <c:barChart>
        <c:barDir val="col"/>
        <c:grouping val="clustered"/>
        <c:varyColors val="0"/>
        <c:ser>
          <c:idx val="1"/>
          <c:order val="0"/>
          <c:tx>
            <c:strRef>
              <c:f>'Per User TotalSteps'!$C$3</c:f>
              <c:strCache>
                <c:ptCount val="1"/>
                <c:pt idx="0">
                  <c:v>TotalSteps</c:v>
                </c:pt>
              </c:strCache>
            </c:strRef>
          </c:tx>
          <c:spPr>
            <a:solidFill>
              <a:srgbClr val="FFFF00"/>
            </a:solidFill>
            <a:ln>
              <a:solidFill>
                <a:srgbClr val="161616"/>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entury"/>
                    <a:ea typeface="Century"/>
                    <a:cs typeface="Century"/>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 User TotalSteps'!$B$4:$B$35</c:f>
              <c:numCache>
                <c:formatCode>General</c:formatCode>
                <c:ptCount val="32"/>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8253242879</c:v>
                </c:pt>
                <c:pt idx="28">
                  <c:v>8378563200</c:v>
                </c:pt>
                <c:pt idx="29">
                  <c:v>8583815059</c:v>
                </c:pt>
                <c:pt idx="30">
                  <c:v>8792009665</c:v>
                </c:pt>
                <c:pt idx="31">
                  <c:v>8877689391</c:v>
                </c:pt>
              </c:numCache>
            </c:numRef>
          </c:cat>
          <c:val>
            <c:numRef>
              <c:f>'Per User TotalSteps'!$C$4:$C$35</c:f>
              <c:numCache>
                <c:formatCode>General</c:formatCode>
                <c:ptCount val="32"/>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123161</c:v>
                </c:pt>
                <c:pt idx="28">
                  <c:v>270249</c:v>
                </c:pt>
                <c:pt idx="29">
                  <c:v>223154</c:v>
                </c:pt>
                <c:pt idx="30">
                  <c:v>53758</c:v>
                </c:pt>
                <c:pt idx="31">
                  <c:v>497241</c:v>
                </c:pt>
              </c:numCache>
            </c:numRef>
          </c:val>
          <c:extLst>
            <c:ext xmlns:c16="http://schemas.microsoft.com/office/drawing/2014/chart" uri="{C3380CC4-5D6E-409C-BE32-E72D297353CC}">
              <c16:uniqueId val="{00000008-6BD0-4DDC-9B33-5B7E0BC2BEC1}"/>
            </c:ext>
          </c:extLst>
        </c:ser>
        <c:dLbls>
          <c:showLegendKey val="0"/>
          <c:showVal val="0"/>
          <c:showCatName val="0"/>
          <c:showSerName val="0"/>
          <c:showPercent val="0"/>
          <c:showBubbleSize val="0"/>
        </c:dLbls>
        <c:gapWidth val="78"/>
        <c:overlap val="-27"/>
        <c:axId val="103126216"/>
        <c:axId val="103120456"/>
      </c:barChart>
      <c:catAx>
        <c:axId val="103126216"/>
        <c:scaling>
          <c:orientation val="minMax"/>
        </c:scaling>
        <c:delete val="0"/>
        <c:axPos val="b"/>
        <c:minorGridlines>
          <c:spPr>
            <a:ln w="9525" cap="flat" cmpd="sng" algn="ctr">
              <a:solidFill>
                <a:srgbClr val="E7E6E6"/>
              </a:solidFill>
              <a:prstDash val="solid"/>
              <a:round/>
            </a:ln>
            <a:effectLst/>
          </c:spPr>
        </c:minorGridlines>
        <c:title>
          <c:tx>
            <c:rich>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User ID</a:t>
                </a:r>
              </a:p>
            </c:rich>
          </c:tx>
          <c:overlay val="0"/>
          <c:spPr>
            <a:solidFill>
              <a:srgbClr val="00B0F0"/>
            </a:solidFill>
            <a:ln>
              <a:solidFill>
                <a:srgbClr val="000000"/>
              </a:solidFill>
              <a:prstDash val="solid"/>
            </a:ln>
            <a:effectLst/>
          </c:spPr>
          <c:txPr>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General" sourceLinked="1"/>
        <c:majorTickMark val="out"/>
        <c:minorTickMark val="in"/>
        <c:tickLblPos val="nextTo"/>
        <c:spPr>
          <a:solidFill>
            <a:srgbClr val="FFFFFF"/>
          </a:solidFill>
          <a:ln w="9525" cap="flat" cmpd="sng" algn="ctr">
            <a:solidFill>
              <a:srgbClr val="161616"/>
            </a:solidFill>
            <a:prstDash val="solid"/>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entury"/>
                <a:ea typeface="Century"/>
                <a:cs typeface="Century"/>
              </a:defRPr>
            </a:pPr>
            <a:endParaRPr lang="en-US"/>
          </a:p>
        </c:txPr>
        <c:crossAx val="103120456"/>
        <c:crosses val="autoZero"/>
        <c:auto val="1"/>
        <c:lblAlgn val="ctr"/>
        <c:lblOffset val="100"/>
        <c:noMultiLvlLbl val="0"/>
      </c:catAx>
      <c:valAx>
        <c:axId val="103120456"/>
        <c:scaling>
          <c:orientation val="minMax"/>
        </c:scaling>
        <c:delete val="0"/>
        <c:axPos val="l"/>
        <c:majorGridlines>
          <c:spPr>
            <a:ln w="9525" cap="flat" cmpd="sng" algn="ctr">
              <a:solidFill>
                <a:srgbClr val="E7E6E6"/>
              </a:solidFill>
              <a:prstDash val="solid"/>
              <a:round/>
            </a:ln>
            <a:effectLst/>
          </c:spPr>
        </c:majorGridlines>
        <c:minorGridlines>
          <c:spPr>
            <a:ln w="9525" cap="flat" cmpd="sng" algn="ctr">
              <a:solidFill>
                <a:srgbClr val="8EA9DB"/>
              </a:solidFill>
              <a:prstDash val="solid"/>
              <a:round/>
            </a:ln>
            <a:effectLst/>
          </c:spPr>
        </c:minorGridlines>
        <c:title>
          <c:tx>
            <c:rich>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Units</a:t>
                </a:r>
              </a:p>
            </c:rich>
          </c:tx>
          <c:overlay val="0"/>
          <c:spPr>
            <a:solidFill>
              <a:srgbClr val="00B0F0"/>
            </a:solidFill>
            <a:ln>
              <a:solidFill>
                <a:srgbClr val="000000"/>
              </a:solidFill>
              <a:prstDash val="solid"/>
            </a:ln>
            <a:effectLst/>
          </c:spPr>
          <c:txPr>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General" sourceLinked="1"/>
        <c:majorTickMark val="out"/>
        <c:minorTickMark val="in"/>
        <c:tickLblPos val="nextTo"/>
        <c:spPr>
          <a:noFill/>
          <a:ln>
            <a:solidFill>
              <a:srgbClr val="161616"/>
            </a:solidFill>
            <a:prstDash val="soli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entury"/>
                <a:ea typeface="Century"/>
                <a:cs typeface="Century"/>
              </a:defRPr>
            </a:pPr>
            <a:endParaRPr lang="en-US"/>
          </a:p>
        </c:txPr>
        <c:crossAx val="103126216"/>
        <c:crosses val="autoZero"/>
        <c:crossBetween val="between"/>
        <c:majorUnit val="1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1" u="none" strike="noStrike" kern="1200" baseline="0">
              <a:solidFill>
                <a:srgbClr val="161616"/>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161616"/>
                </a:solidFill>
                <a:latin typeface="Century"/>
                <a:ea typeface="Century"/>
                <a:cs typeface="Century"/>
              </a:defRPr>
            </a:pPr>
            <a:r>
              <a:rPr lang="en-US"/>
              <a:t>Users CaloriesBurn</a:t>
            </a:r>
          </a:p>
        </c:rich>
      </c:tx>
      <c:overlay val="0"/>
      <c:spPr>
        <a:solidFill>
          <a:srgbClr val="F2F2F2"/>
        </a:solidFill>
        <a:ln>
          <a:solidFill>
            <a:srgbClr val="222B35"/>
          </a:solidFill>
          <a:prstDash val="solid"/>
        </a:ln>
        <a:effectLst/>
      </c:spPr>
      <c:txPr>
        <a:bodyPr rot="0" spcFirstLastPara="1" vertOverflow="ellipsis" vert="horz" wrap="square" anchor="ctr" anchorCtr="1"/>
        <a:lstStyle/>
        <a:p>
          <a:pPr>
            <a:defRPr sz="1600" b="1" i="0" u="none" strike="noStrike" kern="1200" spc="0" baseline="0">
              <a:solidFill>
                <a:srgbClr val="161616"/>
              </a:solidFill>
              <a:latin typeface="Century"/>
              <a:ea typeface="Century"/>
              <a:cs typeface="Century"/>
            </a:defRPr>
          </a:pPr>
          <a:endParaRPr lang="en-US"/>
        </a:p>
      </c:txPr>
    </c:title>
    <c:autoTitleDeleted val="0"/>
    <c:plotArea>
      <c:layout/>
      <c:barChart>
        <c:barDir val="bar"/>
        <c:grouping val="clustered"/>
        <c:varyColors val="0"/>
        <c:ser>
          <c:idx val="1"/>
          <c:order val="0"/>
          <c:tx>
            <c:v>Calories Burn</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Century"/>
                    <a:ea typeface="Century"/>
                    <a:cs typeface="Century"/>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 User CaloriesBurn'!$B$3:$B$35</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 User CaloriesBurn'!$C$3:$C$35</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3-09A6-4A58-9B05-301C312A1D09}"/>
            </c:ext>
          </c:extLst>
        </c:ser>
        <c:dLbls>
          <c:showLegendKey val="0"/>
          <c:showVal val="0"/>
          <c:showCatName val="0"/>
          <c:showSerName val="0"/>
          <c:showPercent val="0"/>
          <c:showBubbleSize val="0"/>
        </c:dLbls>
        <c:gapWidth val="60"/>
        <c:axId val="619069128"/>
        <c:axId val="619039368"/>
      </c:barChart>
      <c:catAx>
        <c:axId val="619069128"/>
        <c:scaling>
          <c:orientation val="minMax"/>
        </c:scaling>
        <c:delete val="0"/>
        <c:axPos val="l"/>
        <c:majorGridlines>
          <c:spPr>
            <a:ln w="9525" cap="flat" cmpd="sng" algn="ctr">
              <a:solidFill>
                <a:srgbClr val="A6A6A6"/>
              </a:solidFill>
              <a:prstDash val="solid"/>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Century"/>
                    <a:ea typeface="Century"/>
                    <a:cs typeface="Century"/>
                  </a:defRPr>
                </a:pPr>
                <a:r>
                  <a:rPr lang="en-US"/>
                  <a:t>User ID</a:t>
                </a:r>
              </a:p>
            </c:rich>
          </c:tx>
          <c:overlay val="0"/>
          <c:spPr>
            <a:solidFill>
              <a:srgbClr val="BFBFBF"/>
            </a:solidFill>
            <a:ln>
              <a:solidFill>
                <a:srgbClr val="161616"/>
              </a:solidFill>
              <a:prstDash val="solid"/>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Century"/>
                  <a:ea typeface="Century"/>
                  <a:cs typeface="Century"/>
                </a:defRPr>
              </a:pPr>
              <a:endParaRPr lang="en-US"/>
            </a:p>
          </c:txPr>
        </c:title>
        <c:numFmt formatCode="General" sourceLinked="1"/>
        <c:majorTickMark val="out"/>
        <c:minorTickMark val="in"/>
        <c:tickLblPos val="nextTo"/>
        <c:spPr>
          <a:noFill/>
          <a:ln w="9525" cap="flat" cmpd="sng" algn="ctr">
            <a:solidFill>
              <a:srgbClr val="0D0D0D"/>
            </a:solidFill>
            <a:prstDash val="solid"/>
            <a:round/>
          </a:ln>
          <a:effectLst/>
        </c:spPr>
        <c:txPr>
          <a:bodyPr rot="-60000000" spcFirstLastPara="1" vertOverflow="ellipsis" vert="horz" wrap="square" anchor="ctr" anchorCtr="1"/>
          <a:lstStyle/>
          <a:p>
            <a:pPr>
              <a:defRPr sz="1000" b="0" i="0" u="none" strike="noStrike" kern="1200" baseline="0">
                <a:solidFill>
                  <a:srgbClr val="161616"/>
                </a:solidFill>
                <a:latin typeface="Century"/>
                <a:ea typeface="Century"/>
                <a:cs typeface="Century"/>
              </a:defRPr>
            </a:pPr>
            <a:endParaRPr lang="en-US"/>
          </a:p>
        </c:txPr>
        <c:crossAx val="619039368"/>
        <c:crosses val="autoZero"/>
        <c:auto val="1"/>
        <c:lblAlgn val="ctr"/>
        <c:lblOffset val="100"/>
        <c:noMultiLvlLbl val="0"/>
      </c:catAx>
      <c:valAx>
        <c:axId val="619039368"/>
        <c:scaling>
          <c:orientation val="minMax"/>
        </c:scaling>
        <c:delete val="0"/>
        <c:axPos val="b"/>
        <c:majorGridlines>
          <c:spPr>
            <a:ln w="9525" cap="flat" cmpd="sng" algn="ctr">
              <a:solidFill>
                <a:srgbClr val="808080"/>
              </a:solidFill>
              <a:prstDash val="solid"/>
              <a:round/>
            </a:ln>
            <a:effectLst/>
          </c:spPr>
        </c:majorGridlines>
        <c:title>
          <c:tx>
            <c:rich>
              <a:bodyPr rot="0" spcFirstLastPara="1" vertOverflow="ellipsis" vert="horz" wrap="square" anchor="ctr" anchorCtr="1"/>
              <a:lstStyle/>
              <a:p>
                <a:pPr>
                  <a:defRPr sz="1200" b="0" i="0" u="none" strike="noStrike" kern="1200" baseline="0">
                    <a:solidFill>
                      <a:srgbClr val="161616"/>
                    </a:solidFill>
                    <a:latin typeface="Century"/>
                    <a:ea typeface="Century"/>
                    <a:cs typeface="Century"/>
                  </a:defRPr>
                </a:pPr>
                <a:r>
                  <a:rPr lang="en-US"/>
                  <a:t>Units</a:t>
                </a:r>
              </a:p>
            </c:rich>
          </c:tx>
          <c:overlay val="0"/>
          <c:spPr>
            <a:solidFill>
              <a:srgbClr val="808080"/>
            </a:solidFill>
            <a:ln>
              <a:solidFill>
                <a:srgbClr val="161616"/>
              </a:solidFill>
              <a:prstDash val="solid"/>
            </a:ln>
            <a:effectLst/>
          </c:spPr>
          <c:txPr>
            <a:bodyPr rot="0" spcFirstLastPara="1" vertOverflow="ellipsis" vert="horz" wrap="square" anchor="ctr" anchorCtr="1"/>
            <a:lstStyle/>
            <a:p>
              <a:pPr>
                <a:defRPr sz="1200" b="0" i="0" u="none" strike="noStrike" kern="1200" baseline="0">
                  <a:solidFill>
                    <a:srgbClr val="161616"/>
                  </a:solidFill>
                  <a:latin typeface="Century"/>
                  <a:ea typeface="Century"/>
                  <a:cs typeface="Century"/>
                </a:defRPr>
              </a:pPr>
              <a:endParaRPr lang="en-US"/>
            </a:p>
          </c:txPr>
        </c:title>
        <c:numFmt formatCode="General" sourceLinked="1"/>
        <c:majorTickMark val="out"/>
        <c:minorTickMark val="none"/>
        <c:tickLblPos val="nextTo"/>
        <c:spPr>
          <a:noFill/>
          <a:ln>
            <a:solidFill>
              <a:srgbClr val="161616"/>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69128"/>
        <c:crosses val="autoZero"/>
        <c:crossBetween val="between"/>
        <c:majorUnit val="10000"/>
        <c:minorUnit val="10"/>
      </c:valAx>
      <c:spPr>
        <a:noFill/>
        <a:ln>
          <a:noFill/>
        </a:ln>
        <a:effectLst/>
      </c:spPr>
    </c:plotArea>
    <c:legend>
      <c:legendPos val="t"/>
      <c:overlay val="0"/>
      <c:spPr>
        <a:solidFill>
          <a:srgbClr val="FFFFFF"/>
        </a:solidFill>
        <a:ln>
          <a:solidFill>
            <a:srgbClr val="0D0D0D"/>
          </a:solidFill>
          <a:prstDash val="solid"/>
        </a:ln>
        <a:effectLst/>
      </c:spPr>
      <c:txPr>
        <a:bodyPr rot="0" spcFirstLastPara="1" vertOverflow="ellipsis" vert="horz" wrap="square" anchor="ctr" anchorCtr="1"/>
        <a:lstStyle/>
        <a:p>
          <a:pPr>
            <a:defRPr sz="1100" b="1" i="0" u="none" strike="noStrike" kern="1200" baseline="0">
              <a:solidFill>
                <a:srgbClr val="161616"/>
              </a:solidFill>
              <a:latin typeface="Cambria"/>
              <a:ea typeface="Cambria"/>
              <a:cs typeface="Cambria"/>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161616"/>
                </a:solidFill>
                <a:latin typeface="Century"/>
                <a:ea typeface="Century"/>
                <a:cs typeface="Century"/>
              </a:defRPr>
            </a:pPr>
            <a:r>
              <a:rPr lang="en-US"/>
              <a:t>User Of VeryActive</a:t>
            </a:r>
          </a:p>
        </c:rich>
      </c:tx>
      <c:overlay val="0"/>
      <c:spPr>
        <a:solidFill>
          <a:srgbClr val="D9D9D9"/>
        </a:solidFill>
        <a:ln>
          <a:solidFill>
            <a:srgbClr val="000000"/>
          </a:solidFill>
          <a:prstDash val="solid"/>
        </a:ln>
        <a:effectLst/>
      </c:spPr>
      <c:txPr>
        <a:bodyPr rot="0" spcFirstLastPara="1" vertOverflow="ellipsis" vert="horz" wrap="square" anchor="ctr" anchorCtr="1"/>
        <a:lstStyle/>
        <a:p>
          <a:pPr>
            <a:defRPr sz="1600" b="0" i="0" u="none" strike="noStrike" kern="1200" spc="0" baseline="0">
              <a:solidFill>
                <a:srgbClr val="161616"/>
              </a:solidFill>
              <a:latin typeface="Century"/>
              <a:ea typeface="Century"/>
              <a:cs typeface="Century"/>
            </a:defRPr>
          </a:pPr>
          <a:endParaRPr lang="en-US"/>
        </a:p>
      </c:txPr>
    </c:title>
    <c:autoTitleDeleted val="0"/>
    <c:plotArea>
      <c:layout/>
      <c:barChart>
        <c:barDir val="bar"/>
        <c:grouping val="clustered"/>
        <c:varyColors val="0"/>
        <c:ser>
          <c:idx val="1"/>
          <c:order val="0"/>
          <c:tx>
            <c:strRef>
              <c:f>'PerUser_Active,Fairly,Lightly'!$B$1</c:f>
              <c:strCache>
                <c:ptCount val="1"/>
                <c:pt idx="0">
                  <c:v>VeryActive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'PerUser_Active,Fairly,Lightly'!$A$2:$A$34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'PerUser_Active,Fairly,Lightly'!$B$2:$B$34</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3-F178-4184-AF81-6BBEA9BC68CC}"/>
            </c:ext>
          </c:extLst>
        </c:ser>
        <c:dLbls>
          <c:showLegendKey val="0"/>
          <c:showVal val="0"/>
          <c:showCatName val="0"/>
          <c:showSerName val="0"/>
          <c:showPercent val="0"/>
          <c:showBubbleSize val="0"/>
        </c:dLbls>
        <c:gapWidth val="68"/>
        <c:axId val="344313448"/>
        <c:axId val="344304808"/>
      </c:barChart>
      <c:catAx>
        <c:axId val="344313448"/>
        <c:scaling>
          <c:orientation val="minMax"/>
        </c:scaling>
        <c:delete val="0"/>
        <c:axPos val="l"/>
        <c:majorGridlines>
          <c:spPr>
            <a:ln w="9525" cap="flat" cmpd="sng" algn="ctr">
              <a:solidFill>
                <a:srgbClr val="808080"/>
              </a:solidFill>
              <a:prstDash val="solid"/>
              <a:round/>
            </a:ln>
            <a:effectLst/>
          </c:spPr>
        </c:majorGridlines>
        <c:minorGridlines>
          <c:spPr>
            <a:ln w="9525" cap="flat" cmpd="sng" algn="ctr">
              <a:solidFill>
                <a:srgbClr val="FFFFFF"/>
              </a:solidFill>
              <a:prstDash val="solid"/>
              <a:round/>
            </a:ln>
            <a:effectLst/>
          </c:spPr>
        </c:minorGridlines>
        <c:title>
          <c:tx>
            <c:rich>
              <a:bodyPr rot="-5400000" spcFirstLastPara="1" vertOverflow="ellipsis" vert="horz" wrap="square" anchor="ctr" anchorCtr="1"/>
              <a:lstStyle/>
              <a:p>
                <a:pPr>
                  <a:defRPr sz="1200" b="1" i="0" u="none" strike="noStrike" kern="1200" baseline="0">
                    <a:solidFill>
                      <a:srgbClr val="222B35"/>
                    </a:solidFill>
                    <a:latin typeface="Century"/>
                    <a:ea typeface="Century"/>
                    <a:cs typeface="Century"/>
                  </a:defRPr>
                </a:pPr>
                <a:r>
                  <a:rPr lang="en-US"/>
                  <a:t>User ID</a:t>
                </a:r>
              </a:p>
            </c:rich>
          </c:tx>
          <c:overlay val="0"/>
          <c:spPr>
            <a:solidFill>
              <a:srgbClr val="A6A6A6"/>
            </a:solidFill>
            <a:ln>
              <a:solidFill>
                <a:srgbClr val="161616"/>
              </a:solidFill>
              <a:prstDash val="solid"/>
            </a:ln>
            <a:effectLst/>
          </c:spPr>
          <c:txPr>
            <a:bodyPr rot="-5400000" spcFirstLastPara="1" vertOverflow="ellipsis" vert="horz" wrap="square" anchor="ctr" anchorCtr="1"/>
            <a:lstStyle/>
            <a:p>
              <a:pPr>
                <a:defRPr sz="1200" b="1" i="0" u="none" strike="noStrike" kern="1200" baseline="0">
                  <a:solidFill>
                    <a:srgbClr val="222B35"/>
                  </a:solidFill>
                  <a:latin typeface="Century"/>
                  <a:ea typeface="Century"/>
                  <a:cs typeface="Century"/>
                </a:defRPr>
              </a:pPr>
              <a:endParaRPr lang="en-US"/>
            </a:p>
          </c:txPr>
        </c:title>
        <c:numFmt formatCode="General" sourceLinked="1"/>
        <c:majorTickMark val="out"/>
        <c:minorTickMark val="in"/>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44304808"/>
        <c:crosses val="autoZero"/>
        <c:auto val="1"/>
        <c:lblAlgn val="ctr"/>
        <c:lblOffset val="100"/>
        <c:noMultiLvlLbl val="0"/>
      </c:catAx>
      <c:valAx>
        <c:axId val="344304808"/>
        <c:scaling>
          <c:orientation val="minMax"/>
        </c:scaling>
        <c:delete val="0"/>
        <c:axPos val="b"/>
        <c:majorGridlines>
          <c:spPr>
            <a:ln w="9525" cap="flat" cmpd="sng" algn="ctr">
              <a:solidFill>
                <a:srgbClr val="FF0000"/>
              </a:solidFill>
              <a:prstDash val="solid"/>
              <a:round/>
            </a:ln>
            <a:effectLst/>
          </c:spPr>
        </c:majorGridlines>
        <c:minorGridlines>
          <c:spPr>
            <a:ln w="9525" cap="flat" cmpd="sng" algn="ctr">
              <a:solidFill>
                <a:srgbClr val="F4B084"/>
              </a:solidFill>
              <a:prstDash val="solid"/>
              <a:round/>
            </a:ln>
            <a:effectLst/>
          </c:spPr>
        </c:minorGridlines>
        <c:numFmt formatCode="General" sourceLinked="1"/>
        <c:majorTickMark val="out"/>
        <c:minorTickMark val="in"/>
        <c:tickLblPos val="nextTo"/>
        <c:spPr>
          <a:noFill/>
          <a:ln>
            <a:solidFill>
              <a:srgbClr val="262626"/>
            </a:solidFill>
            <a:prstDash val="soli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entury"/>
                <a:ea typeface="Century"/>
                <a:cs typeface="Century"/>
              </a:defRPr>
            </a:pPr>
            <a:endParaRPr lang="en-US"/>
          </a:p>
        </c:txPr>
        <c:crossAx val="344313448"/>
        <c:crosses val="autoZero"/>
        <c:crossBetween val="between"/>
      </c:valAx>
      <c:spPr>
        <a:noFill/>
        <a:ln>
          <a:noFill/>
        </a:ln>
        <a:effectLst/>
      </c:spPr>
    </c:plotArea>
    <c:legend>
      <c:legendPos val="t"/>
      <c:overlay val="0"/>
      <c:spPr>
        <a:noFill/>
        <a:ln>
          <a:solidFill>
            <a:srgbClr val="BFBFBF"/>
          </a:solidFill>
          <a:prstDash val="solid"/>
        </a:ln>
        <a:effectLst/>
      </c:spPr>
      <c:txPr>
        <a:bodyPr rot="0" spcFirstLastPara="1" vertOverflow="ellipsis" vert="horz" wrap="square" anchor="ctr" anchorCtr="1"/>
        <a:lstStyle/>
        <a:p>
          <a:pPr>
            <a:defRPr sz="1400" b="0" i="0" u="none" strike="noStrike" kern="1200" baseline="0">
              <a:solidFill>
                <a:srgbClr val="0D0D0D"/>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r>
              <a:rPr lang="en-US"/>
              <a:t>User's FairlyActive</a:t>
            </a:r>
          </a:p>
        </c:rich>
      </c:tx>
      <c:overlay val="0"/>
      <c:spPr>
        <a:solidFill>
          <a:srgbClr val="2F75B5"/>
        </a:solidFill>
        <a:ln>
          <a:solidFill>
            <a:srgbClr val="000000"/>
          </a:solidFill>
          <a:prstDash val="solid"/>
        </a:ln>
        <a:effectLst/>
      </c:spPr>
      <c:txPr>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endParaRPr lang="en-US"/>
        </a:p>
      </c:txPr>
    </c:title>
    <c:autoTitleDeleted val="0"/>
    <c:plotArea>
      <c:layout/>
      <c:barChart>
        <c:barDir val="col"/>
        <c:grouping val="clustered"/>
        <c:varyColors val="0"/>
        <c:ser>
          <c:idx val="1"/>
          <c:order val="0"/>
          <c:tx>
            <c:strRef>
              <c:f>'PerUser_Active,Fairly,Lightly'!$B$36</c:f>
              <c:strCache>
                <c:ptCount val="1"/>
                <c:pt idx="0">
                  <c:v>FairlyActive</c:v>
                </c:pt>
              </c:strCache>
            </c:strRef>
          </c:tx>
          <c:spPr>
            <a:solidFill>
              <a:srgbClr val="7030A0"/>
            </a:solidFill>
            <a:ln>
              <a:solidFill>
                <a:srgbClr val="92D05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entury"/>
                    <a:ea typeface="Century"/>
                    <a:cs typeface="Century"/>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'PerUser_Active,Fairly,Lightly'!$A$37:$A$69</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'PerUser_Active,Fairly,Lightly'!$B$37:$B$69</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3-A21C-4BDF-B03A-333981580F1D}"/>
            </c:ext>
          </c:extLst>
        </c:ser>
        <c:dLbls>
          <c:showLegendKey val="0"/>
          <c:showVal val="0"/>
          <c:showCatName val="0"/>
          <c:showSerName val="0"/>
          <c:showPercent val="0"/>
          <c:showBubbleSize val="0"/>
        </c:dLbls>
        <c:gapWidth val="86"/>
        <c:overlap val="-27"/>
        <c:axId val="619103688"/>
        <c:axId val="619113288"/>
      </c:barChart>
      <c:catAx>
        <c:axId val="619103688"/>
        <c:scaling>
          <c:orientation val="minMax"/>
        </c:scaling>
        <c:delete val="0"/>
        <c:axPos val="b"/>
        <c:numFmt formatCode="General" sourceLinked="1"/>
        <c:majorTickMark val="cross"/>
        <c:minorTickMark val="out"/>
        <c:tickLblPos val="nextTo"/>
        <c:spPr>
          <a:noFill/>
          <a:ln w="9525" cap="flat" cmpd="sng" algn="ctr">
            <a:solidFill>
              <a:srgbClr val="0D0D0D"/>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19113288"/>
        <c:crosses val="autoZero"/>
        <c:auto val="1"/>
        <c:lblAlgn val="ctr"/>
        <c:lblOffset val="100"/>
        <c:noMultiLvlLbl val="0"/>
      </c:catAx>
      <c:valAx>
        <c:axId val="619113288"/>
        <c:scaling>
          <c:orientation val="minMax"/>
        </c:scaling>
        <c:delete val="0"/>
        <c:axPos val="l"/>
        <c:majorGridlines>
          <c:spPr>
            <a:ln w="9525" cap="flat" cmpd="sng" algn="ctr">
              <a:solidFill>
                <a:srgbClr val="808080"/>
              </a:solidFill>
              <a:prstDash val="solid"/>
              <a:round/>
            </a:ln>
            <a:effectLst/>
          </c:spPr>
        </c:majorGridlines>
        <c:minorGridlines>
          <c:spPr>
            <a:ln w="9525" cap="flat" cmpd="sng" algn="ctr">
              <a:solidFill>
                <a:srgbClr val="D9D9D9"/>
              </a:solidFill>
              <a:prstDash val="solid"/>
              <a:round/>
            </a:ln>
            <a:effectLst/>
          </c:spPr>
        </c:minorGridlines>
        <c:title>
          <c:tx>
            <c:rich>
              <a:bodyPr rot="-5400000" spcFirstLastPara="1" vertOverflow="ellipsis" vert="horz" wrap="square" anchor="ctr" anchorCtr="1"/>
              <a:lstStyle/>
              <a:p>
                <a:pPr>
                  <a:defRPr sz="1400" b="1" i="0" u="none" strike="noStrike" kern="1200" baseline="0">
                    <a:solidFill>
                      <a:srgbClr val="262626"/>
                    </a:solidFill>
                    <a:latin typeface="Century"/>
                    <a:ea typeface="Century"/>
                    <a:cs typeface="Century"/>
                  </a:defRPr>
                </a:pPr>
                <a:r>
                  <a:rPr lang="en-US"/>
                  <a:t>Units</a:t>
                </a:r>
              </a:p>
            </c:rich>
          </c:tx>
          <c:overlay val="0"/>
          <c:spPr>
            <a:solidFill>
              <a:srgbClr val="8EA9DB"/>
            </a:solidFill>
            <a:ln>
              <a:solidFill>
                <a:srgbClr val="000000"/>
              </a:solidFill>
              <a:prstDash val="solid"/>
            </a:ln>
            <a:effectLst/>
          </c:spPr>
          <c:txPr>
            <a:bodyPr rot="-5400000" spcFirstLastPara="1" vertOverflow="ellipsis" vert="horz" wrap="square" anchor="ctr" anchorCtr="1"/>
            <a:lstStyle/>
            <a:p>
              <a:pPr>
                <a:defRPr sz="1400" b="1" i="0" u="none" strike="noStrike" kern="1200" baseline="0">
                  <a:solidFill>
                    <a:srgbClr val="262626"/>
                  </a:solidFill>
                  <a:latin typeface="Century"/>
                  <a:ea typeface="Century"/>
                  <a:cs typeface="Century"/>
                </a:defRPr>
              </a:pPr>
              <a:endParaRPr lang="en-US"/>
            </a:p>
          </c:txPr>
        </c:title>
        <c:numFmt formatCode="General" sourceLinked="1"/>
        <c:majorTickMark val="out"/>
        <c:minorTickMark val="cross"/>
        <c:tickLblPos val="nextTo"/>
        <c:spPr>
          <a:noFill/>
          <a:ln>
            <a:solidFill>
              <a:srgbClr val="404040"/>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03688"/>
        <c:crosses val="autoZero"/>
        <c:crossBetween val="between"/>
      </c:valAx>
      <c:dTable>
        <c:showHorzBorder val="1"/>
        <c:showVertBorder val="1"/>
        <c:showOutline val="1"/>
        <c:showKeys val="1"/>
        <c:spPr>
          <a:noFill/>
          <a:ln w="9525" cap="flat" cmpd="sng" algn="ctr">
            <a:solidFill>
              <a:srgbClr val="262626"/>
            </a:solidFill>
            <a:prstDash val="solid"/>
            <a:round/>
          </a:ln>
          <a:effectLst/>
        </c:spPr>
        <c:txPr>
          <a:bodyPr rot="0" spcFirstLastPara="1" vertOverflow="ellipsis" vert="horz" wrap="square" anchor="ctr" anchorCtr="1"/>
          <a:lstStyle/>
          <a:p>
            <a:pPr rtl="0">
              <a:defRPr sz="800" b="1" i="0" u="none" strike="noStrike" kern="1200" baseline="0">
                <a:solidFill>
                  <a:srgbClr val="262626"/>
                </a:solidFill>
                <a:latin typeface="Century"/>
                <a:ea typeface="Century"/>
                <a:cs typeface="Century"/>
              </a:defRPr>
            </a:pPr>
            <a:endParaRPr lang="en-US"/>
          </a:p>
        </c:txPr>
      </c:dTable>
      <c:spPr>
        <a:noFill/>
        <a:ln>
          <a:noFill/>
        </a:ln>
        <a:effectLst/>
      </c:spPr>
    </c:plotArea>
    <c:legend>
      <c:legendPos val="t"/>
      <c:overlay val="0"/>
      <c:spPr>
        <a:solidFill>
          <a:srgbClr val="92D050"/>
        </a:solidFill>
        <a:ln>
          <a:solidFill>
            <a:srgbClr val="000000"/>
          </a:solidFill>
          <a:prstDash val="solid"/>
        </a:ln>
        <a:effectLst/>
      </c:spPr>
      <c:txPr>
        <a:bodyPr rot="0" spcFirstLastPara="1" vertOverflow="ellipsis" vert="horz" wrap="square" anchor="ctr" anchorCtr="1"/>
        <a:lstStyle/>
        <a:p>
          <a:pPr>
            <a:defRPr sz="1400" b="1" i="0" u="none" strike="noStrike" kern="1200" baseline="0">
              <a:solidFill>
                <a:srgbClr val="262626"/>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0D0D0D"/>
                </a:solidFill>
                <a:latin typeface="Century"/>
                <a:ea typeface="Century"/>
                <a:cs typeface="Century"/>
              </a:defRPr>
            </a:pPr>
            <a:r>
              <a:rPr lang="en-US"/>
              <a:t>User's LightlyActive</a:t>
            </a:r>
          </a:p>
        </c:rich>
      </c:tx>
      <c:overlay val="0"/>
      <c:spPr>
        <a:solidFill>
          <a:srgbClr val="AEAAAA"/>
        </a:solidFill>
        <a:ln>
          <a:solidFill>
            <a:srgbClr val="000000"/>
          </a:solidFill>
          <a:prstDash val="solid"/>
        </a:ln>
        <a:effectLst/>
      </c:spPr>
      <c:txPr>
        <a:bodyPr rot="0" spcFirstLastPara="1" vertOverflow="ellipsis" vert="horz" wrap="square" anchor="ctr" anchorCtr="1"/>
        <a:lstStyle/>
        <a:p>
          <a:pPr>
            <a:defRPr sz="1600" b="1" i="0" u="none" strike="noStrike" kern="1200" spc="0" baseline="0">
              <a:solidFill>
                <a:srgbClr val="0D0D0D"/>
              </a:solidFill>
              <a:latin typeface="Century"/>
              <a:ea typeface="Century"/>
              <a:cs typeface="Century"/>
            </a:defRPr>
          </a:pPr>
          <a:endParaRPr lang="en-US"/>
        </a:p>
      </c:txPr>
    </c:title>
    <c:autoTitleDeleted val="0"/>
    <c:plotArea>
      <c:layout/>
      <c:barChart>
        <c:barDir val="bar"/>
        <c:grouping val="clustered"/>
        <c:varyColors val="0"/>
        <c:ser>
          <c:idx val="1"/>
          <c:order val="0"/>
          <c:tx>
            <c:strRef>
              <c:f>'PerUser_Active,Fairly,Lightly'!$B$71</c:f>
              <c:strCache>
                <c:ptCount val="1"/>
                <c:pt idx="0">
                  <c:v>LightlyActive</c:v>
                </c:pt>
              </c:strCache>
            </c:strRef>
          </c:tx>
          <c:spPr>
            <a:solidFill>
              <a:srgbClr val="525252"/>
            </a:solidFill>
            <a:ln>
              <a:solidFill>
                <a:srgbClr val="00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61616"/>
                    </a:solidFill>
                    <a:latin typeface="Century"/>
                    <a:ea typeface="Century"/>
                    <a:cs typeface="Century"/>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'PerUser_Active,Fairly,Lightly'!$A$72:$A$104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'PerUser_Active,Fairly,Lightly'!$B$72:$B$104</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4D-7E9A-40BA-B976-4AC02109DBAC}"/>
            </c:ext>
          </c:extLst>
        </c:ser>
        <c:dLbls>
          <c:showLegendKey val="0"/>
          <c:showVal val="0"/>
          <c:showCatName val="0"/>
          <c:showSerName val="0"/>
          <c:showPercent val="0"/>
          <c:showBubbleSize val="0"/>
        </c:dLbls>
        <c:gapWidth val="101"/>
        <c:axId val="1601478024"/>
        <c:axId val="1601483304"/>
      </c:barChart>
      <c:catAx>
        <c:axId val="1601478024"/>
        <c:scaling>
          <c:orientation val="minMax"/>
        </c:scaling>
        <c:delete val="0"/>
        <c:axPos val="l"/>
        <c:majorGridlines>
          <c:spPr>
            <a:ln w="9525" cap="flat" cmpd="sng" algn="ctr">
              <a:solidFill>
                <a:srgbClr val="A6A6A6"/>
              </a:solidFill>
              <a:prstDash val="solid"/>
              <a:round/>
            </a:ln>
            <a:effectLst/>
          </c:spPr>
        </c:majorGridlines>
        <c:minorGridlines>
          <c:spPr>
            <a:ln w="9525" cap="flat" cmpd="sng" algn="ctr">
              <a:solidFill>
                <a:srgbClr val="D9D9D9"/>
              </a:solidFill>
              <a:prstDash val="solid"/>
              <a:round/>
            </a:ln>
            <a:effectLst/>
          </c:spPr>
        </c:minorGridlines>
        <c:title>
          <c:tx>
            <c:rich>
              <a:bodyPr rot="-5400000" spcFirstLastPara="1" vertOverflow="ellipsis" vert="horz" wrap="square" anchor="ctr" anchorCtr="1"/>
              <a:lstStyle/>
              <a:p>
                <a:pPr>
                  <a:defRPr sz="1200" b="1" i="0" u="none" strike="noStrike" kern="1200" baseline="0">
                    <a:solidFill>
                      <a:srgbClr val="000000"/>
                    </a:solidFill>
                    <a:latin typeface="Century"/>
                    <a:ea typeface="Century"/>
                    <a:cs typeface="Century"/>
                  </a:defRPr>
                </a:pPr>
                <a:r>
                  <a:rPr lang="en-US"/>
                  <a:t>User ID</a:t>
                </a:r>
              </a:p>
            </c:rich>
          </c:tx>
          <c:overlay val="0"/>
          <c:spPr>
            <a:solidFill>
              <a:srgbClr val="70AD47"/>
            </a:solidFill>
            <a:ln>
              <a:solidFill>
                <a:srgbClr val="000000"/>
              </a:solidFill>
              <a:prstDash val="solid"/>
            </a:ln>
            <a:effectLst/>
          </c:spPr>
          <c:txPr>
            <a:bodyPr rot="-5400000" spcFirstLastPara="1" vertOverflow="ellipsis" vert="horz" wrap="square" anchor="ctr" anchorCtr="1"/>
            <a:lstStyle/>
            <a:p>
              <a:pPr>
                <a:defRPr sz="1200" b="1" i="0" u="none" strike="noStrike" kern="1200" baseline="0">
                  <a:solidFill>
                    <a:srgbClr val="000000"/>
                  </a:solidFill>
                  <a:latin typeface="Century"/>
                  <a:ea typeface="Century"/>
                  <a:cs typeface="Century"/>
                </a:defRPr>
              </a:pPr>
              <a:endParaRPr lang="en-US"/>
            </a:p>
          </c:txPr>
        </c:title>
        <c:numFmt formatCode="General" sourceLinked="1"/>
        <c:majorTickMark val="out"/>
        <c:minorTickMark val="in"/>
        <c:tickLblPos val="nextTo"/>
        <c:spPr>
          <a:noFill/>
          <a:ln w="9525" cap="flat" cmpd="sng" algn="ctr">
            <a:solidFill>
              <a:srgbClr val="0D0D0D"/>
            </a:solidFill>
            <a:prstDash val="solid"/>
            <a:round/>
          </a:ln>
          <a:effectLst/>
        </c:spPr>
        <c:txPr>
          <a:bodyPr rot="-60000000" spcFirstLastPara="1" vertOverflow="ellipsis" vert="horz" wrap="square" anchor="ctr" anchorCtr="1"/>
          <a:lstStyle/>
          <a:p>
            <a:pPr>
              <a:defRPr sz="900" b="1" i="0" u="none" strike="noStrike" kern="1200" baseline="0">
                <a:solidFill>
                  <a:srgbClr val="000000"/>
                </a:solidFill>
                <a:latin typeface="Century"/>
                <a:ea typeface="Century"/>
                <a:cs typeface="Century"/>
              </a:defRPr>
            </a:pPr>
            <a:endParaRPr lang="en-US"/>
          </a:p>
        </c:txPr>
        <c:crossAx val="1601483304"/>
        <c:crosses val="autoZero"/>
        <c:auto val="1"/>
        <c:lblAlgn val="ctr"/>
        <c:lblOffset val="100"/>
        <c:noMultiLvlLbl val="0"/>
      </c:catAx>
      <c:valAx>
        <c:axId val="1601483304"/>
        <c:scaling>
          <c:orientation val="minMax"/>
          <c:max val="10000"/>
        </c:scaling>
        <c:delete val="0"/>
        <c:axPos val="b"/>
        <c:majorGridlines>
          <c:spPr>
            <a:ln w="9525" cap="flat" cmpd="sng" algn="ctr">
              <a:solidFill>
                <a:srgbClr val="7030A0"/>
              </a:solidFill>
              <a:prstDash val="solid"/>
              <a:round/>
            </a:ln>
            <a:effectLst/>
          </c:spPr>
        </c:majorGridlines>
        <c:minorGridlines>
          <c:spPr>
            <a:ln w="9525" cap="flat" cmpd="sng" algn="ctr">
              <a:solidFill>
                <a:srgbClr val="D9D9D9"/>
              </a:solidFill>
              <a:prstDash val="solid"/>
              <a:round/>
            </a:ln>
            <a:effectLst/>
          </c:spPr>
        </c:minorGridlines>
        <c:title>
          <c:tx>
            <c:rich>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Units</a:t>
                </a:r>
              </a:p>
            </c:rich>
          </c:tx>
          <c:overlay val="0"/>
          <c:spPr>
            <a:solidFill>
              <a:srgbClr val="70AD47"/>
            </a:solidFill>
            <a:ln>
              <a:solidFill>
                <a:srgbClr val="000000"/>
              </a:solidFill>
              <a:prstDash val="solid"/>
            </a:ln>
            <a:effectLst/>
          </c:spPr>
          <c:txPr>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General" sourceLinked="1"/>
        <c:majorTickMark val="cross"/>
        <c:minorTickMark val="in"/>
        <c:tickLblPos val="nextTo"/>
        <c:spPr>
          <a:noFill/>
          <a:ln>
            <a:solidFill>
              <a:srgbClr val="000000"/>
            </a:solidFill>
            <a:prstDash val="solid"/>
          </a:ln>
          <a:effectLst/>
        </c:spPr>
        <c:txPr>
          <a:bodyPr rot="-60000000" spcFirstLastPara="1" vertOverflow="ellipsis" vert="horz" wrap="square" anchor="ctr" anchorCtr="1"/>
          <a:lstStyle/>
          <a:p>
            <a:pPr>
              <a:defRPr sz="1000" b="1" i="0" u="none" strike="noStrike" kern="1200" baseline="0">
                <a:solidFill>
                  <a:srgbClr val="000000"/>
                </a:solidFill>
                <a:latin typeface="Century"/>
                <a:ea typeface="Century"/>
                <a:cs typeface="Century"/>
              </a:defRPr>
            </a:pPr>
            <a:endParaRPr lang="en-US"/>
          </a:p>
        </c:txPr>
        <c:crossAx val="1601478024"/>
        <c:crosses val="autoZero"/>
        <c:crossBetween val="between"/>
        <c:majorUnit val="500"/>
        <c:minorUnit val="100"/>
      </c:valAx>
      <c:spPr>
        <a:noFill/>
        <a:ln>
          <a:noFill/>
        </a:ln>
        <a:effectLst/>
      </c:spPr>
    </c:plotArea>
    <c:legend>
      <c:legendPos val="t"/>
      <c:overlay val="0"/>
      <c:spPr>
        <a:solidFill>
          <a:srgbClr val="92D050"/>
        </a:solidFill>
        <a:ln>
          <a:solidFill>
            <a:srgbClr val="000000"/>
          </a:solidFill>
          <a:prstDash val="solid"/>
        </a:ln>
        <a:effectLst/>
      </c:spPr>
      <c:txPr>
        <a:bodyPr rot="0" spcFirstLastPara="1" vertOverflow="ellipsis" vert="horz" wrap="square" anchor="ctr" anchorCtr="1"/>
        <a:lstStyle/>
        <a:p>
          <a:pPr>
            <a:defRPr sz="1400" b="1" i="0" u="none" strike="noStrike" kern="1200" baseline="0">
              <a:solidFill>
                <a:srgbClr val="0D0D0D"/>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r>
              <a:rPr lang="en-US"/>
              <a:t>User Count and Active Minutes</a:t>
            </a:r>
          </a:p>
        </c:rich>
      </c:tx>
      <c:overlay val="0"/>
      <c:spPr>
        <a:solidFill>
          <a:srgbClr val="D9D9D9"/>
        </a:solidFill>
        <a:ln>
          <a:solidFill>
            <a:srgbClr val="000000"/>
          </a:solidFill>
          <a:prstDash val="solid"/>
        </a:ln>
        <a:effectLst/>
      </c:spPr>
      <c:txPr>
        <a:bodyPr rot="0" spcFirstLastPara="1" vertOverflow="ellipsis" vert="horz" wrap="square" anchor="ctr" anchorCtr="1"/>
        <a:lstStyle/>
        <a:p>
          <a:pPr>
            <a:defRPr sz="1600" b="1" i="0" u="none" strike="noStrike" kern="1200" spc="0" baseline="0">
              <a:solidFill>
                <a:srgbClr val="262626"/>
              </a:solidFill>
              <a:latin typeface="Century"/>
              <a:ea typeface="Century"/>
              <a:cs typeface="Century"/>
            </a:defRPr>
          </a:pPr>
          <a:endParaRPr lang="en-US"/>
        </a:p>
      </c:txPr>
    </c:title>
    <c:autoTitleDeleted val="0"/>
    <c:plotArea>
      <c:layout/>
      <c:barChart>
        <c:barDir val="col"/>
        <c:grouping val="clustered"/>
        <c:varyColors val="0"/>
        <c:ser>
          <c:idx val="0"/>
          <c:order val="0"/>
          <c:tx>
            <c:strRef>
              <c:f>'Avg.distance and TotalTime'!$F$2</c:f>
              <c:strCache>
                <c:ptCount val="1"/>
                <c:pt idx="0">
                  <c:v>User Count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'Avg.distance and TotalTime'!$E$3:$E$33</c:f>
              <c:numCache>
                <c:formatCode>[$-F800]dddd\,\ mmmm\ dd\,\ yyyy</c:formatCode>
                <c:ptCount val="31"/>
                <c:pt idx="0">
                  <c:v>42472</c:v>
                </c:pt>
                <c:pt idx="1">
                  <c:v>42473</c:v>
                </c:pt>
                <c:pt idx="2">
                  <c:v>42474</c:v>
                </c:pt>
                <c:pt idx="3">
                  <c:v>42475</c:v>
                </c:pt>
                <c:pt idx="4">
                  <c:v>42476</c:v>
                </c:pt>
                <c:pt idx="5">
                  <c:v>42477</c:v>
                </c:pt>
                <c:pt idx="6">
                  <c:v>42478</c:v>
                </c:pt>
                <c:pt idx="7">
                  <c:v>42479</c:v>
                </c:pt>
                <c:pt idx="8">
                  <c:v>42480</c:v>
                </c:pt>
                <c:pt idx="9">
                  <c:v>42481</c:v>
                </c:pt>
                <c:pt idx="10">
                  <c:v>42482</c:v>
                </c:pt>
                <c:pt idx="11">
                  <c:v>42483</c:v>
                </c:pt>
                <c:pt idx="12">
                  <c:v>42484</c:v>
                </c:pt>
                <c:pt idx="13">
                  <c:v>42485</c:v>
                </c:pt>
                <c:pt idx="14">
                  <c:v>42486</c:v>
                </c:pt>
                <c:pt idx="15">
                  <c:v>42487</c:v>
                </c:pt>
                <c:pt idx="16">
                  <c:v>42488</c:v>
                </c:pt>
                <c:pt idx="17">
                  <c:v>42489</c:v>
                </c:pt>
                <c:pt idx="18">
                  <c:v>42490</c:v>
                </c:pt>
                <c:pt idx="19">
                  <c:v>42491</c:v>
                </c:pt>
                <c:pt idx="20">
                  <c:v>42492</c:v>
                </c:pt>
                <c:pt idx="21">
                  <c:v>42493</c:v>
                </c:pt>
                <c:pt idx="22">
                  <c:v>42494</c:v>
                </c:pt>
                <c:pt idx="23">
                  <c:v>42495</c:v>
                </c:pt>
                <c:pt idx="24">
                  <c:v>42496</c:v>
                </c:pt>
                <c:pt idx="25">
                  <c:v>42497</c:v>
                </c:pt>
                <c:pt idx="26">
                  <c:v>42498</c:v>
                </c:pt>
                <c:pt idx="27">
                  <c:v>42499</c:v>
                </c:pt>
                <c:pt idx="28">
                  <c:v>42500</c:v>
                </c:pt>
                <c:pt idx="29">
                  <c:v>42501</c:v>
                </c:pt>
                <c:pt idx="30">
                  <c:v>42502</c:v>
                </c:pt>
              </c:numCache>
            </c:numRef>
          </c:cat>
          <c:val>
            <c:numRef>
              <c:f>'Avg.distance and TotalTime'!$F$3:$F$33</c:f>
              <c:numCache>
                <c:formatCode>General</c:formatCode>
                <c:ptCount val="31"/>
                <c:pt idx="0">
                  <c:v>33</c:v>
                </c:pt>
                <c:pt idx="1">
                  <c:v>33</c:v>
                </c:pt>
                <c:pt idx="2">
                  <c:v>33</c:v>
                </c:pt>
                <c:pt idx="3">
                  <c:v>33</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32</c:v>
                </c:pt>
                <c:pt idx="18">
                  <c:v>31</c:v>
                </c:pt>
                <c:pt idx="19">
                  <c:v>30</c:v>
                </c:pt>
                <c:pt idx="20">
                  <c:v>29</c:v>
                </c:pt>
                <c:pt idx="21">
                  <c:v>29</c:v>
                </c:pt>
                <c:pt idx="22">
                  <c:v>29</c:v>
                </c:pt>
                <c:pt idx="23">
                  <c:v>29</c:v>
                </c:pt>
                <c:pt idx="24">
                  <c:v>29</c:v>
                </c:pt>
                <c:pt idx="25">
                  <c:v>29</c:v>
                </c:pt>
                <c:pt idx="26">
                  <c:v>27</c:v>
                </c:pt>
                <c:pt idx="27">
                  <c:v>27</c:v>
                </c:pt>
                <c:pt idx="28">
                  <c:v>26</c:v>
                </c:pt>
                <c:pt idx="29">
                  <c:v>24</c:v>
                </c:pt>
                <c:pt idx="30">
                  <c:v>21</c:v>
                </c:pt>
              </c:numCache>
            </c:numRef>
          </c:val>
          <c:extLst>
            <c:ext xmlns:c16="http://schemas.microsoft.com/office/drawing/2014/chart" uri="{C3380CC4-5D6E-409C-BE32-E72D297353CC}">
              <c16:uniqueId val="{00000001-6BDA-4377-899C-35FF3AA1F4A2}"/>
            </c:ext>
          </c:extLst>
        </c:ser>
        <c:ser>
          <c:idx val="1"/>
          <c:order val="1"/>
          <c:tx>
            <c:strRef>
              <c:f>'Avg.distance and TotalTime'!$G$2</c:f>
              <c:strCache>
                <c:ptCount val="1"/>
                <c:pt idx="0">
                  <c:v>Total Active Minutes</c:v>
                </c:pt>
              </c:strCache>
            </c:strRef>
          </c:tx>
          <c:spPr>
            <a:solidFill>
              <a:schemeClr val="accent2"/>
            </a:solidFill>
            <a:ln>
              <a:solidFill>
                <a:srgbClr val="000000"/>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'Avg.distance and TotalTime'!$E$3:$E$33</c:f>
              <c:numCache>
                <c:formatCode>[$-F800]dddd\,\ mmmm\ dd\,\ yyyy</c:formatCode>
                <c:ptCount val="31"/>
                <c:pt idx="0">
                  <c:v>42472</c:v>
                </c:pt>
                <c:pt idx="1">
                  <c:v>42473</c:v>
                </c:pt>
                <c:pt idx="2">
                  <c:v>42474</c:v>
                </c:pt>
                <c:pt idx="3">
                  <c:v>42475</c:v>
                </c:pt>
                <c:pt idx="4">
                  <c:v>42476</c:v>
                </c:pt>
                <c:pt idx="5">
                  <c:v>42477</c:v>
                </c:pt>
                <c:pt idx="6">
                  <c:v>42478</c:v>
                </c:pt>
                <c:pt idx="7">
                  <c:v>42479</c:v>
                </c:pt>
                <c:pt idx="8">
                  <c:v>42480</c:v>
                </c:pt>
                <c:pt idx="9">
                  <c:v>42481</c:v>
                </c:pt>
                <c:pt idx="10">
                  <c:v>42482</c:v>
                </c:pt>
                <c:pt idx="11">
                  <c:v>42483</c:v>
                </c:pt>
                <c:pt idx="12">
                  <c:v>42484</c:v>
                </c:pt>
                <c:pt idx="13">
                  <c:v>42485</c:v>
                </c:pt>
                <c:pt idx="14">
                  <c:v>42486</c:v>
                </c:pt>
                <c:pt idx="15">
                  <c:v>42487</c:v>
                </c:pt>
                <c:pt idx="16">
                  <c:v>42488</c:v>
                </c:pt>
                <c:pt idx="17">
                  <c:v>42489</c:v>
                </c:pt>
                <c:pt idx="18">
                  <c:v>42490</c:v>
                </c:pt>
                <c:pt idx="19">
                  <c:v>42491</c:v>
                </c:pt>
                <c:pt idx="20">
                  <c:v>42492</c:v>
                </c:pt>
                <c:pt idx="21">
                  <c:v>42493</c:v>
                </c:pt>
                <c:pt idx="22">
                  <c:v>42494</c:v>
                </c:pt>
                <c:pt idx="23">
                  <c:v>42495</c:v>
                </c:pt>
                <c:pt idx="24">
                  <c:v>42496</c:v>
                </c:pt>
                <c:pt idx="25">
                  <c:v>42497</c:v>
                </c:pt>
                <c:pt idx="26">
                  <c:v>42498</c:v>
                </c:pt>
                <c:pt idx="27">
                  <c:v>42499</c:v>
                </c:pt>
                <c:pt idx="28">
                  <c:v>42500</c:v>
                </c:pt>
                <c:pt idx="29">
                  <c:v>42501</c:v>
                </c:pt>
                <c:pt idx="30">
                  <c:v>42502</c:v>
                </c:pt>
              </c:numCache>
            </c:numRef>
          </c:cat>
          <c:val>
            <c:numRef>
              <c:f>'Avg.distance and TotalTime'!$G$3:$G$33</c:f>
              <c:numCache>
                <c:formatCode>General</c:formatCode>
                <c:ptCount val="31"/>
                <c:pt idx="0">
                  <c:v>7562</c:v>
                </c:pt>
                <c:pt idx="1">
                  <c:v>7018</c:v>
                </c:pt>
                <c:pt idx="2">
                  <c:v>7733</c:v>
                </c:pt>
                <c:pt idx="3">
                  <c:v>8016</c:v>
                </c:pt>
                <c:pt idx="4">
                  <c:v>7577</c:v>
                </c:pt>
                <c:pt idx="5">
                  <c:v>6275</c:v>
                </c:pt>
                <c:pt idx="6">
                  <c:v>7322</c:v>
                </c:pt>
                <c:pt idx="7">
                  <c:v>7669</c:v>
                </c:pt>
                <c:pt idx="8">
                  <c:v>7889</c:v>
                </c:pt>
                <c:pt idx="9">
                  <c:v>7182</c:v>
                </c:pt>
                <c:pt idx="10">
                  <c:v>7463</c:v>
                </c:pt>
                <c:pt idx="11">
                  <c:v>8535</c:v>
                </c:pt>
                <c:pt idx="12">
                  <c:v>7074</c:v>
                </c:pt>
                <c:pt idx="13">
                  <c:v>7445</c:v>
                </c:pt>
                <c:pt idx="14">
                  <c:v>7606</c:v>
                </c:pt>
                <c:pt idx="15">
                  <c:v>7424</c:v>
                </c:pt>
                <c:pt idx="16">
                  <c:v>7647</c:v>
                </c:pt>
                <c:pt idx="17">
                  <c:v>7527</c:v>
                </c:pt>
                <c:pt idx="18">
                  <c:v>7916</c:v>
                </c:pt>
                <c:pt idx="19">
                  <c:v>5958</c:v>
                </c:pt>
                <c:pt idx="20">
                  <c:v>6266</c:v>
                </c:pt>
                <c:pt idx="21">
                  <c:v>7050</c:v>
                </c:pt>
                <c:pt idx="22">
                  <c:v>5942</c:v>
                </c:pt>
                <c:pt idx="23">
                  <c:v>7098</c:v>
                </c:pt>
                <c:pt idx="24">
                  <c:v>6776</c:v>
                </c:pt>
                <c:pt idx="25">
                  <c:v>6261</c:v>
                </c:pt>
                <c:pt idx="26">
                  <c:v>5920</c:v>
                </c:pt>
                <c:pt idx="27">
                  <c:v>6467</c:v>
                </c:pt>
                <c:pt idx="28">
                  <c:v>5777</c:v>
                </c:pt>
                <c:pt idx="29">
                  <c:v>5287</c:v>
                </c:pt>
                <c:pt idx="30">
                  <c:v>2208</c:v>
                </c:pt>
              </c:numCache>
            </c:numRef>
          </c:val>
          <c:extLst>
            <c:ext xmlns:c16="http://schemas.microsoft.com/office/drawing/2014/chart" uri="{C3380CC4-5D6E-409C-BE32-E72D297353CC}">
              <c16:uniqueId val="{00000003-6BDA-4377-899C-35FF3AA1F4A2}"/>
            </c:ext>
          </c:extLst>
        </c:ser>
        <c:dLbls>
          <c:showLegendKey val="0"/>
          <c:showVal val="0"/>
          <c:showCatName val="0"/>
          <c:showSerName val="0"/>
          <c:showPercent val="0"/>
          <c:showBubbleSize val="0"/>
        </c:dLbls>
        <c:gapWidth val="106"/>
        <c:overlap val="-27"/>
        <c:axId val="8115960"/>
        <c:axId val="8097240"/>
      </c:barChart>
      <c:dateAx>
        <c:axId val="8115960"/>
        <c:scaling>
          <c:orientation val="minMax"/>
          <c:max val="42502"/>
          <c:min val="4247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Dates</a:t>
                </a:r>
              </a:p>
            </c:rich>
          </c:tx>
          <c:overlay val="0"/>
          <c:spPr>
            <a:solidFill>
              <a:srgbClr val="A6A6A6"/>
            </a:solidFill>
            <a:ln>
              <a:solidFill>
                <a:srgbClr val="000000"/>
              </a:solidFill>
              <a:prstDash val="solid"/>
            </a:ln>
            <a:effectLst/>
          </c:spPr>
          <c:txPr>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F800]dddd\,\ mmmm\ dd\,\ yyyy" sourceLinked="1"/>
        <c:majorTickMark val="cross"/>
        <c:minorTickMark val="in"/>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40"/>
        <c:crosses val="autoZero"/>
        <c:auto val="1"/>
        <c:lblOffset val="100"/>
        <c:baseTimeUnit val="days"/>
      </c:dateAx>
      <c:valAx>
        <c:axId val="8097240"/>
        <c:scaling>
          <c:orientation val="minMax"/>
        </c:scaling>
        <c:delete val="0"/>
        <c:axPos val="l"/>
        <c:majorGridlines>
          <c:spPr>
            <a:ln w="9525" cap="flat" cmpd="sng" algn="ctr">
              <a:solidFill>
                <a:srgbClr val="808080"/>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Units</a:t>
                </a:r>
              </a:p>
            </c:rich>
          </c:tx>
          <c:overlay val="0"/>
          <c:spPr>
            <a:solidFill>
              <a:srgbClr val="A6A6A6"/>
            </a:solidFill>
            <a:ln>
              <a:solidFill>
                <a:srgbClr val="000000"/>
              </a:solidFill>
              <a:prstDash val="solid"/>
            </a:ln>
            <a:effectLst/>
          </c:spPr>
          <c:txPr>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960"/>
        <c:crosses val="autoZero"/>
        <c:crossBetween val="between"/>
      </c:valAx>
      <c:spPr>
        <a:noFill/>
        <a:ln>
          <a:noFill/>
        </a:ln>
        <a:effectLst/>
      </c:spPr>
    </c:plotArea>
    <c:legend>
      <c:legendPos val="t"/>
      <c:overlay val="0"/>
      <c:spPr>
        <a:noFill/>
        <a:ln>
          <a:solidFill>
            <a:srgbClr val="808080"/>
          </a:solidFill>
          <a:prstDash val="soli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161616"/>
                </a:solidFill>
                <a:latin typeface="Century"/>
                <a:ea typeface="Century"/>
                <a:cs typeface="Century"/>
              </a:defRPr>
            </a:pPr>
            <a:r>
              <a:rPr lang="en-US"/>
              <a:t>User Avg. Distance per Day</a:t>
            </a:r>
          </a:p>
        </c:rich>
      </c:tx>
      <c:overlay val="0"/>
      <c:spPr>
        <a:solidFill>
          <a:srgbClr val="A6A6A6"/>
        </a:solidFill>
        <a:ln>
          <a:solidFill>
            <a:srgbClr val="000000"/>
          </a:solidFill>
          <a:prstDash val="solid"/>
        </a:ln>
        <a:effectLst/>
      </c:spPr>
      <c:txPr>
        <a:bodyPr rot="0" spcFirstLastPara="1" vertOverflow="ellipsis" vert="horz" wrap="square" anchor="ctr" anchorCtr="1"/>
        <a:lstStyle/>
        <a:p>
          <a:pPr>
            <a:defRPr sz="1400" b="1" i="0" u="none" strike="noStrike" kern="1200" spc="0" baseline="0">
              <a:solidFill>
                <a:srgbClr val="161616"/>
              </a:solidFill>
              <a:latin typeface="Century"/>
              <a:ea typeface="Century"/>
              <a:cs typeface="Century"/>
            </a:defRPr>
          </a:pPr>
          <a:endParaRPr lang="en-US"/>
        </a:p>
      </c:txPr>
    </c:title>
    <c:autoTitleDeleted val="0"/>
    <c:plotArea>
      <c:layout/>
      <c:barChart>
        <c:barDir val="bar"/>
        <c:grouping val="clustered"/>
        <c:varyColors val="0"/>
        <c:ser>
          <c:idx val="0"/>
          <c:order val="0"/>
          <c:tx>
            <c:strRef>
              <c:f>'Avg.distance and TotalTime'!$C$2</c:f>
              <c:strCache>
                <c:ptCount val="1"/>
                <c:pt idx="0">
                  <c:v>Avg. Distance per Day</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'Avg.distance and TotalTime'!$B$3:$B$33</c:f>
              <c:numCache>
                <c:formatCode>[$-F800]dddd\,\ mmmm\ dd\,\ yyyy</c:formatCode>
                <c:ptCount val="31"/>
                <c:pt idx="0">
                  <c:v>42472</c:v>
                </c:pt>
                <c:pt idx="1">
                  <c:v>42473</c:v>
                </c:pt>
                <c:pt idx="2">
                  <c:v>42474</c:v>
                </c:pt>
                <c:pt idx="3">
                  <c:v>42475</c:v>
                </c:pt>
                <c:pt idx="4">
                  <c:v>42476</c:v>
                </c:pt>
                <c:pt idx="5">
                  <c:v>42477</c:v>
                </c:pt>
                <c:pt idx="6">
                  <c:v>42478</c:v>
                </c:pt>
                <c:pt idx="7">
                  <c:v>42479</c:v>
                </c:pt>
                <c:pt idx="8">
                  <c:v>42480</c:v>
                </c:pt>
                <c:pt idx="9">
                  <c:v>42481</c:v>
                </c:pt>
                <c:pt idx="10">
                  <c:v>42482</c:v>
                </c:pt>
                <c:pt idx="11">
                  <c:v>42483</c:v>
                </c:pt>
                <c:pt idx="12">
                  <c:v>42484</c:v>
                </c:pt>
                <c:pt idx="13">
                  <c:v>42485</c:v>
                </c:pt>
                <c:pt idx="14">
                  <c:v>42486</c:v>
                </c:pt>
                <c:pt idx="15">
                  <c:v>42487</c:v>
                </c:pt>
                <c:pt idx="16">
                  <c:v>42488</c:v>
                </c:pt>
                <c:pt idx="17">
                  <c:v>42489</c:v>
                </c:pt>
                <c:pt idx="18">
                  <c:v>42490</c:v>
                </c:pt>
                <c:pt idx="19">
                  <c:v>42491</c:v>
                </c:pt>
                <c:pt idx="20">
                  <c:v>42492</c:v>
                </c:pt>
                <c:pt idx="21">
                  <c:v>42493</c:v>
                </c:pt>
                <c:pt idx="22">
                  <c:v>42494</c:v>
                </c:pt>
                <c:pt idx="23">
                  <c:v>42495</c:v>
                </c:pt>
                <c:pt idx="24">
                  <c:v>42496</c:v>
                </c:pt>
                <c:pt idx="25">
                  <c:v>42497</c:v>
                </c:pt>
                <c:pt idx="26">
                  <c:v>42498</c:v>
                </c:pt>
                <c:pt idx="27">
                  <c:v>42499</c:v>
                </c:pt>
                <c:pt idx="28">
                  <c:v>42500</c:v>
                </c:pt>
                <c:pt idx="29">
                  <c:v>42501</c:v>
                </c:pt>
                <c:pt idx="30">
                  <c:v>42502</c:v>
                </c:pt>
              </c:numCache>
            </c:numRef>
          </c:cat>
          <c:val>
            <c:numRef>
              <c:f>'Avg.distance and TotalTime'!$C$3:$C$33</c:f>
              <c:numCache>
                <c:formatCode>0.00</c:formatCode>
                <c:ptCount val="31"/>
                <c:pt idx="0">
                  <c:v>5.9827272485602991</c:v>
                </c:pt>
                <c:pt idx="1">
                  <c:v>5.1033333160660481</c:v>
                </c:pt>
                <c:pt idx="2">
                  <c:v>5.5993939624591302</c:v>
                </c:pt>
                <c:pt idx="3">
                  <c:v>5.2878787770415796</c:v>
                </c:pt>
                <c:pt idx="4">
                  <c:v>6.2915625174646248</c:v>
                </c:pt>
                <c:pt idx="5">
                  <c:v>4.5406249602674507</c:v>
                </c:pt>
                <c:pt idx="6">
                  <c:v>5.657812474993988</c:v>
                </c:pt>
                <c:pt idx="7">
                  <c:v>5.8718749247491324</c:v>
                </c:pt>
                <c:pt idx="8">
                  <c:v>5.9503125439514415</c:v>
                </c:pt>
                <c:pt idx="9">
                  <c:v>6.030000067315993</c:v>
                </c:pt>
                <c:pt idx="10">
                  <c:v>5.3278124725911784</c:v>
                </c:pt>
                <c:pt idx="11">
                  <c:v>5.8412500396370906</c:v>
                </c:pt>
                <c:pt idx="12">
                  <c:v>5.4675000272691285</c:v>
                </c:pt>
                <c:pt idx="13">
                  <c:v>5.6328125181607911</c:v>
                </c:pt>
                <c:pt idx="14">
                  <c:v>5.5346875265240651</c:v>
                </c:pt>
                <c:pt idx="15">
                  <c:v>5.9153124988079089</c:v>
                </c:pt>
                <c:pt idx="16">
                  <c:v>5.3615625165402907</c:v>
                </c:pt>
                <c:pt idx="17">
                  <c:v>5.1812499882071306</c:v>
                </c:pt>
                <c:pt idx="18">
                  <c:v>6.1006451037622274</c:v>
                </c:pt>
                <c:pt idx="19">
                  <c:v>4.9749999940395355</c:v>
                </c:pt>
                <c:pt idx="20">
                  <c:v>4.9672413643064184</c:v>
                </c:pt>
                <c:pt idx="21">
                  <c:v>6.0944827448833614</c:v>
                </c:pt>
                <c:pt idx="22">
                  <c:v>4.9403447919878456</c:v>
                </c:pt>
                <c:pt idx="23">
                  <c:v>6.2165517437046933</c:v>
                </c:pt>
                <c:pt idx="24">
                  <c:v>5.4572413758342639</c:v>
                </c:pt>
                <c:pt idx="25">
                  <c:v>5.1244827714459618</c:v>
                </c:pt>
                <c:pt idx="26">
                  <c:v>5.1399999812797281</c:v>
                </c:pt>
                <c:pt idx="27">
                  <c:v>5.9629629585478066</c:v>
                </c:pt>
                <c:pt idx="28">
                  <c:v>5.6661537530330515</c:v>
                </c:pt>
                <c:pt idx="29">
                  <c:v>5.4945833086967468</c:v>
                </c:pt>
                <c:pt idx="30">
                  <c:v>2.4433333211179296</c:v>
                </c:pt>
              </c:numCache>
            </c:numRef>
          </c:val>
          <c:extLst>
            <c:ext xmlns:c16="http://schemas.microsoft.com/office/drawing/2014/chart" uri="{C3380CC4-5D6E-409C-BE32-E72D297353CC}">
              <c16:uniqueId val="{00000003-4B87-4341-A427-91D99F5383F9}"/>
            </c:ext>
          </c:extLst>
        </c:ser>
        <c:dLbls>
          <c:showLegendKey val="0"/>
          <c:showVal val="0"/>
          <c:showCatName val="0"/>
          <c:showSerName val="0"/>
          <c:showPercent val="0"/>
          <c:showBubbleSize val="0"/>
        </c:dLbls>
        <c:gapWidth val="68"/>
        <c:axId val="918720584"/>
        <c:axId val="918696104"/>
      </c:barChart>
      <c:dateAx>
        <c:axId val="918720584"/>
        <c:scaling>
          <c:orientation val="minMax"/>
          <c:max val="42502"/>
          <c:min val="42472"/>
        </c:scaling>
        <c:delete val="0"/>
        <c:axPos val="l"/>
        <c:majorGridlines>
          <c:spPr>
            <a:ln w="9525" cap="flat" cmpd="sng" algn="ctr">
              <a:solidFill>
                <a:srgbClr val="0D0D0D"/>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Unique Dates</a:t>
                </a:r>
              </a:p>
            </c:rich>
          </c:tx>
          <c:overlay val="0"/>
          <c:spPr>
            <a:solidFill>
              <a:srgbClr val="92D050"/>
            </a:solidFill>
            <a:ln>
              <a:solidFill>
                <a:srgbClr val="D0CECE"/>
              </a:solidFill>
              <a:prstDash val="solid"/>
            </a:ln>
            <a:effectLst/>
          </c:spPr>
          <c:txPr>
            <a:bodyPr rot="-540000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14009]dd\ mmmm\ yyyy;@" sourceLinked="0"/>
        <c:majorTickMark val="out"/>
        <c:minorTickMark val="in"/>
        <c:tickLblPos val="nextTo"/>
        <c:spPr>
          <a:noFill/>
          <a:ln w="9525" cap="flat" cmpd="sng" algn="ctr">
            <a:solidFill>
              <a:srgbClr val="0D0D0D"/>
            </a:solidFill>
            <a:prstDash val="solid"/>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Century"/>
                <a:ea typeface="Century"/>
                <a:cs typeface="Century"/>
              </a:defRPr>
            </a:pPr>
            <a:endParaRPr lang="en-US"/>
          </a:p>
        </c:txPr>
        <c:crossAx val="918696104"/>
        <c:crosses val="autoZero"/>
        <c:auto val="1"/>
        <c:lblOffset val="100"/>
        <c:baseTimeUnit val="days"/>
        <c:majorUnit val="1"/>
      </c:dateAx>
      <c:valAx>
        <c:axId val="918696104"/>
        <c:scaling>
          <c:orientation val="minMax"/>
        </c:scaling>
        <c:delete val="0"/>
        <c:axPos val="b"/>
        <c:majorGridlines>
          <c:spPr>
            <a:ln w="9525" cap="flat" cmpd="sng" algn="ctr">
              <a:solidFill>
                <a:srgbClr val="808080"/>
              </a:solidFill>
              <a:prstDash val="solid"/>
              <a:round/>
            </a:ln>
            <a:effectLst/>
          </c:spPr>
        </c:majorGridlines>
        <c:minorGridlines>
          <c:spPr>
            <a:ln w="9525" cap="flat" cmpd="sng" algn="ctr">
              <a:solidFill>
                <a:srgbClr val="D9D9D9"/>
              </a:solidFill>
              <a:prstDash val="solid"/>
              <a:round/>
            </a:ln>
            <a:effectLst/>
          </c:spPr>
        </c:minorGridlines>
        <c:title>
          <c:tx>
            <c:rich>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r>
                  <a:rPr lang="en-US"/>
                  <a:t>Units</a:t>
                </a:r>
              </a:p>
            </c:rich>
          </c:tx>
          <c:overlay val="0"/>
          <c:spPr>
            <a:solidFill>
              <a:srgbClr val="92D050"/>
            </a:solidFill>
            <a:ln>
              <a:solidFill>
                <a:srgbClr val="000000"/>
              </a:solidFill>
              <a:prstDash val="solid"/>
            </a:ln>
            <a:effectLst/>
          </c:spPr>
          <c:txPr>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title>
        <c:numFmt formatCode="0.00" sourceLinked="1"/>
        <c:majorTickMark val="none"/>
        <c:minorTickMark val="none"/>
        <c:tickLblPos val="nextTo"/>
        <c:spPr>
          <a:noFill/>
          <a:ln>
            <a:solidFill>
              <a:srgbClr val="161616"/>
            </a:solidFill>
            <a:prstDash val="solid"/>
          </a:ln>
          <a:effectLst/>
        </c:spPr>
        <c:txPr>
          <a:bodyPr rot="-60000000" spcFirstLastPara="1" vertOverflow="ellipsis" vert="horz" wrap="square" anchor="ctr" anchorCtr="1"/>
          <a:lstStyle/>
          <a:p>
            <a:pPr>
              <a:defRPr sz="1100" b="0" i="0" u="none" strike="noStrike" kern="1200" baseline="0">
                <a:solidFill>
                  <a:srgbClr val="000000"/>
                </a:solidFill>
                <a:latin typeface="Century"/>
                <a:ea typeface="Century"/>
                <a:cs typeface="Century"/>
              </a:defRPr>
            </a:pPr>
            <a:endParaRPr lang="en-US"/>
          </a:p>
        </c:txPr>
        <c:crossAx val="918720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solidFill>
          <a:srgbClr val="FFFF00"/>
        </a:solidFill>
        <a:ln>
          <a:solidFill>
            <a:srgbClr val="BFBFBF"/>
          </a:solidFill>
          <a:prstDash val="solid"/>
        </a:ln>
        <a:effectLst/>
      </c:spPr>
      <c:txPr>
        <a:bodyPr rot="0" spcFirstLastPara="1" vertOverflow="ellipsis" vert="horz" wrap="square" anchor="ctr" anchorCtr="1"/>
        <a:lstStyle/>
        <a:p>
          <a:pPr>
            <a:defRPr sz="1200" b="1" i="0" u="none" strike="noStrike" kern="1200" baseline="0">
              <a:solidFill>
                <a:srgbClr val="0D0D0D"/>
              </a:solidFill>
              <a:latin typeface="Century"/>
              <a:ea typeface="Century"/>
              <a:cs typeface="Century"/>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333375</xdr:colOff>
      <xdr:row>0</xdr:row>
      <xdr:rowOff>95250</xdr:rowOff>
    </xdr:from>
    <xdr:to>
      <xdr:col>20</xdr:col>
      <xdr:colOff>447675</xdr:colOff>
      <xdr:row>32</xdr:row>
      <xdr:rowOff>66675</xdr:rowOff>
    </xdr:to>
    <xdr:graphicFrame macro="">
      <xdr:nvGraphicFramePr>
        <xdr:cNvPr id="2" name="Chart 1">
          <a:extLst>
            <a:ext uri="{FF2B5EF4-FFF2-40B4-BE49-F238E27FC236}">
              <a16:creationId xmlns:a16="http://schemas.microsoft.com/office/drawing/2014/main" id="{0A696E10-AB02-4C76-D9CA-B69E5D806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123825</xdr:rowOff>
    </xdr:from>
    <xdr:to>
      <xdr:col>20</xdr:col>
      <xdr:colOff>9525</xdr:colOff>
      <xdr:row>29</xdr:row>
      <xdr:rowOff>28575</xdr:rowOff>
    </xdr:to>
    <xdr:graphicFrame macro="">
      <xdr:nvGraphicFramePr>
        <xdr:cNvPr id="2" name="Chart 1">
          <a:extLst>
            <a:ext uri="{FF2B5EF4-FFF2-40B4-BE49-F238E27FC236}">
              <a16:creationId xmlns:a16="http://schemas.microsoft.com/office/drawing/2014/main" id="{83840F57-BC08-ACCF-3364-CD6D08D27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1</xdr:row>
      <xdr:rowOff>57150</xdr:rowOff>
    </xdr:from>
    <xdr:to>
      <xdr:col>22</xdr:col>
      <xdr:colOff>361950</xdr:colOff>
      <xdr:row>29</xdr:row>
      <xdr:rowOff>104775</xdr:rowOff>
    </xdr:to>
    <xdr:graphicFrame macro="">
      <xdr:nvGraphicFramePr>
        <xdr:cNvPr id="8" name="Chart 7">
          <a:extLst>
            <a:ext uri="{FF2B5EF4-FFF2-40B4-BE49-F238E27FC236}">
              <a16:creationId xmlns:a16="http://schemas.microsoft.com/office/drawing/2014/main" id="{FD3EC326-90A7-E599-895B-196019108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0</xdr:row>
      <xdr:rowOff>171450</xdr:rowOff>
    </xdr:from>
    <xdr:to>
      <xdr:col>21</xdr:col>
      <xdr:colOff>381000</xdr:colOff>
      <xdr:row>31</xdr:row>
      <xdr:rowOff>19050</xdr:rowOff>
    </xdr:to>
    <xdr:graphicFrame macro="">
      <xdr:nvGraphicFramePr>
        <xdr:cNvPr id="2" name="Chart 1">
          <a:extLst>
            <a:ext uri="{FF2B5EF4-FFF2-40B4-BE49-F238E27FC236}">
              <a16:creationId xmlns:a16="http://schemas.microsoft.com/office/drawing/2014/main" id="{7872DBD0-F0CA-8848-BBD5-03339ECA5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xdr:colOff>
      <xdr:row>0</xdr:row>
      <xdr:rowOff>85725</xdr:rowOff>
    </xdr:from>
    <xdr:to>
      <xdr:col>20</xdr:col>
      <xdr:colOff>266700</xdr:colOff>
      <xdr:row>29</xdr:row>
      <xdr:rowOff>171450</xdr:rowOff>
    </xdr:to>
    <xdr:graphicFrame macro="">
      <xdr:nvGraphicFramePr>
        <xdr:cNvPr id="3" name="Chart 2">
          <a:extLst>
            <a:ext uri="{FF2B5EF4-FFF2-40B4-BE49-F238E27FC236}">
              <a16:creationId xmlns:a16="http://schemas.microsoft.com/office/drawing/2014/main" id="{2F8304C5-3447-705C-8783-E532808F5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34</xdr:row>
      <xdr:rowOff>180975</xdr:rowOff>
    </xdr:from>
    <xdr:to>
      <xdr:col>21</xdr:col>
      <xdr:colOff>200025</xdr:colOff>
      <xdr:row>66</xdr:row>
      <xdr:rowOff>180975</xdr:rowOff>
    </xdr:to>
    <xdr:graphicFrame macro="">
      <xdr:nvGraphicFramePr>
        <xdr:cNvPr id="4" name="Chart 3">
          <a:extLst>
            <a:ext uri="{FF2B5EF4-FFF2-40B4-BE49-F238E27FC236}">
              <a16:creationId xmlns:a16="http://schemas.microsoft.com/office/drawing/2014/main" id="{CC9D719B-CC5E-0BB4-CE9E-72D1AB42B620}"/>
            </a:ext>
            <a:ext uri="{147F2762-F138-4A5C-976F-8EAC2B608ADB}">
              <a16:predDERef xmlns:a16="http://schemas.microsoft.com/office/drawing/2014/main" pred="{2F8304C5-3447-705C-8783-E532808F5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70</xdr:row>
      <xdr:rowOff>9525</xdr:rowOff>
    </xdr:from>
    <xdr:to>
      <xdr:col>20</xdr:col>
      <xdr:colOff>238125</xdr:colOff>
      <xdr:row>97</xdr:row>
      <xdr:rowOff>38100</xdr:rowOff>
    </xdr:to>
    <xdr:graphicFrame macro="">
      <xdr:nvGraphicFramePr>
        <xdr:cNvPr id="5" name="Chart 4">
          <a:extLst>
            <a:ext uri="{FF2B5EF4-FFF2-40B4-BE49-F238E27FC236}">
              <a16:creationId xmlns:a16="http://schemas.microsoft.com/office/drawing/2014/main" id="{46C59BF6-F170-6F57-6E4A-DBA2128F377C}"/>
            </a:ext>
            <a:ext uri="{147F2762-F138-4A5C-976F-8EAC2B608ADB}">
              <a16:predDERef xmlns:a16="http://schemas.microsoft.com/office/drawing/2014/main" pred="{CC9D719B-CC5E-0BB4-CE9E-72D1AB42B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123825</xdr:colOff>
      <xdr:row>0</xdr:row>
      <xdr:rowOff>180975</xdr:rowOff>
    </xdr:from>
    <xdr:to>
      <xdr:col>22</xdr:col>
      <xdr:colOff>400050</xdr:colOff>
      <xdr:row>24</xdr:row>
      <xdr:rowOff>9525</xdr:rowOff>
    </xdr:to>
    <xdr:graphicFrame macro="">
      <xdr:nvGraphicFramePr>
        <xdr:cNvPr id="16" name="Chart 15">
          <a:extLst>
            <a:ext uri="{FF2B5EF4-FFF2-40B4-BE49-F238E27FC236}">
              <a16:creationId xmlns:a16="http://schemas.microsoft.com/office/drawing/2014/main" id="{23565FB0-0447-6F08-18FE-8D37A8231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24</xdr:row>
      <xdr:rowOff>123825</xdr:rowOff>
    </xdr:from>
    <xdr:to>
      <xdr:col>25</xdr:col>
      <xdr:colOff>238125</xdr:colOff>
      <xdr:row>55</xdr:row>
      <xdr:rowOff>95250</xdr:rowOff>
    </xdr:to>
    <xdr:graphicFrame macro="">
      <xdr:nvGraphicFramePr>
        <xdr:cNvPr id="3" name="Chart 2">
          <a:extLst>
            <a:ext uri="{FF2B5EF4-FFF2-40B4-BE49-F238E27FC236}">
              <a16:creationId xmlns:a16="http://schemas.microsoft.com/office/drawing/2014/main" id="{4DF7EFC6-3613-91C4-6F4F-4A52B1EDF143}"/>
            </a:ext>
            <a:ext uri="{147F2762-F138-4A5C-976F-8EAC2B608ADB}">
              <a16:predDERef xmlns:a16="http://schemas.microsoft.com/office/drawing/2014/main" pred="{23565FB0-0447-6F08-18FE-8D37A8231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48.666340046293" createdVersion="8" refreshedVersion="8" minRefreshableVersion="3" recordCount="941" xr:uid="{23236A79-E35F-4C9F-AA50-EAA0FEDF5452}">
  <cacheSource type="worksheet">
    <worksheetSource ref="A1:O1048576" sheet="Raw_Data of DailyActivity"/>
  </cacheSource>
  <cacheFields count="15">
    <cacheField name="Id" numFmtId="0">
      <sharedItems containsString="0" containsBlank="1" containsNumber="1" containsInteger="1" minValue="1503960366" maxValue="8877689391" count="34">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m/>
      </sharedItems>
    </cacheField>
    <cacheField name="ActivityDate" numFmtId="14">
      <sharedItems containsNonDate="0" containsDate="1" containsString="0" containsBlank="1" minDate="2016-04-12T00:00:00" maxDate="2016-05-13T00:00:00" count="32">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m/>
      </sharedItems>
    </cacheField>
    <cacheField name="TotalSteps" numFmtId="0">
      <sharedItems containsString="0" containsBlank="1" containsNumber="1" containsInteger="1" minValue="0" maxValue="36019"/>
    </cacheField>
    <cacheField name="TotalDistance" numFmtId="0">
      <sharedItems containsString="0" containsBlank="1" containsNumber="1" minValue="0" maxValue="28.030000686645501"/>
    </cacheField>
    <cacheField name="TrackerDistance" numFmtId="0">
      <sharedItems containsBlank="1" containsMixedTypes="1" containsNumber="1" minValue="0" maxValue="28.030000686645501"/>
    </cacheField>
    <cacheField name="LoggedActivitiesDistance" numFmtId="0">
      <sharedItems containsString="0" containsBlank="1" containsNumber="1" minValue="0" maxValue="4.9421420097351101"/>
    </cacheField>
    <cacheField name="VeryActiveDistance" numFmtId="0">
      <sharedItems containsString="0" containsBlank="1" containsNumber="1" minValue="0" maxValue="21.920000076293899"/>
    </cacheField>
    <cacheField name="ModeratelyActiveDistance" numFmtId="0">
      <sharedItems containsString="0" containsBlank="1" containsNumber="1" minValue="0" maxValue="6.4800000190734899"/>
    </cacheField>
    <cacheField name="LightActiveDistance" numFmtId="0">
      <sharedItems containsString="0" containsBlank="1" containsNumber="1" minValue="0" maxValue="10.710000038146999"/>
    </cacheField>
    <cacheField name="SedentaryActiveDistance" numFmtId="0">
      <sharedItems containsString="0" containsBlank="1" containsNumber="1" minValue="0" maxValue="0.109999999403954"/>
    </cacheField>
    <cacheField name="VeryActiveMinutes" numFmtId="0">
      <sharedItems containsString="0" containsBlank="1" containsNumber="1" containsInteger="1" minValue="0" maxValue="210" count="123">
        <n v="25"/>
        <n v="21"/>
        <n v="30"/>
        <n v="29"/>
        <n v="36"/>
        <n v="38"/>
        <n v="42"/>
        <n v="50"/>
        <n v="28"/>
        <n v="19"/>
        <n v="66"/>
        <n v="41"/>
        <n v="39"/>
        <n v="73"/>
        <n v="31"/>
        <n v="78"/>
        <n v="48"/>
        <n v="16"/>
        <n v="52"/>
        <n v="33"/>
        <n v="45"/>
        <n v="24"/>
        <n v="37"/>
        <n v="44"/>
        <n v="46"/>
        <n v="0"/>
        <n v="15"/>
        <n v="17"/>
        <n v="11"/>
        <n v="186"/>
        <n v="7"/>
        <n v="2"/>
        <n v="5"/>
        <n v="3"/>
        <n v="51"/>
        <n v="8"/>
        <n v="9"/>
        <n v="1"/>
        <n v="10"/>
        <n v="6"/>
        <n v="32"/>
        <n v="12"/>
        <n v="14"/>
        <n v="43"/>
        <n v="27"/>
        <n v="104"/>
        <n v="55"/>
        <n v="13"/>
        <n v="72"/>
        <n v="20"/>
        <n v="35"/>
        <n v="57"/>
        <n v="58"/>
        <n v="23"/>
        <n v="26"/>
        <n v="47"/>
        <n v="22"/>
        <n v="75"/>
        <n v="18"/>
        <n v="4"/>
        <n v="65"/>
        <n v="77"/>
        <n v="120"/>
        <n v="107"/>
        <n v="34"/>
        <n v="61"/>
        <n v="69"/>
        <n v="40"/>
        <n v="49"/>
        <n v="59"/>
        <n v="86"/>
        <n v="118"/>
        <n v="115"/>
        <n v="184"/>
        <n v="200"/>
        <n v="114"/>
        <n v="108"/>
        <n v="87"/>
        <n v="110"/>
        <n v="62"/>
        <n v="210"/>
        <n v="63"/>
        <n v="99"/>
        <n v="97"/>
        <n v="207"/>
        <n v="194"/>
        <n v="70"/>
        <n v="53"/>
        <n v="56"/>
        <n v="60"/>
        <n v="64"/>
        <n v="67"/>
        <n v="54"/>
        <n v="84"/>
        <n v="116"/>
        <n v="95"/>
        <n v="119"/>
        <n v="132"/>
        <n v="96"/>
        <n v="111"/>
        <n v="102"/>
        <n v="90"/>
        <n v="89"/>
        <n v="100"/>
        <n v="125"/>
        <n v="129"/>
        <n v="68"/>
        <n v="93"/>
        <n v="121"/>
        <n v="123"/>
        <n v="117"/>
        <n v="82"/>
        <n v="137"/>
        <n v="113"/>
        <n v="71"/>
        <n v="74"/>
        <n v="85"/>
        <n v="106"/>
        <n v="94"/>
        <n v="124"/>
        <n v="105"/>
        <n v="88"/>
        <m/>
      </sharedItems>
    </cacheField>
    <cacheField name="FairlyActiveMinutes" numFmtId="0">
      <sharedItems containsString="0" containsBlank="1" containsNumber="1" containsInteger="1" minValue="0" maxValue="143"/>
    </cacheField>
    <cacheField name="LightlyActiveMinutes" numFmtId="0">
      <sharedItems containsString="0" containsBlank="1" containsNumber="1" containsInteger="1" minValue="0" maxValue="518"/>
    </cacheField>
    <cacheField name="SedentaryMinutes" numFmtId="0">
      <sharedItems containsString="0" containsBlank="1" containsNumber="1" containsInteger="1" minValue="0" maxValue="1440"/>
    </cacheField>
    <cacheField name="Calories" numFmtId="0">
      <sharedItems containsString="0" containsBlank="1" containsNumber="1" containsInteger="1" minValue="0" maxValue="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1">
  <r>
    <x v="0"/>
    <x v="0"/>
    <n v="13162"/>
    <n v="8.5"/>
    <n v="8.5"/>
    <n v="0"/>
    <n v="1.87999999523163"/>
    <n v="0.55000001192092896"/>
    <n v="6.0599999427795401"/>
    <n v="0"/>
    <x v="0"/>
    <n v="13"/>
    <n v="328"/>
    <n v="728"/>
    <n v="1985"/>
  </r>
  <r>
    <x v="0"/>
    <x v="1"/>
    <n v="10735"/>
    <n v="6.9699997901916504"/>
    <s v=" "/>
    <n v="0"/>
    <n v="1.5700000524520901"/>
    <n v="0.68999999761581399"/>
    <n v="4.71000003814697"/>
    <n v="0"/>
    <x v="1"/>
    <n v="19"/>
    <n v="217"/>
    <n v="776"/>
    <n v="1797"/>
  </r>
  <r>
    <x v="0"/>
    <x v="2"/>
    <n v="10460"/>
    <n v="6.7399997711181596"/>
    <n v="6.7399997711181596"/>
    <n v="0"/>
    <n v="2.4400000572204599"/>
    <n v="0.40000000596046398"/>
    <n v="3.9100000858306898"/>
    <n v="0"/>
    <x v="2"/>
    <n v="11"/>
    <n v="181"/>
    <n v="1218"/>
    <n v="1776"/>
  </r>
  <r>
    <x v="0"/>
    <x v="3"/>
    <n v="9762"/>
    <n v="6.2800002098083496"/>
    <n v="6.2800002098083496"/>
    <n v="0"/>
    <n v="2.1400001049041699"/>
    <n v="1.2599999904632599"/>
    <n v="2.8299999237060498"/>
    <n v="0"/>
    <x v="3"/>
    <n v="34"/>
    <n v="209"/>
    <n v="726"/>
    <n v="1745"/>
  </r>
  <r>
    <x v="0"/>
    <x v="4"/>
    <n v="12669"/>
    <n v="8.1599998474121094"/>
    <n v="8.1599998474121094"/>
    <n v="0"/>
    <n v="2.71000003814697"/>
    <n v="0.40999999642372098"/>
    <n v="5.03999996185303"/>
    <n v="0"/>
    <x v="4"/>
    <n v="10"/>
    <n v="221"/>
    <n v="773"/>
    <n v="1863"/>
  </r>
  <r>
    <x v="0"/>
    <x v="5"/>
    <n v="9705"/>
    <n v="6.4800000190734899"/>
    <n v="6.4800000190734899"/>
    <n v="0"/>
    <n v="3.1900000572204599"/>
    <n v="0.77999997138977095"/>
    <n v="2.5099999904632599"/>
    <n v="0"/>
    <x v="5"/>
    <n v="20"/>
    <n v="164"/>
    <n v="539"/>
    <n v="1728"/>
  </r>
  <r>
    <x v="0"/>
    <x v="6"/>
    <n v="13019"/>
    <n v="8.5900001525878906"/>
    <n v="8.5900001525878906"/>
    <n v="0"/>
    <n v="3.25"/>
    <n v="0.63999998569488503"/>
    <n v="4.71000003814697"/>
    <n v="0"/>
    <x v="6"/>
    <n v="16"/>
    <n v="233"/>
    <n v="1149"/>
    <n v="1921"/>
  </r>
  <r>
    <x v="0"/>
    <x v="7"/>
    <n v="15506"/>
    <n v="9.8800001144409197"/>
    <n v="9.8800001144409197"/>
    <n v="0"/>
    <n v="3.5299999713897701"/>
    <n v="1.3200000524520901"/>
    <n v="5.0300002098083496"/>
    <n v="0"/>
    <x v="7"/>
    <n v="31"/>
    <n v="264"/>
    <n v="775"/>
    <n v="2035"/>
  </r>
  <r>
    <x v="0"/>
    <x v="8"/>
    <n v="10544"/>
    <n v="6.6799998283386204"/>
    <n v="6.6799998283386204"/>
    <n v="0"/>
    <n v="1.96000003814697"/>
    <n v="0.479999989271164"/>
    <n v="4.2399997711181596"/>
    <n v="0"/>
    <x v="8"/>
    <n v="12"/>
    <n v="205"/>
    <n v="818"/>
    <n v="1786"/>
  </r>
  <r>
    <x v="0"/>
    <x v="9"/>
    <n v="9819"/>
    <n v="6.3400001525878897"/>
    <n v="6.3400001525878897"/>
    <n v="0"/>
    <n v="1.3400000333786"/>
    <n v="0.34999999403953602"/>
    <n v="4.6500000953674299"/>
    <n v="0"/>
    <x v="9"/>
    <n v="8"/>
    <n v="211"/>
    <n v="838"/>
    <n v="1775"/>
  </r>
  <r>
    <x v="0"/>
    <x v="10"/>
    <n v="12764"/>
    <n v="8.1300001144409197"/>
    <n v="8.1300001144409197"/>
    <n v="0"/>
    <n v="4.7600002288818404"/>
    <n v="1.12000000476837"/>
    <n v="2.2400000095367401"/>
    <n v="0"/>
    <x v="10"/>
    <n v="27"/>
    <n v="130"/>
    <n v="1217"/>
    <n v="1827"/>
  </r>
  <r>
    <x v="0"/>
    <x v="11"/>
    <n v="14371"/>
    <n v="9.0399999618530291"/>
    <n v="9.0399999618530291"/>
    <n v="0"/>
    <n v="2.8099999427795401"/>
    <n v="0.87000000476837203"/>
    <n v="5.3600001335143999"/>
    <n v="0"/>
    <x v="11"/>
    <n v="21"/>
    <n v="262"/>
    <n v="732"/>
    <n v="1949"/>
  </r>
  <r>
    <x v="0"/>
    <x v="12"/>
    <n v="10039"/>
    <n v="6.4099998474121103"/>
    <n v="6.4099998474121103"/>
    <n v="0"/>
    <n v="2.9200000762939502"/>
    <n v="0.20999999344348899"/>
    <n v="3.2799999713897701"/>
    <n v="0"/>
    <x v="12"/>
    <n v="5"/>
    <n v="238"/>
    <n v="709"/>
    <n v="1788"/>
  </r>
  <r>
    <x v="0"/>
    <x v="13"/>
    <n v="15355"/>
    <n v="9.8000001907348597"/>
    <n v="9.8000001907348597"/>
    <n v="0"/>
    <n v="5.28999996185303"/>
    <n v="0.56999999284744296"/>
    <n v="3.9400000572204599"/>
    <n v="0"/>
    <x v="13"/>
    <n v="14"/>
    <n v="216"/>
    <n v="814"/>
    <n v="2013"/>
  </r>
  <r>
    <x v="0"/>
    <x v="14"/>
    <n v="13755"/>
    <n v="8.7899999618530291"/>
    <n v="8.7899999618530291"/>
    <n v="0"/>
    <n v="2.3299999237060498"/>
    <n v="0.92000001668930098"/>
    <n v="5.53999996185303"/>
    <n v="0"/>
    <x v="14"/>
    <n v="23"/>
    <n v="279"/>
    <n v="833"/>
    <n v="1970"/>
  </r>
  <r>
    <x v="0"/>
    <x v="15"/>
    <n v="18134"/>
    <n v="12.210000038146999"/>
    <n v="12.210000038146999"/>
    <n v="0"/>
    <n v="6.4000000953674299"/>
    <n v="0.40999999642372098"/>
    <n v="5.4099998474121103"/>
    <n v="0"/>
    <x v="15"/>
    <n v="11"/>
    <n v="243"/>
    <n v="1108"/>
    <n v="2159"/>
  </r>
  <r>
    <x v="0"/>
    <x v="16"/>
    <n v="13154"/>
    <n v="8.5299997329711896"/>
    <n v="8.5299997329711896"/>
    <n v="0"/>
    <n v="3.53999996185303"/>
    <n v="1.1599999666214"/>
    <n v="3.78999996185303"/>
    <n v="0"/>
    <x v="16"/>
    <n v="28"/>
    <n v="189"/>
    <n v="782"/>
    <n v="1898"/>
  </r>
  <r>
    <x v="0"/>
    <x v="17"/>
    <n v="11181"/>
    <n v="7.1500000953674299"/>
    <n v="7.1500000953674299"/>
    <n v="0"/>
    <n v="1.0599999427795399"/>
    <n v="0.5"/>
    <n v="5.5799999237060502"/>
    <n v="0"/>
    <x v="17"/>
    <n v="12"/>
    <n v="243"/>
    <n v="815"/>
    <n v="1837"/>
  </r>
  <r>
    <x v="0"/>
    <x v="18"/>
    <n v="14673"/>
    <n v="9.25"/>
    <n v="9.25"/>
    <n v="0"/>
    <n v="3.5599999427795401"/>
    <n v="1.41999995708466"/>
    <n v="4.2699999809265101"/>
    <n v="0"/>
    <x v="18"/>
    <n v="34"/>
    <n v="217"/>
    <n v="712"/>
    <n v="1947"/>
  </r>
  <r>
    <x v="0"/>
    <x v="19"/>
    <n v="10602"/>
    <n v="6.8099999427795401"/>
    <n v="6.8099999427795401"/>
    <n v="0"/>
    <n v="2.28999996185303"/>
    <n v="1.6000000238418599"/>
    <n v="2.9200000762939502"/>
    <n v="0"/>
    <x v="19"/>
    <n v="35"/>
    <n v="246"/>
    <n v="730"/>
    <n v="1820"/>
  </r>
  <r>
    <x v="0"/>
    <x v="20"/>
    <n v="14727"/>
    <n v="9.7100000381469709"/>
    <n v="9.7100000381469709"/>
    <n v="0"/>
    <n v="3.21000003814697"/>
    <n v="0.56999999284744296"/>
    <n v="5.9200000762939498"/>
    <n v="0"/>
    <x v="11"/>
    <n v="15"/>
    <n v="277"/>
    <n v="798"/>
    <n v="2004"/>
  </r>
  <r>
    <x v="0"/>
    <x v="21"/>
    <n v="15103"/>
    <n v="9.6599998474121094"/>
    <n v="9.6599998474121094"/>
    <n v="0"/>
    <n v="3.7300000190734899"/>
    <n v="1.04999995231628"/>
    <n v="4.8800001144409197"/>
    <n v="0"/>
    <x v="7"/>
    <n v="24"/>
    <n v="254"/>
    <n v="816"/>
    <n v="1990"/>
  </r>
  <r>
    <x v="0"/>
    <x v="22"/>
    <n v="11100"/>
    <n v="7.1500000953674299"/>
    <n v="7.1500000953674299"/>
    <n v="0"/>
    <n v="2.46000003814697"/>
    <n v="0.87000000476837203"/>
    <n v="3.8199999332428001"/>
    <n v="0"/>
    <x v="4"/>
    <n v="22"/>
    <n v="203"/>
    <n v="1179"/>
    <n v="1819"/>
  </r>
  <r>
    <x v="0"/>
    <x v="23"/>
    <n v="14070"/>
    <n v="8.8999996185302699"/>
    <n v="8.8999996185302699"/>
    <n v="0"/>
    <n v="2.9200000762939502"/>
    <n v="1.08000004291534"/>
    <n v="4.8800001144409197"/>
    <n v="0"/>
    <x v="20"/>
    <n v="24"/>
    <n v="250"/>
    <n v="857"/>
    <n v="1959"/>
  </r>
  <r>
    <x v="0"/>
    <x v="24"/>
    <n v="12159"/>
    <n v="8.0299997329711896"/>
    <n v="8.0299997329711896"/>
    <n v="0"/>
    <n v="1.9700000286102299"/>
    <n v="0.25"/>
    <n v="5.8099999427795401"/>
    <n v="0"/>
    <x v="21"/>
    <n v="6"/>
    <n v="289"/>
    <n v="754"/>
    <n v="1896"/>
  </r>
  <r>
    <x v="0"/>
    <x v="25"/>
    <n v="11992"/>
    <n v="7.71000003814697"/>
    <n v="7.71000003814697"/>
    <n v="0"/>
    <n v="2.46000003814697"/>
    <n v="2.1199998855590798"/>
    <n v="3.1300001144409202"/>
    <n v="0"/>
    <x v="22"/>
    <n v="46"/>
    <n v="175"/>
    <n v="833"/>
    <n v="1821"/>
  </r>
  <r>
    <x v="0"/>
    <x v="26"/>
    <n v="10060"/>
    <n v="6.5799999237060502"/>
    <n v="6.5799999237060502"/>
    <n v="0"/>
    <n v="3.5299999713897701"/>
    <n v="0.31999999284744302"/>
    <n v="2.7300000190734899"/>
    <n v="0"/>
    <x v="23"/>
    <n v="8"/>
    <n v="203"/>
    <n v="574"/>
    <n v="1740"/>
  </r>
  <r>
    <x v="0"/>
    <x v="27"/>
    <n v="12022"/>
    <n v="7.7199997901916504"/>
    <n v="7.7199997901916504"/>
    <n v="0"/>
    <n v="3.4500000476837198"/>
    <n v="0.52999997138977095"/>
    <n v="3.7400000095367401"/>
    <n v="0"/>
    <x v="24"/>
    <n v="11"/>
    <n v="206"/>
    <n v="835"/>
    <n v="1819"/>
  </r>
  <r>
    <x v="0"/>
    <x v="28"/>
    <n v="12207"/>
    <n v="7.7699999809265101"/>
    <n v="7.7699999809265101"/>
    <n v="0"/>
    <n v="3.3499999046325701"/>
    <n v="1.1599999666214"/>
    <n v="3.2599999904632599"/>
    <n v="0"/>
    <x v="24"/>
    <n v="31"/>
    <n v="214"/>
    <n v="746"/>
    <n v="1859"/>
  </r>
  <r>
    <x v="0"/>
    <x v="29"/>
    <n v="12770"/>
    <n v="8.1300001144409197"/>
    <n v="8.1300001144409197"/>
    <n v="0"/>
    <n v="2.5599999427795401"/>
    <n v="1.0099999904632599"/>
    <n v="4.5500001907348597"/>
    <n v="0"/>
    <x v="4"/>
    <n v="23"/>
    <n v="251"/>
    <n v="669"/>
    <n v="1783"/>
  </r>
  <r>
    <x v="0"/>
    <x v="30"/>
    <n v="0"/>
    <n v="0"/>
    <n v="0"/>
    <n v="0"/>
    <n v="0"/>
    <n v="0"/>
    <n v="0"/>
    <n v="0"/>
    <x v="25"/>
    <n v="0"/>
    <n v="0"/>
    <n v="1440"/>
    <n v="0"/>
  </r>
  <r>
    <x v="1"/>
    <x v="0"/>
    <n v="8163"/>
    <n v="5.3099999427795401"/>
    <n v="5.3099999427795401"/>
    <n v="0"/>
    <n v="0"/>
    <n v="0"/>
    <n v="5.3099999427795401"/>
    <n v="0"/>
    <x v="25"/>
    <n v="0"/>
    <n v="146"/>
    <n v="1294"/>
    <n v="1432"/>
  </r>
  <r>
    <x v="1"/>
    <x v="1"/>
    <n v="7007"/>
    <n v="4.5500001907348597"/>
    <n v="4.5500001907348597"/>
    <n v="0"/>
    <n v="0"/>
    <n v="0"/>
    <n v="4.5500001907348597"/>
    <n v="0"/>
    <x v="25"/>
    <n v="0"/>
    <n v="148"/>
    <n v="1292"/>
    <n v="1411"/>
  </r>
  <r>
    <x v="1"/>
    <x v="2"/>
    <n v="9107"/>
    <n v="5.9200000762939498"/>
    <n v="5.9200000762939498"/>
    <n v="0"/>
    <n v="0"/>
    <n v="0"/>
    <n v="5.9099998474121103"/>
    <n v="9.9999997764825804E-3"/>
    <x v="25"/>
    <n v="0"/>
    <n v="236"/>
    <n v="1204"/>
    <n v="1572"/>
  </r>
  <r>
    <x v="1"/>
    <x v="3"/>
    <n v="1510"/>
    <n v="0.980000019073486"/>
    <n v="0.980000019073486"/>
    <n v="0"/>
    <n v="0"/>
    <n v="0"/>
    <n v="0.97000002861022905"/>
    <n v="0"/>
    <x v="25"/>
    <n v="0"/>
    <n v="96"/>
    <n v="1344"/>
    <n v="1344"/>
  </r>
  <r>
    <x v="1"/>
    <x v="4"/>
    <n v="5370"/>
    <n v="3.4900000095367401"/>
    <n v="3.4900000095367401"/>
    <n v="0"/>
    <n v="0"/>
    <n v="0"/>
    <n v="3.4900000095367401"/>
    <n v="0"/>
    <x v="25"/>
    <n v="0"/>
    <n v="176"/>
    <n v="1264"/>
    <n v="1463"/>
  </r>
  <r>
    <x v="1"/>
    <x v="5"/>
    <n v="6175"/>
    <n v="4.0599999427795401"/>
    <n v="4.0599999427795401"/>
    <n v="0"/>
    <n v="1.0299999713897701"/>
    <n v="1.5199999809265099"/>
    <n v="1.4900000095367401"/>
    <n v="9.9999997764825804E-3"/>
    <x v="26"/>
    <n v="22"/>
    <n v="127"/>
    <n v="1276"/>
    <n v="1554"/>
  </r>
  <r>
    <x v="1"/>
    <x v="6"/>
    <n v="10536"/>
    <n v="7.4099998474121103"/>
    <n v="7.4099998474121103"/>
    <n v="0"/>
    <n v="2.1500000953674299"/>
    <n v="0.62000000476837203"/>
    <n v="4.6199998855590803"/>
    <n v="9.9999997764825804E-3"/>
    <x v="27"/>
    <n v="7"/>
    <n v="202"/>
    <n v="1214"/>
    <n v="1604"/>
  </r>
  <r>
    <x v="1"/>
    <x v="7"/>
    <n v="2916"/>
    <n v="1.8999999761581401"/>
    <n v="1.8999999761581401"/>
    <n v="0"/>
    <n v="0"/>
    <n v="0"/>
    <n v="1.8999999761581401"/>
    <n v="0"/>
    <x v="25"/>
    <n v="0"/>
    <n v="141"/>
    <n v="1299"/>
    <n v="1435"/>
  </r>
  <r>
    <x v="1"/>
    <x v="8"/>
    <n v="4974"/>
    <n v="3.2300000190734899"/>
    <n v="3.2300000190734899"/>
    <n v="0"/>
    <n v="0"/>
    <n v="0"/>
    <n v="3.2300000190734899"/>
    <n v="0"/>
    <x v="25"/>
    <n v="0"/>
    <n v="151"/>
    <n v="1289"/>
    <n v="1446"/>
  </r>
  <r>
    <x v="1"/>
    <x v="9"/>
    <n v="6349"/>
    <n v="4.1300001144409197"/>
    <n v="4.1300001144409197"/>
    <n v="0"/>
    <n v="0"/>
    <n v="0"/>
    <n v="4.1100001335143999"/>
    <n v="1.9999999552965199E-2"/>
    <x v="25"/>
    <n v="0"/>
    <n v="186"/>
    <n v="1254"/>
    <n v="1467"/>
  </r>
  <r>
    <x v="1"/>
    <x v="10"/>
    <n v="4026"/>
    <n v="2.6199998855590798"/>
    <n v="2.6199998855590798"/>
    <n v="0"/>
    <n v="0"/>
    <n v="0"/>
    <n v="2.5999999046325701"/>
    <n v="0"/>
    <x v="25"/>
    <n v="0"/>
    <n v="199"/>
    <n v="1241"/>
    <n v="1470"/>
  </r>
  <r>
    <x v="1"/>
    <x v="11"/>
    <n v="8538"/>
    <n v="5.5500001907348597"/>
    <n v="5.5500001907348597"/>
    <n v="0"/>
    <n v="0"/>
    <n v="0"/>
    <n v="5.53999996185303"/>
    <n v="9.9999997764825804E-3"/>
    <x v="25"/>
    <n v="0"/>
    <n v="227"/>
    <n v="1213"/>
    <n v="1562"/>
  </r>
  <r>
    <x v="1"/>
    <x v="12"/>
    <n v="6076"/>
    <n v="3.9500000476837198"/>
    <n v="3.9500000476837198"/>
    <n v="0"/>
    <n v="1.1499999761581401"/>
    <n v="0.91000002622604403"/>
    <n v="1.8899999856948899"/>
    <n v="0"/>
    <x v="17"/>
    <n v="18"/>
    <n v="185"/>
    <n v="1221"/>
    <n v="1617"/>
  </r>
  <r>
    <x v="1"/>
    <x v="13"/>
    <n v="6497"/>
    <n v="4.2199997901916504"/>
    <n v="4.2199997901916504"/>
    <n v="0"/>
    <n v="0"/>
    <n v="0"/>
    <n v="4.1999998092651403"/>
    <n v="1.9999999552965199E-2"/>
    <x v="25"/>
    <n v="0"/>
    <n v="202"/>
    <n v="1238"/>
    <n v="1492"/>
  </r>
  <r>
    <x v="1"/>
    <x v="14"/>
    <n v="2826"/>
    <n v="1.8400000333786"/>
    <n v="1.8400000333786"/>
    <n v="0"/>
    <n v="0"/>
    <n v="0"/>
    <n v="1.83000004291534"/>
    <n v="9.9999997764825804E-3"/>
    <x v="25"/>
    <n v="0"/>
    <n v="140"/>
    <n v="1300"/>
    <n v="1402"/>
  </r>
  <r>
    <x v="1"/>
    <x v="15"/>
    <n v="8367"/>
    <n v="5.4400000572204599"/>
    <n v="5.4400000572204599"/>
    <n v="0"/>
    <n v="1.1100000143051101"/>
    <n v="1.87000000476837"/>
    <n v="2.46000003814697"/>
    <n v="0"/>
    <x v="27"/>
    <n v="36"/>
    <n v="154"/>
    <n v="1233"/>
    <n v="1670"/>
  </r>
  <r>
    <x v="1"/>
    <x v="16"/>
    <n v="2759"/>
    <n v="1.78999996185303"/>
    <n v="1.78999996185303"/>
    <n v="0"/>
    <n v="0"/>
    <n v="0.20000000298023199"/>
    <n v="1.6000000238418599"/>
    <n v="0"/>
    <x v="25"/>
    <n v="5"/>
    <n v="115"/>
    <n v="1320"/>
    <n v="1401"/>
  </r>
  <r>
    <x v="1"/>
    <x v="17"/>
    <n v="2390"/>
    <n v="1.54999995231628"/>
    <n v="1.54999995231628"/>
    <n v="0"/>
    <n v="0"/>
    <n v="0"/>
    <n v="1.54999995231628"/>
    <n v="0"/>
    <x v="25"/>
    <n v="0"/>
    <n v="150"/>
    <n v="1290"/>
    <n v="1404"/>
  </r>
  <r>
    <x v="1"/>
    <x v="18"/>
    <n v="6474"/>
    <n v="4.3000001907348597"/>
    <n v="4.3000001907348597"/>
    <n v="0"/>
    <n v="0.89999997615814198"/>
    <n v="1.2799999713897701"/>
    <n v="2.1199998855590798"/>
    <n v="9.9999997764825804E-3"/>
    <x v="28"/>
    <n v="23"/>
    <n v="224"/>
    <n v="1182"/>
    <n v="1655"/>
  </r>
  <r>
    <x v="1"/>
    <x v="19"/>
    <n v="36019"/>
    <n v="28.030000686645501"/>
    <n v="28.030000686645501"/>
    <n v="0"/>
    <n v="21.920000076293899"/>
    <n v="4.1900000572204599"/>
    <n v="1.9099999666214"/>
    <n v="1.9999999552965199E-2"/>
    <x v="29"/>
    <n v="63"/>
    <n v="171"/>
    <n v="1020"/>
    <n v="2690"/>
  </r>
  <r>
    <x v="1"/>
    <x v="20"/>
    <n v="7155"/>
    <n v="4.9299998283386204"/>
    <n v="4.9299998283386204"/>
    <n v="0"/>
    <n v="0.86000001430511497"/>
    <n v="0.58999997377395597"/>
    <n v="3.4700000286102299"/>
    <n v="0"/>
    <x v="30"/>
    <n v="6"/>
    <n v="166"/>
    <n v="1261"/>
    <n v="1497"/>
  </r>
  <r>
    <x v="1"/>
    <x v="21"/>
    <n v="2100"/>
    <n v="1.37000000476837"/>
    <n v="1.37000000476837"/>
    <n v="0"/>
    <n v="0"/>
    <n v="0"/>
    <n v="1.3400000333786"/>
    <n v="1.9999999552965199E-2"/>
    <x v="25"/>
    <n v="0"/>
    <n v="96"/>
    <n v="1344"/>
    <n v="1334"/>
  </r>
  <r>
    <x v="1"/>
    <x v="22"/>
    <n v="2193"/>
    <n v="1.4299999475479099"/>
    <n v="1.4299999475479099"/>
    <n v="0"/>
    <n v="0"/>
    <n v="0"/>
    <n v="1.41999995708466"/>
    <n v="0"/>
    <x v="25"/>
    <n v="0"/>
    <n v="118"/>
    <n v="1322"/>
    <n v="1368"/>
  </r>
  <r>
    <x v="1"/>
    <x v="23"/>
    <n v="2470"/>
    <n v="1.6100000143051101"/>
    <n v="1.6100000143051101"/>
    <n v="0"/>
    <n v="0"/>
    <n v="0"/>
    <n v="1.58000004291534"/>
    <n v="1.9999999552965199E-2"/>
    <x v="25"/>
    <n v="0"/>
    <n v="117"/>
    <n v="1323"/>
    <n v="1370"/>
  </r>
  <r>
    <x v="1"/>
    <x v="24"/>
    <n v="1727"/>
    <n v="1.12000000476837"/>
    <n v="1.12000000476837"/>
    <n v="0"/>
    <n v="0"/>
    <n v="0"/>
    <n v="1.12000000476837"/>
    <n v="9.9999997764825804E-3"/>
    <x v="25"/>
    <n v="0"/>
    <n v="102"/>
    <n v="1338"/>
    <n v="1341"/>
  </r>
  <r>
    <x v="1"/>
    <x v="25"/>
    <n v="2104"/>
    <n v="1.37000000476837"/>
    <n v="1.37000000476837"/>
    <n v="0"/>
    <n v="0"/>
    <n v="0"/>
    <n v="1.37000000476837"/>
    <n v="0"/>
    <x v="25"/>
    <n v="0"/>
    <n v="182"/>
    <n v="1258"/>
    <n v="1474"/>
  </r>
  <r>
    <x v="1"/>
    <x v="26"/>
    <n v="3427"/>
    <n v="2.2300000190734899"/>
    <n v="2.2300000190734899"/>
    <n v="0"/>
    <n v="0"/>
    <n v="0"/>
    <n v="2.2200000286102299"/>
    <n v="0"/>
    <x v="25"/>
    <n v="0"/>
    <n v="152"/>
    <n v="1288"/>
    <n v="1427"/>
  </r>
  <r>
    <x v="1"/>
    <x v="27"/>
    <n v="1732"/>
    <n v="1.12999999523163"/>
    <n v="1.12999999523163"/>
    <n v="0"/>
    <n v="0"/>
    <n v="0"/>
    <n v="1.12999999523163"/>
    <n v="0"/>
    <x v="25"/>
    <n v="0"/>
    <n v="91"/>
    <n v="1349"/>
    <n v="1328"/>
  </r>
  <r>
    <x v="1"/>
    <x v="28"/>
    <n v="2969"/>
    <n v="1.9299999475479099"/>
    <n v="1.9299999475479099"/>
    <n v="0"/>
    <n v="0"/>
    <n v="0"/>
    <n v="1.91999995708466"/>
    <n v="9.9999997764825804E-3"/>
    <x v="25"/>
    <n v="0"/>
    <n v="139"/>
    <n v="1301"/>
    <n v="1393"/>
  </r>
  <r>
    <x v="1"/>
    <x v="29"/>
    <n v="3134"/>
    <n v="2.03999996185303"/>
    <n v="2.03999996185303"/>
    <n v="0"/>
    <n v="0"/>
    <n v="0"/>
    <n v="2.03999996185303"/>
    <n v="0"/>
    <x v="25"/>
    <n v="0"/>
    <n v="112"/>
    <n v="1328"/>
    <n v="1359"/>
  </r>
  <r>
    <x v="1"/>
    <x v="30"/>
    <n v="2971"/>
    <n v="1.9299999475479099"/>
    <n v="1.9299999475479099"/>
    <n v="0"/>
    <n v="0"/>
    <n v="0"/>
    <n v="1.91999995708466"/>
    <n v="9.9999997764825804E-3"/>
    <x v="25"/>
    <n v="0"/>
    <n v="107"/>
    <n v="890"/>
    <n v="1002"/>
  </r>
  <r>
    <x v="2"/>
    <x v="0"/>
    <n v="10694"/>
    <n v="7.7699999809265101"/>
    <n v="7.7699999809265101"/>
    <n v="0"/>
    <n v="0.140000000596046"/>
    <n v="2.2999999523162802"/>
    <n v="5.3299999237060502"/>
    <n v="0"/>
    <x v="31"/>
    <n v="51"/>
    <n v="256"/>
    <n v="1131"/>
    <n v="3199"/>
  </r>
  <r>
    <x v="2"/>
    <x v="1"/>
    <n v="8001"/>
    <n v="5.8200001716613796"/>
    <n v="5.8200001716613796"/>
    <n v="0"/>
    <n v="2.2799999713897701"/>
    <n v="0.89999997615814198"/>
    <n v="2.6400001049041699"/>
    <n v="0"/>
    <x v="2"/>
    <n v="16"/>
    <n v="135"/>
    <n v="1259"/>
    <n v="2902"/>
  </r>
  <r>
    <x v="2"/>
    <x v="2"/>
    <n v="11037"/>
    <n v="8.0200004577636701"/>
    <n v="8.0200004577636701"/>
    <n v="0"/>
    <n v="0.36000001430511502"/>
    <n v="2.5599999427795401"/>
    <n v="5.0999999046325701"/>
    <n v="0"/>
    <x v="32"/>
    <n v="58"/>
    <n v="252"/>
    <n v="1125"/>
    <n v="3226"/>
  </r>
  <r>
    <x v="2"/>
    <x v="3"/>
    <n v="5263"/>
    <n v="3.8299999237060498"/>
    <n v="3.8299999237060498"/>
    <n v="0"/>
    <n v="0.21999999880790699"/>
    <n v="0.15000000596046401"/>
    <n v="3.4500000476837198"/>
    <n v="0"/>
    <x v="33"/>
    <n v="4"/>
    <n v="170"/>
    <n v="1263"/>
    <n v="2750"/>
  </r>
  <r>
    <x v="2"/>
    <x v="4"/>
    <n v="15300"/>
    <n v="11.1199998855591"/>
    <n v="11.1199998855591"/>
    <n v="0"/>
    <n v="4.0999999046325701"/>
    <n v="1.87999999523163"/>
    <n v="5.0900001525878897"/>
    <n v="0"/>
    <x v="34"/>
    <n v="42"/>
    <n v="212"/>
    <n v="1135"/>
    <n v="3493"/>
  </r>
  <r>
    <x v="2"/>
    <x v="5"/>
    <n v="8757"/>
    <n v="6.3699998855590803"/>
    <n v="6.3699998855590803"/>
    <n v="0"/>
    <n v="2.25"/>
    <n v="0.56999999284744296"/>
    <n v="3.5499999523162802"/>
    <n v="0"/>
    <x v="3"/>
    <n v="13"/>
    <n v="186"/>
    <n v="1212"/>
    <n v="3011"/>
  </r>
  <r>
    <x v="2"/>
    <x v="6"/>
    <n v="7132"/>
    <n v="5.1900000572204599"/>
    <n v="5.1900000572204599"/>
    <n v="0"/>
    <n v="1.0700000524520901"/>
    <n v="1.66999995708466"/>
    <n v="2.4500000476837198"/>
    <n v="0"/>
    <x v="26"/>
    <n v="33"/>
    <n v="121"/>
    <n v="1271"/>
    <n v="2806"/>
  </r>
  <r>
    <x v="2"/>
    <x v="7"/>
    <n v="11256"/>
    <n v="8.1800003051757795"/>
    <n v="8.1800003051757795"/>
    <n v="0"/>
    <n v="0.36000001430511502"/>
    <n v="2.5299999713897701"/>
    <n v="5.3000001907348597"/>
    <n v="0"/>
    <x v="32"/>
    <n v="58"/>
    <n v="278"/>
    <n v="1099"/>
    <n v="3300"/>
  </r>
  <r>
    <x v="2"/>
    <x v="8"/>
    <n v="2436"/>
    <n v="1.7699999809265099"/>
    <n v="1.7699999809265099"/>
    <n v="0"/>
    <n v="0"/>
    <n v="0"/>
    <n v="1.7599999904632599"/>
    <n v="9.9999997764825804E-3"/>
    <x v="25"/>
    <n v="0"/>
    <n v="125"/>
    <n v="1315"/>
    <n v="2430"/>
  </r>
  <r>
    <x v="2"/>
    <x v="9"/>
    <n v="1223"/>
    <n v="0.88999998569488503"/>
    <n v="0.88999998569488503"/>
    <n v="0"/>
    <n v="0"/>
    <n v="0"/>
    <n v="0.87999999523162797"/>
    <n v="9.9999997764825804E-3"/>
    <x v="25"/>
    <n v="0"/>
    <n v="38"/>
    <n v="1402"/>
    <n v="2140"/>
  </r>
  <r>
    <x v="2"/>
    <x v="10"/>
    <n v="3673"/>
    <n v="2.6700000762939502"/>
    <n v="2.6700000762939502"/>
    <n v="0"/>
    <n v="0"/>
    <n v="0"/>
    <n v="2.6600000858306898"/>
    <n v="9.9999997764825804E-3"/>
    <x v="25"/>
    <n v="0"/>
    <n v="86"/>
    <n v="1354"/>
    <n v="2344"/>
  </r>
  <r>
    <x v="2"/>
    <x v="11"/>
    <n v="6637"/>
    <n v="4.8299999237060502"/>
    <n v="4.8299999237060502"/>
    <n v="0"/>
    <n v="0"/>
    <n v="0.57999998331069902"/>
    <n v="4.25"/>
    <n v="0"/>
    <x v="25"/>
    <n v="15"/>
    <n v="160"/>
    <n v="1265"/>
    <n v="2677"/>
  </r>
  <r>
    <x v="2"/>
    <x v="12"/>
    <n v="3321"/>
    <n v="2.4100000858306898"/>
    <n v="2.4100000858306898"/>
    <n v="0"/>
    <n v="0"/>
    <n v="0"/>
    <n v="2.4100000858306898"/>
    <n v="0"/>
    <x v="25"/>
    <n v="0"/>
    <n v="89"/>
    <n v="1351"/>
    <n v="2413"/>
  </r>
  <r>
    <x v="2"/>
    <x v="13"/>
    <n v="3580"/>
    <n v="2.5999999046325701"/>
    <n v="2.5999999046325701"/>
    <n v="0"/>
    <n v="0.58999997377395597"/>
    <n v="5.9999998658895499E-2"/>
    <n v="1.95000004768372"/>
    <n v="0"/>
    <x v="35"/>
    <n v="1"/>
    <n v="94"/>
    <n v="1337"/>
    <n v="2497"/>
  </r>
  <r>
    <x v="2"/>
    <x v="14"/>
    <n v="9919"/>
    <n v="7.21000003814697"/>
    <n v="7.21000003814697"/>
    <n v="0"/>
    <n v="0.80000001192092896"/>
    <n v="1.7200000286102299"/>
    <n v="4.6900000572204599"/>
    <n v="0"/>
    <x v="28"/>
    <n v="41"/>
    <n v="223"/>
    <n v="1165"/>
    <n v="3123"/>
  </r>
  <r>
    <x v="2"/>
    <x v="15"/>
    <n v="3032"/>
    <n v="2.2000000476837198"/>
    <n v="2.2000000476837198"/>
    <n v="0"/>
    <n v="0"/>
    <n v="0"/>
    <n v="2.2000000476837198"/>
    <n v="0"/>
    <x v="25"/>
    <n v="0"/>
    <n v="118"/>
    <n v="1322"/>
    <n v="2489"/>
  </r>
  <r>
    <x v="2"/>
    <x v="16"/>
    <n v="9405"/>
    <n v="6.8400001525878897"/>
    <n v="6.8400001525878897"/>
    <n v="0"/>
    <n v="0.20000000298023199"/>
    <n v="2.3199999332428001"/>
    <n v="4.3099999427795401"/>
    <n v="0"/>
    <x v="33"/>
    <n v="53"/>
    <n v="227"/>
    <n v="1157"/>
    <n v="3108"/>
  </r>
  <r>
    <x v="2"/>
    <x v="17"/>
    <n v="3176"/>
    <n v="2.3099999427795401"/>
    <n v="2.3099999427795401"/>
    <n v="0"/>
    <n v="0"/>
    <n v="0"/>
    <n v="2.3099999427795401"/>
    <n v="0"/>
    <x v="25"/>
    <n v="0"/>
    <n v="120"/>
    <n v="1193"/>
    <n v="2498"/>
  </r>
  <r>
    <x v="2"/>
    <x v="18"/>
    <n v="18213"/>
    <n v="13.2399997711182"/>
    <n v="13.2399997711182"/>
    <n v="0"/>
    <n v="0.62999999523162797"/>
    <n v="3.1400001049041699"/>
    <n v="9.4600000381469709"/>
    <n v="0"/>
    <x v="36"/>
    <n v="71"/>
    <n v="402"/>
    <n v="816"/>
    <n v="3846"/>
  </r>
  <r>
    <x v="2"/>
    <x v="19"/>
    <n v="6132"/>
    <n v="4.46000003814697"/>
    <n v="4.46000003814697"/>
    <n v="0"/>
    <n v="0.239999994635582"/>
    <n v="0.99000000953674305"/>
    <n v="3.2300000190734899"/>
    <n v="0"/>
    <x v="33"/>
    <n v="24"/>
    <n v="146"/>
    <n v="908"/>
    <n v="2696"/>
  </r>
  <r>
    <x v="2"/>
    <x v="20"/>
    <n v="3758"/>
    <n v="2.7300000190734899"/>
    <n v="2.7300000190734899"/>
    <n v="0"/>
    <n v="7.0000000298023196E-2"/>
    <n v="0.31000000238418601"/>
    <n v="2.3499999046325701"/>
    <n v="0"/>
    <x v="37"/>
    <n v="7"/>
    <n v="148"/>
    <n v="682"/>
    <n v="2580"/>
  </r>
  <r>
    <x v="2"/>
    <x v="21"/>
    <n v="12850"/>
    <n v="9.3400001525878906"/>
    <n v="9.3400001525878906"/>
    <n v="0"/>
    <n v="0.72000002861022905"/>
    <n v="4.0900001525878897"/>
    <n v="4.53999996185303"/>
    <n v="0"/>
    <x v="38"/>
    <n v="94"/>
    <n v="221"/>
    <n v="1115"/>
    <n v="3324"/>
  </r>
  <r>
    <x v="2"/>
    <x v="22"/>
    <n v="2309"/>
    <n v="1.6799999475479099"/>
    <n v="1.6799999475479099"/>
    <n v="0"/>
    <n v="0"/>
    <n v="0"/>
    <n v="1.6599999666214"/>
    <n v="1.9999999552965199E-2"/>
    <x v="25"/>
    <n v="0"/>
    <n v="52"/>
    <n v="1388"/>
    <n v="2222"/>
  </r>
  <r>
    <x v="2"/>
    <x v="23"/>
    <n v="4363"/>
    <n v="3.1900000572204599"/>
    <n v="3.1900000572204599"/>
    <n v="0"/>
    <n v="0.519999980926514"/>
    <n v="0.54000002145767201"/>
    <n v="2.1300001144409202"/>
    <n v="9.9999997764825804E-3"/>
    <x v="39"/>
    <n v="12"/>
    <n v="81"/>
    <n v="1341"/>
    <n v="2463"/>
  </r>
  <r>
    <x v="2"/>
    <x v="24"/>
    <n v="9787"/>
    <n v="7.1199998855590803"/>
    <n v="7.1199998855590803"/>
    <n v="0"/>
    <n v="0.81999999284744296"/>
    <n v="0.270000010728836"/>
    <n v="6.0100002288818404"/>
    <n v="1.9999999552965199E-2"/>
    <x v="28"/>
    <n v="6"/>
    <n v="369"/>
    <n v="1054"/>
    <n v="3328"/>
  </r>
  <r>
    <x v="2"/>
    <x v="25"/>
    <n v="13372"/>
    <n v="9.7200002670288104"/>
    <n v="9.7200002670288104"/>
    <n v="0"/>
    <n v="3.2599999904632599"/>
    <n v="0.79000002145767201"/>
    <n v="5.6700000762939498"/>
    <n v="9.9999997764825804E-3"/>
    <x v="11"/>
    <n v="17"/>
    <n v="243"/>
    <n v="1139"/>
    <n v="3404"/>
  </r>
  <r>
    <x v="2"/>
    <x v="26"/>
    <n v="6724"/>
    <n v="4.8899998664856001"/>
    <n v="4.8899998664856001"/>
    <n v="0"/>
    <n v="0"/>
    <n v="0"/>
    <n v="4.8800001144409197"/>
    <n v="0"/>
    <x v="25"/>
    <n v="0"/>
    <n v="295"/>
    <n v="991"/>
    <n v="2987"/>
  </r>
  <r>
    <x v="2"/>
    <x v="27"/>
    <n v="6643"/>
    <n v="4.8299999237060502"/>
    <n v="4.8299999237060502"/>
    <n v="0"/>
    <n v="2.3900001049041699"/>
    <n v="0.34999999403953602"/>
    <n v="2.0899999141693102"/>
    <n v="9.9999997764825804E-3"/>
    <x v="40"/>
    <n v="6"/>
    <n v="303"/>
    <n v="1099"/>
    <n v="3008"/>
  </r>
  <r>
    <x v="2"/>
    <x v="28"/>
    <n v="9167"/>
    <n v="6.6599998474121103"/>
    <n v="6.6599998474121103"/>
    <n v="0"/>
    <n v="0.87999999523162797"/>
    <n v="0.81000000238418601"/>
    <n v="4.9699997901916504"/>
    <n v="9.9999997764825804E-3"/>
    <x v="41"/>
    <n v="19"/>
    <n v="155"/>
    <n v="1254"/>
    <n v="2799"/>
  </r>
  <r>
    <x v="2"/>
    <x v="29"/>
    <n v="1329"/>
    <n v="0.97000002861022905"/>
    <n v="0.97000002861022905"/>
    <n v="0"/>
    <n v="0"/>
    <n v="0"/>
    <n v="0.94999998807907104"/>
    <n v="9.9999997764825804E-3"/>
    <x v="25"/>
    <n v="0"/>
    <n v="49"/>
    <n v="713"/>
    <n v="1276"/>
  </r>
  <r>
    <x v="3"/>
    <x v="0"/>
    <n v="6697"/>
    <n v="4.4299998283386204"/>
    <n v="4.4299998283386204"/>
    <n v="0"/>
    <n v="0"/>
    <n v="0"/>
    <n v="4.4299998283386204"/>
    <n v="0"/>
    <x v="25"/>
    <n v="0"/>
    <n v="339"/>
    <n v="1101"/>
    <n v="2030"/>
  </r>
  <r>
    <x v="3"/>
    <x v="1"/>
    <n v="4929"/>
    <n v="3.2599999904632599"/>
    <n v="3.2599999904632599"/>
    <n v="0"/>
    <n v="0"/>
    <n v="0"/>
    <n v="3.2599999904632599"/>
    <n v="0"/>
    <x v="25"/>
    <n v="0"/>
    <n v="248"/>
    <n v="1192"/>
    <n v="1860"/>
  </r>
  <r>
    <x v="3"/>
    <x v="2"/>
    <n v="7937"/>
    <n v="5.25"/>
    <n v="5.25"/>
    <n v="0"/>
    <n v="0"/>
    <n v="0"/>
    <n v="5.2300000190734899"/>
    <n v="0"/>
    <x v="25"/>
    <n v="0"/>
    <n v="373"/>
    <n v="843"/>
    <n v="2130"/>
  </r>
  <r>
    <x v="3"/>
    <x v="3"/>
    <n v="3844"/>
    <n v="2.53999996185303"/>
    <n v="2.53999996185303"/>
    <n v="0"/>
    <n v="0"/>
    <n v="0"/>
    <n v="2.53999996185303"/>
    <n v="0"/>
    <x v="25"/>
    <n v="0"/>
    <n v="176"/>
    <n v="527"/>
    <n v="1725"/>
  </r>
  <r>
    <x v="3"/>
    <x v="4"/>
    <n v="3414"/>
    <n v="2.2599999904632599"/>
    <n v="2.2599999904632599"/>
    <n v="0"/>
    <n v="0"/>
    <n v="0"/>
    <n v="2.2599999904632599"/>
    <n v="0"/>
    <x v="25"/>
    <n v="0"/>
    <n v="147"/>
    <n v="1293"/>
    <n v="1657"/>
  </r>
  <r>
    <x v="3"/>
    <x v="5"/>
    <n v="4525"/>
    <n v="2.9900000095367401"/>
    <n v="2.9900000095367401"/>
    <n v="0"/>
    <n v="0.140000000596046"/>
    <n v="0.259999990463257"/>
    <n v="2.5899999141693102"/>
    <n v="0"/>
    <x v="31"/>
    <n v="8"/>
    <n v="199"/>
    <n v="1231"/>
    <n v="1793"/>
  </r>
  <r>
    <x v="3"/>
    <x v="6"/>
    <n v="4597"/>
    <n v="3.03999996185303"/>
    <n v="3.03999996185303"/>
    <n v="0"/>
    <n v="0"/>
    <n v="0.479999989271164"/>
    <n v="2.5599999427795401"/>
    <n v="0"/>
    <x v="25"/>
    <n v="12"/>
    <n v="217"/>
    <n v="1211"/>
    <n v="1814"/>
  </r>
  <r>
    <x v="3"/>
    <x v="7"/>
    <n v="197"/>
    <n v="0.129999995231628"/>
    <n v="0.129999995231628"/>
    <n v="0"/>
    <n v="0"/>
    <n v="0"/>
    <n v="0.129999995231628"/>
    <n v="0"/>
    <x v="25"/>
    <n v="0"/>
    <n v="10"/>
    <n v="1430"/>
    <n v="1366"/>
  </r>
  <r>
    <x v="3"/>
    <x v="8"/>
    <n v="8"/>
    <n v="9.9999997764825804E-3"/>
    <n v="9.9999997764825804E-3"/>
    <n v="0"/>
    <n v="0"/>
    <n v="0"/>
    <n v="9.9999997764825804E-3"/>
    <n v="0"/>
    <x v="25"/>
    <n v="0"/>
    <n v="1"/>
    <n v="1439"/>
    <n v="1349"/>
  </r>
  <r>
    <x v="3"/>
    <x v="9"/>
    <n v="8054"/>
    <n v="5.3200001716613796"/>
    <n v="5.3200001716613796"/>
    <n v="0"/>
    <n v="0.119999997317791"/>
    <n v="0.519999980926514"/>
    <n v="4.6799998283386204"/>
    <n v="0"/>
    <x v="31"/>
    <n v="13"/>
    <n v="308"/>
    <n v="1117"/>
    <n v="2062"/>
  </r>
  <r>
    <x v="3"/>
    <x v="10"/>
    <n v="5372"/>
    <n v="3.5499999523162802"/>
    <n v="3.5499999523162802"/>
    <n v="0"/>
    <n v="0"/>
    <n v="0"/>
    <n v="3.5499999523162802"/>
    <n v="0"/>
    <x v="25"/>
    <n v="0"/>
    <n v="220"/>
    <n v="1220"/>
    <n v="1827"/>
  </r>
  <r>
    <x v="3"/>
    <x v="11"/>
    <n v="3570"/>
    <n v="2.3599998950958301"/>
    <n v="2.3599998950958301"/>
    <n v="0"/>
    <n v="0"/>
    <n v="0"/>
    <n v="2.3599998950958301"/>
    <n v="0"/>
    <x v="25"/>
    <n v="0"/>
    <n v="139"/>
    <n v="1301"/>
    <n v="1645"/>
  </r>
  <r>
    <x v="3"/>
    <x v="12"/>
    <n v="0"/>
    <n v="0"/>
    <n v="0"/>
    <n v="0"/>
    <n v="0"/>
    <n v="0"/>
    <n v="0"/>
    <n v="0"/>
    <x v="25"/>
    <n v="0"/>
    <n v="0"/>
    <n v="1440"/>
    <n v="1347"/>
  </r>
  <r>
    <x v="3"/>
    <x v="13"/>
    <n v="0"/>
    <n v="0"/>
    <n v="0"/>
    <n v="0"/>
    <n v="0"/>
    <n v="0"/>
    <n v="0"/>
    <n v="0"/>
    <x v="25"/>
    <n v="0"/>
    <n v="0"/>
    <n v="1440"/>
    <n v="1347"/>
  </r>
  <r>
    <x v="3"/>
    <x v="14"/>
    <n v="0"/>
    <n v="0"/>
    <n v="0"/>
    <n v="0"/>
    <n v="0"/>
    <n v="0"/>
    <n v="0"/>
    <n v="0"/>
    <x v="25"/>
    <n v="0"/>
    <n v="0"/>
    <n v="1440"/>
    <n v="1347"/>
  </r>
  <r>
    <x v="3"/>
    <x v="15"/>
    <n v="4"/>
    <n v="0"/>
    <n v="0"/>
    <n v="0"/>
    <n v="0"/>
    <n v="0"/>
    <n v="0"/>
    <n v="0"/>
    <x v="25"/>
    <n v="0"/>
    <n v="1"/>
    <n v="1439"/>
    <n v="1348"/>
  </r>
  <r>
    <x v="3"/>
    <x v="16"/>
    <n v="6907"/>
    <n v="4.5700001716613796"/>
    <n v="4.5700001716613796"/>
    <n v="0"/>
    <n v="0"/>
    <n v="0"/>
    <n v="4.5599999427795401"/>
    <n v="0"/>
    <x v="25"/>
    <n v="0"/>
    <n v="302"/>
    <n v="1138"/>
    <n v="1992"/>
  </r>
  <r>
    <x v="3"/>
    <x v="17"/>
    <n v="4920"/>
    <n v="3.25"/>
    <n v="3.25"/>
    <n v="0"/>
    <n v="0"/>
    <n v="0"/>
    <n v="3.25"/>
    <n v="0"/>
    <x v="25"/>
    <n v="0"/>
    <n v="247"/>
    <n v="1082"/>
    <n v="1856"/>
  </r>
  <r>
    <x v="3"/>
    <x v="18"/>
    <n v="4014"/>
    <n v="2.6700000762939502"/>
    <n v="2.6700000762939502"/>
    <n v="0"/>
    <n v="0"/>
    <n v="0"/>
    <n v="2.6500000953674299"/>
    <n v="0"/>
    <x v="25"/>
    <n v="0"/>
    <n v="184"/>
    <n v="218"/>
    <n v="1763"/>
  </r>
  <r>
    <x v="3"/>
    <x v="19"/>
    <n v="2573"/>
    <n v="1.70000004768372"/>
    <n v="1.70000004768372"/>
    <n v="0"/>
    <n v="0"/>
    <n v="0.259999990463257"/>
    <n v="1.45000004768372"/>
    <n v="0"/>
    <x v="25"/>
    <n v="7"/>
    <n v="75"/>
    <n v="585"/>
    <n v="1541"/>
  </r>
  <r>
    <x v="3"/>
    <x v="20"/>
    <n v="0"/>
    <n v="0"/>
    <n v="0"/>
    <n v="0"/>
    <n v="0"/>
    <n v="0"/>
    <n v="0"/>
    <n v="0"/>
    <x v="25"/>
    <n v="0"/>
    <n v="0"/>
    <n v="1440"/>
    <n v="1348"/>
  </r>
  <r>
    <x v="3"/>
    <x v="21"/>
    <n v="4059"/>
    <n v="2.6800000667571999"/>
    <n v="2.6800000667571999"/>
    <n v="0"/>
    <n v="0"/>
    <n v="0"/>
    <n v="2.6800000667571999"/>
    <n v="0"/>
    <x v="25"/>
    <n v="0"/>
    <n v="184"/>
    <n v="1256"/>
    <n v="1742"/>
  </r>
  <r>
    <x v="3"/>
    <x v="22"/>
    <n v="2080"/>
    <n v="1.37000000476837"/>
    <n v="1.37000000476837"/>
    <n v="0"/>
    <n v="0"/>
    <n v="0"/>
    <n v="1.37000000476837"/>
    <n v="0"/>
    <x v="25"/>
    <n v="0"/>
    <n v="87"/>
    <n v="1353"/>
    <n v="1549"/>
  </r>
  <r>
    <x v="3"/>
    <x v="23"/>
    <n v="2237"/>
    <n v="1.4800000190734901"/>
    <n v="1.4800000190734901"/>
    <n v="0"/>
    <n v="0"/>
    <n v="0"/>
    <n v="1.4800000190734901"/>
    <n v="0"/>
    <x v="25"/>
    <n v="0"/>
    <n v="120"/>
    <n v="1320"/>
    <n v="1589"/>
  </r>
  <r>
    <x v="3"/>
    <x v="24"/>
    <n v="44"/>
    <n v="2.9999999329447701E-2"/>
    <n v="2.9999999329447701E-2"/>
    <n v="0"/>
    <n v="0"/>
    <n v="0"/>
    <n v="2.9999999329447701E-2"/>
    <n v="0"/>
    <x v="25"/>
    <n v="0"/>
    <n v="2"/>
    <n v="1438"/>
    <n v="1351"/>
  </r>
  <r>
    <x v="3"/>
    <x v="25"/>
    <n v="0"/>
    <n v="0"/>
    <n v="0"/>
    <n v="0"/>
    <n v="0"/>
    <n v="0"/>
    <n v="0"/>
    <n v="0"/>
    <x v="25"/>
    <n v="0"/>
    <n v="0"/>
    <n v="1440"/>
    <n v="1347"/>
  </r>
  <r>
    <x v="3"/>
    <x v="26"/>
    <n v="0"/>
    <n v="0"/>
    <n v="0"/>
    <n v="0"/>
    <n v="0"/>
    <n v="0"/>
    <n v="0"/>
    <n v="0"/>
    <x v="25"/>
    <n v="0"/>
    <n v="0"/>
    <n v="1440"/>
    <n v="1347"/>
  </r>
  <r>
    <x v="3"/>
    <x v="27"/>
    <n v="0"/>
    <n v="0"/>
    <n v="0"/>
    <n v="0"/>
    <n v="0"/>
    <n v="0"/>
    <n v="0"/>
    <n v="0"/>
    <x v="25"/>
    <n v="0"/>
    <n v="0"/>
    <n v="1440"/>
    <n v="1347"/>
  </r>
  <r>
    <x v="3"/>
    <x v="28"/>
    <n v="0"/>
    <n v="0"/>
    <n v="0"/>
    <n v="0"/>
    <n v="0"/>
    <n v="0"/>
    <n v="0"/>
    <n v="0"/>
    <x v="25"/>
    <n v="0"/>
    <n v="0"/>
    <n v="1440"/>
    <n v="1347"/>
  </r>
  <r>
    <x v="3"/>
    <x v="29"/>
    <n v="0"/>
    <n v="0"/>
    <n v="0"/>
    <n v="0"/>
    <n v="0"/>
    <n v="0"/>
    <n v="0"/>
    <n v="0"/>
    <x v="25"/>
    <n v="0"/>
    <n v="0"/>
    <n v="1440"/>
    <n v="1347"/>
  </r>
  <r>
    <x v="3"/>
    <x v="30"/>
    <n v="0"/>
    <n v="0"/>
    <n v="0"/>
    <n v="0"/>
    <n v="0"/>
    <n v="0"/>
    <n v="0"/>
    <n v="0"/>
    <x v="25"/>
    <n v="0"/>
    <n v="0"/>
    <n v="711"/>
    <n v="665"/>
  </r>
  <r>
    <x v="4"/>
    <x v="0"/>
    <n v="678"/>
    <n v="0.46999999880790699"/>
    <n v="0.46999999880790699"/>
    <n v="0"/>
    <n v="0"/>
    <n v="0"/>
    <n v="0.46999999880790699"/>
    <n v="0"/>
    <x v="25"/>
    <n v="0"/>
    <n v="55"/>
    <n v="734"/>
    <n v="2220"/>
  </r>
  <r>
    <x v="4"/>
    <x v="1"/>
    <n v="356"/>
    <n v="0.25"/>
    <n v="0.25"/>
    <n v="0"/>
    <n v="0"/>
    <n v="0"/>
    <n v="0.25"/>
    <n v="0"/>
    <x v="25"/>
    <n v="0"/>
    <n v="32"/>
    <n v="986"/>
    <n v="2151"/>
  </r>
  <r>
    <x v="4"/>
    <x v="2"/>
    <n v="2163"/>
    <n v="1.5"/>
    <n v="1.5"/>
    <n v="0"/>
    <n v="0"/>
    <n v="0.40000000596046398"/>
    <n v="1.1000000238418599"/>
    <n v="0"/>
    <x v="25"/>
    <n v="9"/>
    <n v="88"/>
    <n v="1292"/>
    <n v="2383"/>
  </r>
  <r>
    <x v="4"/>
    <x v="3"/>
    <n v="980"/>
    <n v="0.68000000715255704"/>
    <n v="0.68000000715255704"/>
    <n v="0"/>
    <n v="0"/>
    <n v="0"/>
    <n v="0.68000000715255704"/>
    <n v="0"/>
    <x v="25"/>
    <n v="0"/>
    <n v="51"/>
    <n v="941"/>
    <n v="2221"/>
  </r>
  <r>
    <x v="4"/>
    <x v="4"/>
    <n v="0"/>
    <n v="0"/>
    <n v="0"/>
    <n v="0"/>
    <n v="0"/>
    <n v="0"/>
    <n v="0"/>
    <n v="0"/>
    <x v="25"/>
    <n v="0"/>
    <n v="0"/>
    <n v="1440"/>
    <n v="2064"/>
  </r>
  <r>
    <x v="4"/>
    <x v="5"/>
    <n v="0"/>
    <n v="0"/>
    <n v="0"/>
    <n v="0"/>
    <n v="0"/>
    <n v="0"/>
    <n v="0"/>
    <n v="0"/>
    <x v="25"/>
    <n v="0"/>
    <n v="0"/>
    <n v="1440"/>
    <n v="2063"/>
  </r>
  <r>
    <x v="4"/>
    <x v="6"/>
    <n v="244"/>
    <n v="0.17000000178813901"/>
    <n v="0.17000000178813901"/>
    <n v="0"/>
    <n v="0"/>
    <n v="0"/>
    <n v="0.17000000178813901"/>
    <n v="0"/>
    <x v="25"/>
    <n v="0"/>
    <n v="17"/>
    <n v="1423"/>
    <n v="2111"/>
  </r>
  <r>
    <x v="4"/>
    <x v="7"/>
    <n v="0"/>
    <n v="0"/>
    <n v="0"/>
    <n v="0"/>
    <n v="0"/>
    <n v="0"/>
    <n v="0"/>
    <n v="0"/>
    <x v="25"/>
    <n v="0"/>
    <n v="0"/>
    <n v="1440"/>
    <n v="2063"/>
  </r>
  <r>
    <x v="4"/>
    <x v="8"/>
    <n v="0"/>
    <n v="0"/>
    <n v="0"/>
    <n v="0"/>
    <n v="0"/>
    <n v="0"/>
    <n v="0"/>
    <n v="0"/>
    <x v="25"/>
    <n v="0"/>
    <n v="0"/>
    <n v="1440"/>
    <n v="2063"/>
  </r>
  <r>
    <x v="4"/>
    <x v="9"/>
    <n v="0"/>
    <n v="0"/>
    <n v="0"/>
    <n v="0"/>
    <n v="0"/>
    <n v="0"/>
    <n v="0"/>
    <n v="0"/>
    <x v="25"/>
    <n v="0"/>
    <n v="0"/>
    <n v="1440"/>
    <n v="2064"/>
  </r>
  <r>
    <x v="4"/>
    <x v="10"/>
    <n v="149"/>
    <n v="0.10000000149011599"/>
    <n v="0.10000000149011599"/>
    <n v="0"/>
    <n v="0"/>
    <n v="0"/>
    <n v="0.10000000149011599"/>
    <n v="0"/>
    <x v="25"/>
    <n v="0"/>
    <n v="10"/>
    <n v="1430"/>
    <n v="2093"/>
  </r>
  <r>
    <x v="4"/>
    <x v="11"/>
    <n v="2945"/>
    <n v="2.03999996185303"/>
    <n v="2.03999996185303"/>
    <n v="0"/>
    <n v="0"/>
    <n v="0"/>
    <n v="2.03999996185303"/>
    <n v="0"/>
    <x v="25"/>
    <n v="0"/>
    <n v="145"/>
    <n v="1295"/>
    <n v="2499"/>
  </r>
  <r>
    <x v="4"/>
    <x v="12"/>
    <n v="2090"/>
    <n v="1.45000004768372"/>
    <n v="1.45000004768372"/>
    <n v="0"/>
    <n v="7.0000000298023196E-2"/>
    <n v="0.239999994635582"/>
    <n v="1.1399999856948899"/>
    <n v="0"/>
    <x v="37"/>
    <n v="6"/>
    <n v="75"/>
    <n v="1358"/>
    <n v="2324"/>
  </r>
  <r>
    <x v="4"/>
    <x v="13"/>
    <n v="152"/>
    <n v="0.109999999403954"/>
    <n v="0.109999999403954"/>
    <n v="0"/>
    <n v="0"/>
    <n v="0"/>
    <n v="0.109999999403954"/>
    <n v="0"/>
    <x v="25"/>
    <n v="0"/>
    <n v="12"/>
    <n v="1303"/>
    <n v="2100"/>
  </r>
  <r>
    <x v="4"/>
    <x v="14"/>
    <n v="3761"/>
    <n v="2.5999999046325701"/>
    <n v="2.5999999046325701"/>
    <n v="0"/>
    <n v="0"/>
    <n v="0"/>
    <n v="2.5999999046325701"/>
    <n v="0"/>
    <x v="25"/>
    <n v="0"/>
    <n v="192"/>
    <n v="1058"/>
    <n v="2638"/>
  </r>
  <r>
    <x v="4"/>
    <x v="15"/>
    <n v="0"/>
    <n v="0"/>
    <n v="0"/>
    <n v="0"/>
    <n v="0"/>
    <n v="0"/>
    <n v="0"/>
    <n v="0"/>
    <x v="25"/>
    <n v="0"/>
    <n v="0"/>
    <n v="1440"/>
    <n v="2063"/>
  </r>
  <r>
    <x v="4"/>
    <x v="16"/>
    <n v="1675"/>
    <n v="1.1599999666214"/>
    <n v="1.1599999666214"/>
    <n v="0"/>
    <n v="0"/>
    <n v="0"/>
    <n v="1.1599999666214"/>
    <n v="0"/>
    <x v="25"/>
    <n v="0"/>
    <n v="95"/>
    <n v="1167"/>
    <n v="2351"/>
  </r>
  <r>
    <x v="4"/>
    <x v="17"/>
    <n v="0"/>
    <n v="0"/>
    <n v="0"/>
    <n v="0"/>
    <n v="0"/>
    <n v="0"/>
    <n v="0"/>
    <n v="0"/>
    <x v="25"/>
    <n v="0"/>
    <n v="0"/>
    <n v="1440"/>
    <n v="2063"/>
  </r>
  <r>
    <x v="4"/>
    <x v="18"/>
    <n v="0"/>
    <n v="0"/>
    <n v="0"/>
    <n v="0"/>
    <n v="0"/>
    <n v="0"/>
    <n v="0"/>
    <n v="0"/>
    <x v="25"/>
    <n v="0"/>
    <n v="0"/>
    <n v="1440"/>
    <n v="2064"/>
  </r>
  <r>
    <x v="4"/>
    <x v="19"/>
    <n v="2704"/>
    <n v="1.87000000476837"/>
    <n v="1.87000000476837"/>
    <n v="0"/>
    <n v="1.0099999904632599"/>
    <n v="2.9999999329447701E-2"/>
    <n v="0.82999998331069902"/>
    <n v="0"/>
    <x v="42"/>
    <n v="1"/>
    <n v="70"/>
    <n v="1355"/>
    <n v="2411"/>
  </r>
  <r>
    <x v="4"/>
    <x v="20"/>
    <n v="3790"/>
    <n v="2.6199998855590798"/>
    <n v="2.6199998855590798"/>
    <n v="0"/>
    <n v="1.1599999666214"/>
    <n v="0.30000001192092901"/>
    <n v="1.1599999666214"/>
    <n v="0"/>
    <x v="17"/>
    <n v="8"/>
    <n v="94"/>
    <n v="1322"/>
    <n v="2505"/>
  </r>
  <r>
    <x v="4"/>
    <x v="21"/>
    <n v="1326"/>
    <n v="0.92000001668930098"/>
    <n v="0.92000001668930098"/>
    <n v="0"/>
    <n v="0.730000019073486"/>
    <n v="0"/>
    <n v="0.18000000715255701"/>
    <n v="0"/>
    <x v="38"/>
    <n v="0"/>
    <n v="17"/>
    <n v="1413"/>
    <n v="2195"/>
  </r>
  <r>
    <x v="4"/>
    <x v="22"/>
    <n v="1786"/>
    <n v="1.2400000095367401"/>
    <n v="1.2400000095367401"/>
    <n v="0"/>
    <n v="0"/>
    <n v="0"/>
    <n v="1.2400000095367401"/>
    <n v="0"/>
    <x v="25"/>
    <n v="0"/>
    <n v="87"/>
    <n v="1353"/>
    <n v="2338"/>
  </r>
  <r>
    <x v="4"/>
    <x v="23"/>
    <n v="0"/>
    <n v="0"/>
    <n v="0"/>
    <n v="0"/>
    <n v="0"/>
    <n v="0"/>
    <n v="0"/>
    <n v="0"/>
    <x v="25"/>
    <n v="0"/>
    <n v="0"/>
    <n v="1440"/>
    <n v="2063"/>
  </r>
  <r>
    <x v="4"/>
    <x v="24"/>
    <n v="2091"/>
    <n v="1.45000004768372"/>
    <n v="1.45000004768372"/>
    <n v="0"/>
    <n v="0"/>
    <n v="0"/>
    <n v="1.45000004768372"/>
    <n v="0"/>
    <x v="25"/>
    <n v="0"/>
    <n v="108"/>
    <n v="1332"/>
    <n v="2383"/>
  </r>
  <r>
    <x v="4"/>
    <x v="25"/>
    <n v="1510"/>
    <n v="1.03999996185303"/>
    <n v="1.03999996185303"/>
    <n v="0"/>
    <n v="0"/>
    <n v="0"/>
    <n v="1.03999996185303"/>
    <n v="0"/>
    <x v="25"/>
    <n v="0"/>
    <n v="48"/>
    <n v="1392"/>
    <n v="2229"/>
  </r>
  <r>
    <x v="4"/>
    <x v="26"/>
    <n v="0"/>
    <n v="0"/>
    <n v="0"/>
    <n v="0"/>
    <n v="0"/>
    <n v="0"/>
    <n v="0"/>
    <n v="0"/>
    <x v="25"/>
    <n v="0"/>
    <n v="0"/>
    <n v="1440"/>
    <n v="2063"/>
  </r>
  <r>
    <x v="4"/>
    <x v="27"/>
    <n v="0"/>
    <n v="0"/>
    <n v="0"/>
    <n v="0"/>
    <n v="0"/>
    <n v="0"/>
    <n v="0"/>
    <n v="0"/>
    <x v="25"/>
    <n v="0"/>
    <n v="0"/>
    <n v="1440"/>
    <n v="2063"/>
  </r>
  <r>
    <x v="4"/>
    <x v="28"/>
    <n v="0"/>
    <n v="0"/>
    <n v="0"/>
    <n v="0"/>
    <n v="0"/>
    <n v="0"/>
    <n v="0"/>
    <n v="0"/>
    <x v="25"/>
    <n v="0"/>
    <n v="0"/>
    <n v="1440"/>
    <n v="2063"/>
  </r>
  <r>
    <x v="4"/>
    <x v="29"/>
    <n v="0"/>
    <n v="0"/>
    <n v="0"/>
    <n v="0"/>
    <n v="0"/>
    <n v="0"/>
    <n v="0"/>
    <n v="0"/>
    <x v="25"/>
    <n v="0"/>
    <n v="0"/>
    <n v="1440"/>
    <n v="2063"/>
  </r>
  <r>
    <x v="4"/>
    <x v="30"/>
    <n v="0"/>
    <n v="0"/>
    <n v="0"/>
    <n v="0"/>
    <n v="0"/>
    <n v="0"/>
    <n v="0"/>
    <n v="0"/>
    <x v="25"/>
    <n v="0"/>
    <n v="0"/>
    <n v="966"/>
    <n v="1383"/>
  </r>
  <r>
    <x v="5"/>
    <x v="0"/>
    <n v="11875"/>
    <n v="8.3400001525878906"/>
    <n v="8.3400001525878906"/>
    <n v="0"/>
    <n v="3.3099999427795401"/>
    <n v="0.769999980926514"/>
    <n v="4.2600002288818404"/>
    <n v="0"/>
    <x v="6"/>
    <n v="14"/>
    <n v="227"/>
    <n v="1157"/>
    <n v="2390"/>
  </r>
  <r>
    <x v="5"/>
    <x v="1"/>
    <n v="12024"/>
    <n v="8.5"/>
    <n v="8.5"/>
    <n v="0"/>
    <n v="2.9900000095367401"/>
    <n v="0.10000000149011599"/>
    <n v="5.4099998474121103"/>
    <n v="0"/>
    <x v="43"/>
    <n v="5"/>
    <n v="292"/>
    <n v="1100"/>
    <n v="2601"/>
  </r>
  <r>
    <x v="5"/>
    <x v="2"/>
    <n v="10690"/>
    <n v="7.5"/>
    <n v="7.5"/>
    <n v="0"/>
    <n v="2.4800000190734899"/>
    <n v="0.20999999344348899"/>
    <n v="4.8200001716613796"/>
    <n v="0"/>
    <x v="40"/>
    <n v="3"/>
    <n v="257"/>
    <n v="1148"/>
    <n v="2312"/>
  </r>
  <r>
    <x v="5"/>
    <x v="3"/>
    <n v="11034"/>
    <n v="8.0299997329711896"/>
    <n v="8.0299997329711896"/>
    <n v="0"/>
    <n v="1.9400000572204601"/>
    <n v="0.31000000238418601"/>
    <n v="5.7800002098083496"/>
    <n v="0"/>
    <x v="44"/>
    <n v="9"/>
    <n v="282"/>
    <n v="1122"/>
    <n v="2525"/>
  </r>
  <r>
    <x v="5"/>
    <x v="4"/>
    <n v="10100"/>
    <n v="7.0900001525878897"/>
    <n v="7.0900001525878897"/>
    <n v="0"/>
    <n v="3.1500000953674299"/>
    <n v="0.55000001192092896"/>
    <n v="3.3900001049041699"/>
    <n v="0"/>
    <x v="11"/>
    <n v="11"/>
    <n v="151"/>
    <n v="1237"/>
    <n v="2177"/>
  </r>
  <r>
    <x v="5"/>
    <x v="5"/>
    <n v="15112"/>
    <n v="11.3999996185303"/>
    <n v="11.3999996185303"/>
    <n v="0"/>
    <n v="3.8699998855590798"/>
    <n v="0.66000002622604403"/>
    <n v="6.8800001144409197"/>
    <n v="0"/>
    <x v="8"/>
    <n v="29"/>
    <n v="331"/>
    <n v="1052"/>
    <n v="2782"/>
  </r>
  <r>
    <x v="5"/>
    <x v="6"/>
    <n v="14131"/>
    <n v="10.069999694824199"/>
    <n v="10.069999694824199"/>
    <n v="0"/>
    <n v="3.6400001049041699"/>
    <n v="0.119999997317791"/>
    <n v="6.3000001907348597"/>
    <n v="0"/>
    <x v="16"/>
    <n v="3"/>
    <n v="311"/>
    <n v="1078"/>
    <n v="2770"/>
  </r>
  <r>
    <x v="5"/>
    <x v="7"/>
    <n v="11548"/>
    <n v="8.5299997329711896"/>
    <n v="8.5299997329711896"/>
    <n v="0"/>
    <n v="3.28999996185303"/>
    <n v="0.239999994635582"/>
    <n v="5"/>
    <n v="0"/>
    <x v="14"/>
    <n v="7"/>
    <n v="250"/>
    <n v="1152"/>
    <n v="2489"/>
  </r>
  <r>
    <x v="5"/>
    <x v="8"/>
    <n v="15112"/>
    <n v="10.670000076293899"/>
    <n v="10.670000076293899"/>
    <n v="0"/>
    <n v="3.3399999141693102"/>
    <n v="1.9299999475479099"/>
    <n v="5.4000000953674299"/>
    <n v="0"/>
    <x v="16"/>
    <n v="63"/>
    <n v="276"/>
    <n v="1053"/>
    <n v="2897"/>
  </r>
  <r>
    <x v="5"/>
    <x v="9"/>
    <n v="12453"/>
    <n v="8.7399997711181605"/>
    <n v="8.7399997711181605"/>
    <n v="0"/>
    <n v="3.3299999237060498"/>
    <n v="1.1100000143051101"/>
    <n v="4.3099999427795401"/>
    <n v="0"/>
    <x v="45"/>
    <n v="53"/>
    <n v="255"/>
    <n v="1028"/>
    <n v="3158"/>
  </r>
  <r>
    <x v="5"/>
    <x v="10"/>
    <n v="12954"/>
    <n v="9.3299999237060494"/>
    <n v="9.3299999237060494"/>
    <n v="0"/>
    <n v="4.4299998283386204"/>
    <n v="0.41999998688697798"/>
    <n v="4.4699997901916504"/>
    <n v="0"/>
    <x v="18"/>
    <n v="10"/>
    <n v="273"/>
    <n v="1105"/>
    <n v="2638"/>
  </r>
  <r>
    <x v="5"/>
    <x v="11"/>
    <n v="6001"/>
    <n v="4.21000003814697"/>
    <n v="4.21000003814697"/>
    <n v="0"/>
    <n v="0"/>
    <n v="0"/>
    <n v="4.21000003814697"/>
    <n v="0"/>
    <x v="25"/>
    <n v="0"/>
    <n v="249"/>
    <n v="1191"/>
    <n v="2069"/>
  </r>
  <r>
    <x v="5"/>
    <x v="12"/>
    <n v="13481"/>
    <n v="10.2799997329712"/>
    <n v="10.2799997329712"/>
    <n v="0"/>
    <n v="4.5500001907348597"/>
    <n v="1.1499999761581401"/>
    <n v="4.5799999237060502"/>
    <n v="0"/>
    <x v="22"/>
    <n v="26"/>
    <n v="216"/>
    <n v="1161"/>
    <n v="2529"/>
  </r>
  <r>
    <x v="5"/>
    <x v="13"/>
    <n v="11369"/>
    <n v="8.0100002288818395"/>
    <n v="8.0100002288818395"/>
    <n v="0"/>
    <n v="3.3299999237060498"/>
    <n v="0.21999999880790699"/>
    <n v="4.46000003814697"/>
    <n v="0"/>
    <x v="23"/>
    <n v="8"/>
    <n v="217"/>
    <n v="1171"/>
    <n v="2470"/>
  </r>
  <r>
    <x v="5"/>
    <x v="14"/>
    <n v="10119"/>
    <n v="7.1900000572204599"/>
    <n v="7.1900000572204599"/>
    <n v="0"/>
    <n v="1.4299999475479099"/>
    <n v="0.66000002622604403"/>
    <n v="5.1100001335143999"/>
    <n v="0"/>
    <x v="46"/>
    <n v="24"/>
    <n v="275"/>
    <n v="1086"/>
    <n v="2793"/>
  </r>
  <r>
    <x v="5"/>
    <x v="15"/>
    <n v="10159"/>
    <n v="7.1300001144409197"/>
    <n v="7.1300001144409197"/>
    <n v="0"/>
    <n v="1.03999996185303"/>
    <n v="0.97000002861022905"/>
    <n v="5.1199998855590803"/>
    <n v="0"/>
    <x v="9"/>
    <n v="20"/>
    <n v="282"/>
    <n v="1119"/>
    <n v="2463"/>
  </r>
  <r>
    <x v="5"/>
    <x v="16"/>
    <n v="10140"/>
    <n v="7.1199998855590803"/>
    <n v="7.1199998855590803"/>
    <n v="0"/>
    <n v="0.40999999642372098"/>
    <n v="1.33000004291534"/>
    <n v="5.3899998664856001"/>
    <n v="0"/>
    <x v="39"/>
    <n v="20"/>
    <n v="291"/>
    <n v="1123"/>
    <n v="2296"/>
  </r>
  <r>
    <x v="5"/>
    <x v="17"/>
    <n v="10245"/>
    <n v="7.1900000572204599"/>
    <n v="7.1900000572204599"/>
    <n v="0"/>
    <n v="0.479999989271164"/>
    <n v="1.21000003814697"/>
    <n v="5.5"/>
    <n v="0"/>
    <x v="1"/>
    <n v="40"/>
    <n v="281"/>
    <n v="1098"/>
    <n v="2611"/>
  </r>
  <r>
    <x v="5"/>
    <x v="18"/>
    <n v="18387"/>
    <n v="12.9099998474121"/>
    <n v="12.9099998474121"/>
    <n v="0"/>
    <n v="0.93999999761581399"/>
    <n v="1.3999999761581401"/>
    <n v="10.569999694824199"/>
    <n v="0"/>
    <x v="47"/>
    <n v="23"/>
    <n v="361"/>
    <n v="1043"/>
    <n v="2732"/>
  </r>
  <r>
    <x v="5"/>
    <x v="19"/>
    <n v="10538"/>
    <n v="7.4000000953674299"/>
    <n v="7.4000000953674299"/>
    <n v="0"/>
    <n v="1.9400000572204601"/>
    <n v="0.95999997854232799"/>
    <n v="4.5"/>
    <n v="0"/>
    <x v="0"/>
    <n v="28"/>
    <n v="245"/>
    <n v="1142"/>
    <n v="2380"/>
  </r>
  <r>
    <x v="5"/>
    <x v="20"/>
    <n v="10379"/>
    <n v="7.28999996185303"/>
    <n v="7.28999996185303"/>
    <n v="0"/>
    <n v="2.6099998950958301"/>
    <n v="0.34000000357627902"/>
    <n v="4.3299999237060502"/>
    <n v="0"/>
    <x v="4"/>
    <n v="8"/>
    <n v="277"/>
    <n v="1119"/>
    <n v="2473"/>
  </r>
  <r>
    <x v="5"/>
    <x v="21"/>
    <n v="12183"/>
    <n v="8.7399997711181605"/>
    <n v="8.7399997711181605"/>
    <n v="0"/>
    <n v="3.9900000095367401"/>
    <n v="0.46000000834464999"/>
    <n v="4.2800002098083496"/>
    <n v="0"/>
    <x v="48"/>
    <n v="14"/>
    <n v="250"/>
    <n v="1104"/>
    <n v="2752"/>
  </r>
  <r>
    <x v="5"/>
    <x v="22"/>
    <n v="11768"/>
    <n v="8.2899999618530291"/>
    <n v="8.2899999618530291"/>
    <n v="0"/>
    <n v="2.5099999904632599"/>
    <n v="0.93000000715255704"/>
    <n v="4.8499999046325701"/>
    <n v="0"/>
    <x v="4"/>
    <n v="27"/>
    <n v="272"/>
    <n v="1105"/>
    <n v="2649"/>
  </r>
  <r>
    <x v="5"/>
    <x v="23"/>
    <n v="11895"/>
    <n v="8.3500003814697301"/>
    <n v="8.3500003814697301"/>
    <n v="0"/>
    <n v="2.78999996185303"/>
    <n v="0.86000001430511497"/>
    <n v="4.6999998092651403"/>
    <n v="0"/>
    <x v="46"/>
    <n v="20"/>
    <n v="253"/>
    <n v="1112"/>
    <n v="2609"/>
  </r>
  <r>
    <x v="5"/>
    <x v="24"/>
    <n v="10227"/>
    <n v="7.1799998283386204"/>
    <n v="7.1799998283386204"/>
    <n v="0"/>
    <n v="1.87000000476837"/>
    <n v="0.67000001668930098"/>
    <n v="4.6399998664856001"/>
    <n v="0"/>
    <x v="21"/>
    <n v="17"/>
    <n v="295"/>
    <n v="1104"/>
    <n v="2498"/>
  </r>
  <r>
    <x v="5"/>
    <x v="25"/>
    <n v="6708"/>
    <n v="4.71000003814697"/>
    <n v="4.71000003814697"/>
    <n v="0"/>
    <n v="1.6100000143051101"/>
    <n v="7.9999998211860698E-2"/>
    <n v="3.0199999809265101"/>
    <n v="0"/>
    <x v="49"/>
    <n v="2"/>
    <n v="149"/>
    <n v="1269"/>
    <n v="1995"/>
  </r>
  <r>
    <x v="5"/>
    <x v="26"/>
    <n v="3292"/>
    <n v="2.3099999427795401"/>
    <n v="2.3099999427795401"/>
    <n v="0"/>
    <n v="0"/>
    <n v="0"/>
    <n v="2.3099999427795401"/>
    <n v="0"/>
    <x v="25"/>
    <n v="0"/>
    <n v="135"/>
    <n v="1305"/>
    <n v="1848"/>
  </r>
  <r>
    <x v="5"/>
    <x v="27"/>
    <n v="13379"/>
    <n v="9.3900003433227504"/>
    <n v="9.3900003433227504"/>
    <n v="0"/>
    <n v="2.1199998855590798"/>
    <n v="1.62999999523163"/>
    <n v="5.6399998664856001"/>
    <n v="0"/>
    <x v="50"/>
    <n v="47"/>
    <n v="297"/>
    <n v="1061"/>
    <n v="2709"/>
  </r>
  <r>
    <x v="5"/>
    <x v="28"/>
    <n v="12798"/>
    <n v="8.9799995422363299"/>
    <n v="8.9799995422363299"/>
    <n v="0"/>
    <n v="2.2200000286102299"/>
    <n v="1.21000003814697"/>
    <n v="5.5599999427795401"/>
    <n v="0"/>
    <x v="51"/>
    <n v="28"/>
    <n v="271"/>
    <n v="1084"/>
    <n v="2797"/>
  </r>
  <r>
    <x v="5"/>
    <x v="29"/>
    <n v="13272"/>
    <n v="9.3199996948242205"/>
    <n v="9.3199996948242205"/>
    <n v="0"/>
    <n v="4.1799998283386204"/>
    <n v="1.1499999761581401"/>
    <n v="3.9900000095367401"/>
    <n v="0"/>
    <x v="52"/>
    <n v="25"/>
    <n v="224"/>
    <n v="1133"/>
    <n v="2544"/>
  </r>
  <r>
    <x v="5"/>
    <x v="30"/>
    <n v="9117"/>
    <n v="6.4099998474121103"/>
    <n v="6.4099998474121103"/>
    <n v="0"/>
    <n v="1.2799999713897701"/>
    <n v="0.67000001668930098"/>
    <n v="4.4400000572204599"/>
    <n v="0"/>
    <x v="17"/>
    <n v="16"/>
    <n v="236"/>
    <n v="728"/>
    <n v="1853"/>
  </r>
  <r>
    <x v="6"/>
    <x v="0"/>
    <n v="4414"/>
    <n v="2.7400000095367401"/>
    <n v="2.7400000095367401"/>
    <n v="0"/>
    <n v="0.18999999761581399"/>
    <n v="0.34999999403953602"/>
    <n v="2.2000000476837198"/>
    <n v="0"/>
    <x v="33"/>
    <n v="8"/>
    <n v="181"/>
    <n v="706"/>
    <n v="1459"/>
  </r>
  <r>
    <x v="6"/>
    <x v="1"/>
    <n v="4993"/>
    <n v="3.0999999046325701"/>
    <n v="3.0999999046325701"/>
    <n v="0"/>
    <n v="0"/>
    <n v="0"/>
    <n v="3.0999999046325701"/>
    <n v="0"/>
    <x v="25"/>
    <n v="0"/>
    <n v="238"/>
    <n v="663"/>
    <n v="1521"/>
  </r>
  <r>
    <x v="6"/>
    <x v="2"/>
    <n v="3335"/>
    <n v="2.0699999332428001"/>
    <n v="2.0699999332428001"/>
    <n v="0"/>
    <n v="0"/>
    <n v="0"/>
    <n v="2.0499999523162802"/>
    <n v="0"/>
    <x v="25"/>
    <n v="0"/>
    <n v="197"/>
    <n v="653"/>
    <n v="1431"/>
  </r>
  <r>
    <x v="6"/>
    <x v="3"/>
    <n v="3821"/>
    <n v="2.3699998855590798"/>
    <n v="2.3699998855590798"/>
    <n v="0"/>
    <n v="0"/>
    <n v="0"/>
    <n v="2.3699998855590798"/>
    <n v="0"/>
    <x v="25"/>
    <n v="0"/>
    <n v="188"/>
    <n v="687"/>
    <n v="1444"/>
  </r>
  <r>
    <x v="6"/>
    <x v="4"/>
    <n v="2547"/>
    <n v="1.58000004291534"/>
    <n v="1.58000004291534"/>
    <n v="0"/>
    <n v="0"/>
    <n v="0"/>
    <n v="1.58000004291534"/>
    <n v="0"/>
    <x v="25"/>
    <n v="0"/>
    <n v="150"/>
    <n v="728"/>
    <n v="1373"/>
  </r>
  <r>
    <x v="6"/>
    <x v="5"/>
    <n v="838"/>
    <n v="0.519999980926514"/>
    <n v="0.519999980926514"/>
    <n v="0"/>
    <n v="0"/>
    <n v="0"/>
    <n v="0.519999980926514"/>
    <n v="0"/>
    <x v="25"/>
    <n v="0"/>
    <n v="60"/>
    <n v="1053"/>
    <n v="1214"/>
  </r>
  <r>
    <x v="6"/>
    <x v="6"/>
    <n v="3325"/>
    <n v="2.0599999427795401"/>
    <n v="2.0599999427795401"/>
    <n v="0"/>
    <n v="0"/>
    <n v="0"/>
    <n v="2.0599999427795401"/>
    <n v="0"/>
    <x v="25"/>
    <n v="0"/>
    <n v="182"/>
    <n v="1062"/>
    <n v="1419"/>
  </r>
  <r>
    <x v="6"/>
    <x v="7"/>
    <n v="2424"/>
    <n v="1.5"/>
    <n v="1.5"/>
    <n v="0"/>
    <n v="0"/>
    <n v="0"/>
    <n v="1.5"/>
    <n v="0"/>
    <x v="25"/>
    <n v="0"/>
    <n v="141"/>
    <n v="785"/>
    <n v="1356"/>
  </r>
  <r>
    <x v="6"/>
    <x v="8"/>
    <n v="7222"/>
    <n v="4.4800000190734899"/>
    <n v="4.4800000190734899"/>
    <n v="0"/>
    <n v="0"/>
    <n v="0"/>
    <n v="4.4800000190734899"/>
    <n v="0"/>
    <x v="25"/>
    <n v="0"/>
    <n v="327"/>
    <n v="623"/>
    <n v="1667"/>
  </r>
  <r>
    <x v="6"/>
    <x v="9"/>
    <n v="2467"/>
    <n v="1.5299999713897701"/>
    <n v="1.5299999713897701"/>
    <n v="0"/>
    <n v="0"/>
    <n v="0"/>
    <n v="1.5299999713897701"/>
    <n v="0"/>
    <x v="25"/>
    <n v="0"/>
    <n v="153"/>
    <n v="749"/>
    <n v="1370"/>
  </r>
  <r>
    <x v="6"/>
    <x v="10"/>
    <n v="2915"/>
    <n v="1.8099999427795399"/>
    <n v="1.8099999427795399"/>
    <n v="0"/>
    <n v="0"/>
    <n v="0"/>
    <n v="1.8099999427795399"/>
    <n v="0"/>
    <x v="25"/>
    <n v="0"/>
    <n v="162"/>
    <n v="712"/>
    <n v="1399"/>
  </r>
  <r>
    <x v="6"/>
    <x v="11"/>
    <n v="12357"/>
    <n v="7.71000003814697"/>
    <n v="7.71000003814697"/>
    <n v="0"/>
    <n v="0"/>
    <n v="0"/>
    <n v="7.71000003814697"/>
    <n v="0"/>
    <x v="25"/>
    <n v="0"/>
    <n v="432"/>
    <n v="458"/>
    <n v="1916"/>
  </r>
  <r>
    <x v="6"/>
    <x v="12"/>
    <n v="3490"/>
    <n v="2.1600000858306898"/>
    <n v="2.1600000858306898"/>
    <n v="0"/>
    <n v="0"/>
    <n v="0"/>
    <n v="2.1600000858306898"/>
    <n v="0"/>
    <x v="25"/>
    <n v="0"/>
    <n v="164"/>
    <n v="704"/>
    <n v="1401"/>
  </r>
  <r>
    <x v="6"/>
    <x v="13"/>
    <n v="6017"/>
    <n v="3.7300000190734899"/>
    <n v="3.7300000190734899"/>
    <n v="0"/>
    <n v="0"/>
    <n v="0"/>
    <n v="3.7300000190734899"/>
    <n v="0"/>
    <x v="25"/>
    <n v="0"/>
    <n v="260"/>
    <n v="821"/>
    <n v="1576"/>
  </r>
  <r>
    <x v="6"/>
    <x v="14"/>
    <n v="5933"/>
    <n v="3.6800000667571999"/>
    <n v="3.6800000667571999"/>
    <n v="0"/>
    <n v="0"/>
    <n v="0"/>
    <n v="3.6800000667571999"/>
    <n v="0"/>
    <x v="25"/>
    <n v="0"/>
    <n v="288"/>
    <n v="1018"/>
    <n v="1595"/>
  </r>
  <r>
    <x v="6"/>
    <x v="15"/>
    <n v="6088"/>
    <n v="3.7699999809265101"/>
    <n v="3.7699999809265101"/>
    <n v="0"/>
    <n v="0"/>
    <n v="0"/>
    <n v="3.7699999809265101"/>
    <n v="0"/>
    <x v="25"/>
    <n v="0"/>
    <n v="286"/>
    <n v="586"/>
    <n v="1593"/>
  </r>
  <r>
    <x v="6"/>
    <x v="16"/>
    <n v="6375"/>
    <n v="3.9500000476837198"/>
    <n v="3.9500000476837198"/>
    <n v="0"/>
    <n v="0"/>
    <n v="0"/>
    <n v="3.9500000476837198"/>
    <n v="0"/>
    <x v="25"/>
    <n v="0"/>
    <n v="331"/>
    <n v="626"/>
    <n v="1649"/>
  </r>
  <r>
    <x v="6"/>
    <x v="17"/>
    <n v="7604"/>
    <n v="4.71000003814697"/>
    <n v="4.71000003814697"/>
    <n v="0"/>
    <n v="0"/>
    <n v="0"/>
    <n v="4.71000003814697"/>
    <n v="0"/>
    <x v="25"/>
    <n v="0"/>
    <n v="352"/>
    <n v="492"/>
    <n v="1692"/>
  </r>
  <r>
    <x v="6"/>
    <x v="18"/>
    <n v="4729"/>
    <n v="2.9300000667571999"/>
    <n v="2.9300000667571999"/>
    <n v="0"/>
    <n v="0"/>
    <n v="0"/>
    <n v="2.9300000667571999"/>
    <n v="0"/>
    <x v="25"/>
    <n v="0"/>
    <n v="233"/>
    <n v="594"/>
    <n v="1506"/>
  </r>
  <r>
    <x v="6"/>
    <x v="19"/>
    <n v="3609"/>
    <n v="2.2799999713897701"/>
    <n v="2.2799999713897701"/>
    <n v="0"/>
    <n v="0"/>
    <n v="0"/>
    <n v="2.2799999713897701"/>
    <n v="0"/>
    <x v="25"/>
    <n v="0"/>
    <n v="191"/>
    <n v="716"/>
    <n v="1447"/>
  </r>
  <r>
    <x v="6"/>
    <x v="20"/>
    <n v="7018"/>
    <n v="4.3499999046325701"/>
    <n v="4.3499999046325701"/>
    <n v="0"/>
    <n v="0"/>
    <n v="0"/>
    <n v="4.3499999046325701"/>
    <n v="0"/>
    <x v="25"/>
    <n v="0"/>
    <n v="355"/>
    <n v="716"/>
    <n v="1690"/>
  </r>
  <r>
    <x v="6"/>
    <x v="21"/>
    <n v="5992"/>
    <n v="3.7200000286102299"/>
    <n v="3.7200000286102299"/>
    <n v="0"/>
    <n v="0"/>
    <n v="0"/>
    <n v="3.7200000286102299"/>
    <n v="0"/>
    <x v="25"/>
    <n v="0"/>
    <n v="304"/>
    <n v="981"/>
    <n v="1604"/>
  </r>
  <r>
    <x v="6"/>
    <x v="22"/>
    <n v="6564"/>
    <n v="4.0700001716613796"/>
    <n v="4.0700001716613796"/>
    <n v="0"/>
    <n v="0"/>
    <n v="0"/>
    <n v="4.0700001716613796"/>
    <n v="0"/>
    <x v="25"/>
    <n v="0"/>
    <n v="345"/>
    <n v="530"/>
    <n v="1658"/>
  </r>
  <r>
    <x v="6"/>
    <x v="23"/>
    <n v="12167"/>
    <n v="7.53999996185303"/>
    <n v="7.53999996185303"/>
    <n v="0"/>
    <n v="0"/>
    <n v="0"/>
    <n v="7.53999996185303"/>
    <n v="0"/>
    <x v="25"/>
    <n v="0"/>
    <n v="475"/>
    <n v="479"/>
    <n v="1926"/>
  </r>
  <r>
    <x v="6"/>
    <x v="24"/>
    <n v="8198"/>
    <n v="5.0799999237060502"/>
    <n v="5.0799999237060502"/>
    <n v="0"/>
    <n v="0"/>
    <n v="0"/>
    <n v="5.0799999237060502"/>
    <n v="0"/>
    <x v="25"/>
    <n v="0"/>
    <n v="383"/>
    <n v="511"/>
    <n v="1736"/>
  </r>
  <r>
    <x v="6"/>
    <x v="25"/>
    <n v="4193"/>
    <n v="2.5999999046325701"/>
    <n v="2.5999999046325701"/>
    <n v="0"/>
    <n v="0"/>
    <n v="0"/>
    <n v="2.5999999046325701"/>
    <n v="0"/>
    <x v="25"/>
    <n v="0"/>
    <n v="229"/>
    <n v="665"/>
    <n v="1491"/>
  </r>
  <r>
    <x v="6"/>
    <x v="26"/>
    <n v="5528"/>
    <n v="3.4500000476837198"/>
    <n v="3.4500000476837198"/>
    <n v="0"/>
    <n v="0"/>
    <n v="0"/>
    <n v="3.4500000476837198"/>
    <n v="0"/>
    <x v="25"/>
    <n v="0"/>
    <n v="258"/>
    <n v="610"/>
    <n v="1555"/>
  </r>
  <r>
    <x v="6"/>
    <x v="27"/>
    <n v="10685"/>
    <n v="6.6199998855590803"/>
    <n v="6.6199998855590803"/>
    <n v="0"/>
    <n v="0"/>
    <n v="0"/>
    <n v="6.5999999046325701"/>
    <n v="0"/>
    <x v="25"/>
    <n v="0"/>
    <n v="401"/>
    <n v="543"/>
    <n v="1869"/>
  </r>
  <r>
    <x v="6"/>
    <x v="28"/>
    <n v="254"/>
    <n v="0.15999999642372101"/>
    <n v="0.15999999642372101"/>
    <n v="0"/>
    <n v="0"/>
    <n v="0"/>
    <n v="0.15999999642372101"/>
    <n v="0"/>
    <x v="25"/>
    <n v="0"/>
    <n v="17"/>
    <n v="1002"/>
    <n v="1141"/>
  </r>
  <r>
    <x v="6"/>
    <x v="29"/>
    <n v="8580"/>
    <n v="5.3200001716613796"/>
    <n v="5.3200001716613796"/>
    <n v="0"/>
    <n v="0"/>
    <n v="0"/>
    <n v="5.3200001716613796"/>
    <n v="0"/>
    <x v="25"/>
    <n v="0"/>
    <n v="330"/>
    <n v="569"/>
    <n v="1698"/>
  </r>
  <r>
    <x v="6"/>
    <x v="30"/>
    <n v="8891"/>
    <n v="5.5100002288818404"/>
    <n v="5.5100002288818404"/>
    <n v="0"/>
    <n v="0"/>
    <n v="0"/>
    <n v="5.5100002288818404"/>
    <n v="0"/>
    <x v="25"/>
    <n v="0"/>
    <n v="343"/>
    <n v="330"/>
    <n v="1364"/>
  </r>
  <r>
    <x v="7"/>
    <x v="0"/>
    <n v="10725"/>
    <n v="7.4899997711181596"/>
    <n v="7.4899997711181596"/>
    <n v="0"/>
    <n v="1.16999995708466"/>
    <n v="0.31000000238418601"/>
    <n v="6.0100002288818404"/>
    <n v="0"/>
    <x v="47"/>
    <n v="9"/>
    <n v="306"/>
    <n v="1112"/>
    <n v="2124"/>
  </r>
  <r>
    <x v="7"/>
    <x v="1"/>
    <n v="7275"/>
    <n v="4.9000000953674299"/>
    <n v="4.9000000953674299"/>
    <n v="0"/>
    <n v="0"/>
    <n v="0"/>
    <n v="4.9000000953674299"/>
    <n v="0"/>
    <x v="25"/>
    <n v="0"/>
    <n v="335"/>
    <n v="1105"/>
    <n v="2003"/>
  </r>
  <r>
    <x v="7"/>
    <x v="2"/>
    <n v="3973"/>
    <n v="2.6800000667571999"/>
    <n v="2.6800000667571999"/>
    <n v="0"/>
    <n v="0"/>
    <n v="0"/>
    <n v="2.6800000667571999"/>
    <n v="0"/>
    <x v="25"/>
    <n v="0"/>
    <n v="191"/>
    <n v="1249"/>
    <n v="1696"/>
  </r>
  <r>
    <x v="7"/>
    <x v="3"/>
    <n v="5205"/>
    <n v="3.5099999904632599"/>
    <n v="3.5099999904632599"/>
    <n v="0"/>
    <n v="0"/>
    <n v="0"/>
    <n v="3.5099999904632599"/>
    <n v="0"/>
    <x v="25"/>
    <n v="0"/>
    <n v="245"/>
    <n v="1195"/>
    <n v="1801"/>
  </r>
  <r>
    <x v="7"/>
    <x v="4"/>
    <n v="5057"/>
    <n v="3.4100000858306898"/>
    <n v="3.4100000858306898"/>
    <n v="0"/>
    <n v="0"/>
    <n v="0"/>
    <n v="3.4000000953674299"/>
    <n v="0"/>
    <x v="25"/>
    <n v="0"/>
    <n v="195"/>
    <n v="1245"/>
    <n v="1724"/>
  </r>
  <r>
    <x v="7"/>
    <x v="5"/>
    <n v="6198"/>
    <n v="4.1799998283386204"/>
    <n v="4.1799998283386204"/>
    <n v="0"/>
    <n v="0"/>
    <n v="0"/>
    <n v="4.1799998283386204"/>
    <n v="0"/>
    <x v="25"/>
    <n v="0"/>
    <n v="249"/>
    <n v="1191"/>
    <n v="1852"/>
  </r>
  <r>
    <x v="7"/>
    <x v="6"/>
    <n v="6559"/>
    <n v="4.4200000762939498"/>
    <n v="4.4200000762939498"/>
    <n v="0"/>
    <n v="0"/>
    <n v="0.259999990463257"/>
    <n v="4.1399998664856001"/>
    <n v="0"/>
    <x v="25"/>
    <n v="7"/>
    <n v="260"/>
    <n v="1173"/>
    <n v="1905"/>
  </r>
  <r>
    <x v="7"/>
    <x v="7"/>
    <n v="5997"/>
    <n v="4.03999996185303"/>
    <n v="4.03999996185303"/>
    <n v="0"/>
    <n v="0"/>
    <n v="0.37999999523162797"/>
    <n v="3.6600000858306898"/>
    <n v="0"/>
    <x v="25"/>
    <n v="11"/>
    <n v="228"/>
    <n v="1201"/>
    <n v="1811"/>
  </r>
  <r>
    <x v="7"/>
    <x v="8"/>
    <n v="7192"/>
    <n v="4.8499999046325701"/>
    <n v="4.8499999046325701"/>
    <n v="0"/>
    <n v="0"/>
    <n v="0.490000009536743"/>
    <n v="4.3400001525878897"/>
    <n v="0"/>
    <x v="25"/>
    <n v="11"/>
    <n v="283"/>
    <n v="1146"/>
    <n v="1922"/>
  </r>
  <r>
    <x v="7"/>
    <x v="9"/>
    <n v="3404"/>
    <n v="2.28999996185303"/>
    <n v="2.28999996185303"/>
    <n v="0"/>
    <n v="5.9999998658895499E-2"/>
    <n v="0.41999998688697798"/>
    <n v="1.8099999427795399"/>
    <n v="0"/>
    <x v="37"/>
    <n v="10"/>
    <n v="127"/>
    <n v="1302"/>
    <n v="1610"/>
  </r>
  <r>
    <x v="7"/>
    <x v="10"/>
    <n v="5583"/>
    <n v="3.7599999904632599"/>
    <n v="3.7599999904632599"/>
    <n v="0"/>
    <n v="0"/>
    <n v="0"/>
    <n v="3.7599999904632599"/>
    <n v="0"/>
    <x v="25"/>
    <n v="0"/>
    <n v="266"/>
    <n v="1174"/>
    <n v="1851"/>
  </r>
  <r>
    <x v="7"/>
    <x v="11"/>
    <n v="5079"/>
    <n v="3.4200000762939502"/>
    <n v="3.4200000762939502"/>
    <n v="0"/>
    <n v="0"/>
    <n v="0"/>
    <n v="3.4200000762939502"/>
    <n v="0"/>
    <x v="25"/>
    <n v="0"/>
    <n v="242"/>
    <n v="1129"/>
    <n v="1804"/>
  </r>
  <r>
    <x v="7"/>
    <x v="12"/>
    <n v="4165"/>
    <n v="2.8099999427795401"/>
    <n v="2.8099999427795401"/>
    <n v="0"/>
    <n v="0"/>
    <n v="0"/>
    <n v="2.7999999523162802"/>
    <n v="0"/>
    <x v="25"/>
    <n v="0"/>
    <n v="204"/>
    <n v="1236"/>
    <n v="1725"/>
  </r>
  <r>
    <x v="7"/>
    <x v="13"/>
    <n v="3588"/>
    <n v="2.4200000762939502"/>
    <n v="2.4200000762939502"/>
    <n v="0"/>
    <n v="0.230000004172325"/>
    <n v="0.20000000298023199"/>
    <n v="1.9900000095367401"/>
    <n v="0"/>
    <x v="33"/>
    <n v="5"/>
    <n v="152"/>
    <n v="1280"/>
    <n v="1654"/>
  </r>
  <r>
    <x v="7"/>
    <x v="14"/>
    <n v="3409"/>
    <n v="2.2999999523162802"/>
    <n v="2.2999999523162802"/>
    <n v="0"/>
    <n v="0"/>
    <n v="0"/>
    <n v="2.2999999523162802"/>
    <n v="0"/>
    <x v="25"/>
    <n v="0"/>
    <n v="147"/>
    <n v="1293"/>
    <n v="1632"/>
  </r>
  <r>
    <x v="7"/>
    <x v="15"/>
    <n v="1715"/>
    <n v="1.1599999666214"/>
    <n v="1.1599999666214"/>
    <n v="0"/>
    <n v="0"/>
    <n v="0"/>
    <n v="1.1599999666214"/>
    <n v="0"/>
    <x v="25"/>
    <n v="0"/>
    <n v="82"/>
    <n v="1358"/>
    <n v="1481"/>
  </r>
  <r>
    <x v="7"/>
    <x v="16"/>
    <n v="1532"/>
    <n v="1.0299999713897701"/>
    <n v="1.0299999713897701"/>
    <n v="0"/>
    <n v="0"/>
    <n v="0"/>
    <n v="1.0299999713897701"/>
    <n v="0"/>
    <x v="25"/>
    <n v="0"/>
    <n v="76"/>
    <n v="1364"/>
    <n v="1473"/>
  </r>
  <r>
    <x v="7"/>
    <x v="17"/>
    <n v="924"/>
    <n v="0.62000000476837203"/>
    <n v="0.62000000476837203"/>
    <n v="0"/>
    <n v="0"/>
    <n v="0"/>
    <n v="0.62000000476837203"/>
    <n v="0"/>
    <x v="25"/>
    <n v="0"/>
    <n v="45"/>
    <n v="1395"/>
    <n v="1410"/>
  </r>
  <r>
    <x v="7"/>
    <x v="18"/>
    <n v="4571"/>
    <n v="3.0799999237060498"/>
    <n v="3.0799999237060498"/>
    <n v="0"/>
    <n v="0"/>
    <n v="0"/>
    <n v="3.0699999332428001"/>
    <n v="0"/>
    <x v="25"/>
    <n v="0"/>
    <n v="234"/>
    <n v="1206"/>
    <n v="1779"/>
  </r>
  <r>
    <x v="7"/>
    <x v="19"/>
    <n v="772"/>
    <n v="0.519999980926514"/>
    <n v="0.519999980926514"/>
    <n v="0"/>
    <n v="0"/>
    <n v="0"/>
    <n v="0.519999980926514"/>
    <n v="0"/>
    <x v="25"/>
    <n v="0"/>
    <n v="40"/>
    <n v="1400"/>
    <n v="1403"/>
  </r>
  <r>
    <x v="7"/>
    <x v="20"/>
    <n v="3634"/>
    <n v="2.4500000476837198"/>
    <n v="2.4500000476837198"/>
    <n v="0"/>
    <n v="0.36000001430511502"/>
    <n v="0.20999999344348899"/>
    <n v="1.87999999523163"/>
    <n v="0"/>
    <x v="32"/>
    <n v="6"/>
    <n v="123"/>
    <n v="1306"/>
    <n v="1613"/>
  </r>
  <r>
    <x v="7"/>
    <x v="21"/>
    <n v="7443"/>
    <n v="5.0199999809265101"/>
    <n v="5.0199999809265101"/>
    <n v="0"/>
    <n v="1.4900000095367401"/>
    <n v="0.37000000476837203"/>
    <n v="3.1600000858306898"/>
    <n v="0"/>
    <x v="49"/>
    <n v="10"/>
    <n v="206"/>
    <n v="1204"/>
    <n v="1878"/>
  </r>
  <r>
    <x v="7"/>
    <x v="22"/>
    <n v="1201"/>
    <n v="0.81000000238418601"/>
    <n v="0.81000000238418601"/>
    <n v="0"/>
    <n v="0"/>
    <n v="0"/>
    <n v="0.81000000238418601"/>
    <n v="0"/>
    <x v="25"/>
    <n v="0"/>
    <n v="52"/>
    <n v="1388"/>
    <n v="1426"/>
  </r>
  <r>
    <x v="7"/>
    <x v="23"/>
    <n v="5202"/>
    <n v="3.5099999904632599"/>
    <n v="3.5099999904632599"/>
    <n v="0"/>
    <n v="0"/>
    <n v="0.38999998569488498"/>
    <n v="3.1099998950958301"/>
    <n v="0"/>
    <x v="25"/>
    <n v="11"/>
    <n v="223"/>
    <n v="1206"/>
    <n v="1780"/>
  </r>
  <r>
    <x v="7"/>
    <x v="24"/>
    <n v="4878"/>
    <n v="3.28999996185303"/>
    <n v="3.28999996185303"/>
    <n v="0"/>
    <n v="0"/>
    <n v="0"/>
    <n v="3.28999996185303"/>
    <n v="0"/>
    <x v="25"/>
    <n v="0"/>
    <n v="204"/>
    <n v="1236"/>
    <n v="1742"/>
  </r>
  <r>
    <x v="7"/>
    <x v="25"/>
    <n v="7379"/>
    <n v="4.9699997901916504"/>
    <n v="4.9699997901916504"/>
    <n v="0"/>
    <n v="0"/>
    <n v="0"/>
    <n v="4.9699997901916504"/>
    <n v="0"/>
    <x v="25"/>
    <n v="0"/>
    <n v="319"/>
    <n v="1121"/>
    <n v="1972"/>
  </r>
  <r>
    <x v="7"/>
    <x v="26"/>
    <n v="5161"/>
    <n v="3.4800000190734899"/>
    <n v="3.4800000190734899"/>
    <n v="0"/>
    <n v="0"/>
    <n v="0"/>
    <n v="3.4700000286102299"/>
    <n v="0"/>
    <x v="25"/>
    <n v="0"/>
    <n v="247"/>
    <n v="1193"/>
    <n v="1821"/>
  </r>
  <r>
    <x v="7"/>
    <x v="27"/>
    <n v="3090"/>
    <n v="2.0799999237060498"/>
    <n v="2.0799999237060498"/>
    <n v="0"/>
    <n v="0"/>
    <n v="0"/>
    <n v="2.0799999237060498"/>
    <n v="0"/>
    <x v="25"/>
    <n v="0"/>
    <n v="145"/>
    <n v="1295"/>
    <n v="1630"/>
  </r>
  <r>
    <x v="7"/>
    <x v="28"/>
    <n v="6227"/>
    <n v="4.1999998092651403"/>
    <n v="4.1999998092651403"/>
    <n v="0"/>
    <n v="0"/>
    <n v="0"/>
    <n v="4.1999998092651403"/>
    <n v="0"/>
    <x v="25"/>
    <n v="0"/>
    <n v="290"/>
    <n v="1150"/>
    <n v="1899"/>
  </r>
  <r>
    <x v="7"/>
    <x v="29"/>
    <n v="6424"/>
    <n v="4.3299999237060502"/>
    <n v="4.3299999237060502"/>
    <n v="0"/>
    <n v="0"/>
    <n v="0"/>
    <n v="4.3299999237060502"/>
    <n v="0"/>
    <x v="25"/>
    <n v="0"/>
    <n v="300"/>
    <n v="1140"/>
    <n v="1903"/>
  </r>
  <r>
    <x v="7"/>
    <x v="30"/>
    <n v="2661"/>
    <n v="1.78999996185303"/>
    <n v="1.78999996185303"/>
    <n v="0"/>
    <n v="0"/>
    <n v="0"/>
    <n v="1.78999996185303"/>
    <n v="0"/>
    <x v="25"/>
    <n v="0"/>
    <n v="128"/>
    <n v="830"/>
    <n v="1125"/>
  </r>
  <r>
    <x v="8"/>
    <x v="0"/>
    <n v="10113"/>
    <n v="6.8299999237060502"/>
    <n v="6.8299999237060502"/>
    <n v="0"/>
    <n v="2"/>
    <n v="0.62000000476837203"/>
    <n v="4.1999998092651403"/>
    <n v="0"/>
    <x v="8"/>
    <n v="13"/>
    <n v="320"/>
    <n v="964"/>
    <n v="2344"/>
  </r>
  <r>
    <x v="8"/>
    <x v="1"/>
    <n v="10352"/>
    <n v="7.0100002288818404"/>
    <n v="7.0100002288818404"/>
    <n v="0"/>
    <n v="1.6599999666214"/>
    <n v="1.9400000572204601"/>
    <n v="3.4100000858306898"/>
    <n v="0"/>
    <x v="9"/>
    <n v="32"/>
    <n v="195"/>
    <n v="676"/>
    <n v="2038"/>
  </r>
  <r>
    <x v="8"/>
    <x v="2"/>
    <n v="10129"/>
    <n v="6.6999998092651403"/>
    <n v="6.6999998092651403"/>
    <n v="0"/>
    <n v="1.9999999552965199E-2"/>
    <n v="2.7400000095367401"/>
    <n v="3.9400000572204599"/>
    <n v="0"/>
    <x v="37"/>
    <n v="48"/>
    <n v="206"/>
    <n v="705"/>
    <n v="2010"/>
  </r>
  <r>
    <x v="8"/>
    <x v="3"/>
    <n v="10465"/>
    <n v="6.9200000762939498"/>
    <n v="6.9200000762939498"/>
    <n v="0"/>
    <n v="7.0000000298023196E-2"/>
    <n v="1.41999995708466"/>
    <n v="5.4299998283386204"/>
    <n v="0"/>
    <x v="37"/>
    <n v="24"/>
    <n v="284"/>
    <n v="720"/>
    <n v="2133"/>
  </r>
  <r>
    <x v="8"/>
    <x v="4"/>
    <n v="22244"/>
    <n v="15.079999923706101"/>
    <n v="15.079999923706101"/>
    <n v="0"/>
    <n v="5.4499998092651403"/>
    <n v="4.0999999046325701"/>
    <n v="5.5300002098083496"/>
    <n v="0"/>
    <x v="10"/>
    <n v="72"/>
    <n v="268"/>
    <n v="968"/>
    <n v="2670"/>
  </r>
  <r>
    <x v="8"/>
    <x v="5"/>
    <n v="5472"/>
    <n v="3.6199998855590798"/>
    <n v="3.6199998855590798"/>
    <n v="0"/>
    <n v="7.9999998211860698E-2"/>
    <n v="0.28000000119209301"/>
    <n v="3.2599999904632599"/>
    <n v="0"/>
    <x v="37"/>
    <n v="7"/>
    <n v="249"/>
    <n v="508"/>
    <n v="1882"/>
  </r>
  <r>
    <x v="8"/>
    <x v="6"/>
    <n v="8247"/>
    <n v="5.4499998092651403"/>
    <n v="5.4499998092651403"/>
    <n v="0"/>
    <n v="0.79000002145767201"/>
    <n v="0.86000001430511497"/>
    <n v="3.78999996185303"/>
    <n v="0"/>
    <x v="28"/>
    <n v="16"/>
    <n v="206"/>
    <n v="678"/>
    <n v="1944"/>
  </r>
  <r>
    <x v="8"/>
    <x v="7"/>
    <n v="6711"/>
    <n v="4.4400000572204599"/>
    <n v="4.4400000572204599"/>
    <n v="0"/>
    <n v="0"/>
    <n v="0"/>
    <n v="4.4400000572204599"/>
    <n v="0"/>
    <x v="25"/>
    <n v="7"/>
    <n v="382"/>
    <n v="648"/>
    <n v="2346"/>
  </r>
  <r>
    <x v="8"/>
    <x v="8"/>
    <n v="10999"/>
    <n v="7.2699999809265101"/>
    <n v="7.2699999809265101"/>
    <n v="0"/>
    <n v="0.68000000715255704"/>
    <n v="1.8099999427795399"/>
    <n v="4.7800002098083496"/>
    <n v="0"/>
    <x v="28"/>
    <n v="43"/>
    <n v="269"/>
    <n v="1011"/>
    <n v="2198"/>
  </r>
  <r>
    <x v="8"/>
    <x v="9"/>
    <n v="10080"/>
    <n v="6.75"/>
    <n v="6.75"/>
    <n v="0"/>
    <n v="1.8500000238418599"/>
    <n v="1.5299999713897701"/>
    <n v="3.3800001144409202"/>
    <n v="0"/>
    <x v="53"/>
    <n v="26"/>
    <n v="208"/>
    <n v="761"/>
    <n v="2048"/>
  </r>
  <r>
    <x v="8"/>
    <x v="10"/>
    <n v="7804"/>
    <n v="5.1599998474121103"/>
    <n v="5.1599998474121103"/>
    <n v="0"/>
    <n v="0.56000000238418601"/>
    <n v="1.6799999475479099"/>
    <n v="2.9200000762939502"/>
    <n v="0"/>
    <x v="36"/>
    <n v="27"/>
    <n v="206"/>
    <n v="781"/>
    <n v="1946"/>
  </r>
  <r>
    <x v="8"/>
    <x v="11"/>
    <n v="16901"/>
    <n v="11.3699998855591"/>
    <n v="11.3699998855591"/>
    <n v="0"/>
    <n v="2.7799999713897701"/>
    <n v="1.45000004768372"/>
    <n v="7.1500000953674299"/>
    <n v="0"/>
    <x v="40"/>
    <n v="35"/>
    <n v="360"/>
    <n v="591"/>
    <n v="2629"/>
  </r>
  <r>
    <x v="8"/>
    <x v="12"/>
    <n v="9471"/>
    <n v="6.2600002288818404"/>
    <n v="6.2600002288818404"/>
    <n v="0"/>
    <n v="0"/>
    <n v="0"/>
    <n v="6.2600002288818404"/>
    <n v="0"/>
    <x v="25"/>
    <n v="0"/>
    <n v="360"/>
    <n v="584"/>
    <n v="2187"/>
  </r>
  <r>
    <x v="8"/>
    <x v="13"/>
    <n v="9482"/>
    <n v="6.3800001144409197"/>
    <n v="6.3800001144409197"/>
    <n v="0"/>
    <n v="1.2699999809265099"/>
    <n v="0.519999980926514"/>
    <n v="4.5999999046325701"/>
    <n v="0"/>
    <x v="26"/>
    <n v="11"/>
    <n v="277"/>
    <n v="653"/>
    <n v="2095"/>
  </r>
  <r>
    <x v="8"/>
    <x v="14"/>
    <n v="5980"/>
    <n v="3.9500000476837198"/>
    <n v="3.9500000476837198"/>
    <n v="0"/>
    <n v="0"/>
    <n v="0"/>
    <n v="3.9500000476837198"/>
    <n v="0"/>
    <x v="25"/>
    <n v="0"/>
    <n v="227"/>
    <n v="732"/>
    <n v="1861"/>
  </r>
  <r>
    <x v="8"/>
    <x v="15"/>
    <n v="11423"/>
    <n v="7.5799999237060502"/>
    <n v="7.5799999237060502"/>
    <n v="0"/>
    <n v="1.8600000143051101"/>
    <n v="0.40000000596046398"/>
    <n v="5.3200001716613796"/>
    <n v="0"/>
    <x v="54"/>
    <n v="9"/>
    <n v="295"/>
    <n v="623"/>
    <n v="2194"/>
  </r>
  <r>
    <x v="8"/>
    <x v="16"/>
    <n v="5439"/>
    <n v="3.5999999046325701"/>
    <n v="3.5999999046325701"/>
    <n v="0"/>
    <n v="0"/>
    <n v="0"/>
    <n v="3.5999999046325701"/>
    <n v="0"/>
    <x v="25"/>
    <n v="0"/>
    <n v="229"/>
    <n v="764"/>
    <n v="1854"/>
  </r>
  <r>
    <x v="8"/>
    <x v="17"/>
    <n v="42"/>
    <n v="2.9999999329447701E-2"/>
    <n v="2.9999999329447701E-2"/>
    <n v="0"/>
    <n v="0"/>
    <n v="0"/>
    <n v="2.9999999329447701E-2"/>
    <n v="0"/>
    <x v="25"/>
    <n v="0"/>
    <n v="4"/>
    <n v="2"/>
    <n v="403"/>
  </r>
  <r>
    <x v="9"/>
    <x v="0"/>
    <n v="8796"/>
    <n v="5.9099998474121103"/>
    <n v="5.9099998474121103"/>
    <n v="0"/>
    <n v="0.109999999403954"/>
    <n v="0.93000000715255704"/>
    <n v="4.8800001144409197"/>
    <n v="0"/>
    <x v="31"/>
    <n v="21"/>
    <n v="356"/>
    <n v="1061"/>
    <n v="1982"/>
  </r>
  <r>
    <x v="9"/>
    <x v="1"/>
    <n v="7618"/>
    <n v="5.1199998855590803"/>
    <n v="5.1199998855590803"/>
    <n v="0"/>
    <n v="0"/>
    <n v="0.21999999880790699"/>
    <n v="4.8800001144409197"/>
    <n v="1.9999999552965199E-2"/>
    <x v="25"/>
    <n v="8"/>
    <n v="404"/>
    <n v="1028"/>
    <n v="2004"/>
  </r>
  <r>
    <x v="9"/>
    <x v="2"/>
    <n v="7910"/>
    <n v="5.3200001716613796"/>
    <n v="5.3200001716613796"/>
    <n v="0"/>
    <n v="0"/>
    <n v="0"/>
    <n v="5.3200001716613796"/>
    <n v="0"/>
    <x v="25"/>
    <n v="0"/>
    <n v="331"/>
    <n v="1109"/>
    <n v="1893"/>
  </r>
  <r>
    <x v="9"/>
    <x v="3"/>
    <n v="8482"/>
    <n v="5.6999998092651403"/>
    <n v="5.6999998092651403"/>
    <n v="0"/>
    <n v="0"/>
    <n v="0"/>
    <n v="5.6900000572204599"/>
    <n v="9.9999997764825804E-3"/>
    <x v="25"/>
    <n v="0"/>
    <n v="448"/>
    <n v="992"/>
    <n v="2063"/>
  </r>
  <r>
    <x v="9"/>
    <x v="4"/>
    <n v="9685"/>
    <n v="6.6500000953674299"/>
    <n v="6.6500000953674299"/>
    <n v="0"/>
    <n v="3.1099998950958301"/>
    <n v="1.9999999552965199E-2"/>
    <n v="3.5099999904632599"/>
    <n v="9.9999997764825804E-3"/>
    <x v="55"/>
    <n v="1"/>
    <n v="305"/>
    <n v="1087"/>
    <n v="2148"/>
  </r>
  <r>
    <x v="9"/>
    <x v="5"/>
    <n v="2524"/>
    <n v="1.70000004768372"/>
    <n v="1.70000004768372"/>
    <n v="0"/>
    <n v="0"/>
    <n v="0.34999999403953602"/>
    <n v="1.3400000333786"/>
    <n v="0"/>
    <x v="25"/>
    <n v="8"/>
    <n v="160"/>
    <n v="1272"/>
    <n v="1529"/>
  </r>
  <r>
    <x v="9"/>
    <x v="6"/>
    <n v="7762"/>
    <n v="5.2399997711181596"/>
    <n v="5.2399997711181596"/>
    <n v="0"/>
    <n v="7.0000000298023196E-2"/>
    <n v="0.28000000119209301"/>
    <n v="4.8899998664856001"/>
    <n v="0"/>
    <x v="37"/>
    <n v="6"/>
    <n v="311"/>
    <n v="1122"/>
    <n v="1890"/>
  </r>
  <r>
    <x v="9"/>
    <x v="7"/>
    <n v="7948"/>
    <n v="5.3699998855590803"/>
    <n v="5.3699998855590803"/>
    <n v="0"/>
    <n v="0"/>
    <n v="0"/>
    <n v="5.3600001335143999"/>
    <n v="0"/>
    <x v="25"/>
    <n v="0"/>
    <n v="389"/>
    <n v="1051"/>
    <n v="1956"/>
  </r>
  <r>
    <x v="9"/>
    <x v="8"/>
    <n v="9202"/>
    <n v="6.3000001907348597"/>
    <n v="6.3000001907348597"/>
    <n v="0"/>
    <n v="1.5099999904632599"/>
    <n v="0.119999997317791"/>
    <n v="4.6599998474121103"/>
    <n v="9.9999997764825804E-3"/>
    <x v="56"/>
    <n v="5"/>
    <n v="378"/>
    <n v="1035"/>
    <n v="2094"/>
  </r>
  <r>
    <x v="9"/>
    <x v="9"/>
    <n v="8859"/>
    <n v="5.9800000190734899"/>
    <n v="5.9800000190734899"/>
    <n v="0"/>
    <n v="0.129999995231628"/>
    <n v="0.37000000476837203"/>
    <n v="5.4699997901916504"/>
    <n v="9.9999997764825804E-3"/>
    <x v="31"/>
    <n v="10"/>
    <n v="371"/>
    <n v="1057"/>
    <n v="1970"/>
  </r>
  <r>
    <x v="9"/>
    <x v="10"/>
    <n v="7286"/>
    <n v="4.9000000953674299"/>
    <n v="4.9000000953674299"/>
    <n v="0"/>
    <n v="0.46000000834464999"/>
    <n v="0"/>
    <n v="4.4200000762939498"/>
    <n v="1.9999999552965199E-2"/>
    <x v="24"/>
    <n v="0"/>
    <n v="366"/>
    <n v="1028"/>
    <n v="2241"/>
  </r>
  <r>
    <x v="9"/>
    <x v="11"/>
    <n v="9317"/>
    <n v="6.3499999046325701"/>
    <n v="6.3499999046325701"/>
    <n v="0"/>
    <n v="2.0899999141693102"/>
    <n v="0.230000004172325"/>
    <n v="4.0199999809265101"/>
    <n v="9.9999997764825804E-3"/>
    <x v="8"/>
    <n v="5"/>
    <n v="330"/>
    <n v="1077"/>
    <n v="2021"/>
  </r>
  <r>
    <x v="9"/>
    <x v="12"/>
    <n v="6873"/>
    <n v="4.6799998283386204"/>
    <n v="4.6799998283386204"/>
    <n v="0"/>
    <n v="3"/>
    <n v="5.9999998658895499E-2"/>
    <n v="1.62000000476837"/>
    <n v="0"/>
    <x v="24"/>
    <n v="1"/>
    <n v="190"/>
    <n v="1203"/>
    <n v="1898"/>
  </r>
  <r>
    <x v="9"/>
    <x v="13"/>
    <n v="7373"/>
    <n v="4.9499998092651403"/>
    <n v="4.9499998092651403"/>
    <n v="0"/>
    <n v="0"/>
    <n v="0"/>
    <n v="4.9499998092651403"/>
    <n v="0"/>
    <x v="25"/>
    <n v="0"/>
    <n v="359"/>
    <n v="1081"/>
    <n v="1907"/>
  </r>
  <r>
    <x v="9"/>
    <x v="14"/>
    <n v="8242"/>
    <n v="5.53999996185303"/>
    <n v="5.53999996185303"/>
    <n v="0"/>
    <n v="0.119999997317791"/>
    <n v="0.18000000715255701"/>
    <n v="5.2399997711181596"/>
    <n v="0"/>
    <x v="31"/>
    <n v="5"/>
    <n v="309"/>
    <n v="1124"/>
    <n v="1882"/>
  </r>
  <r>
    <x v="9"/>
    <x v="15"/>
    <n v="3516"/>
    <n v="2.3599998950958301"/>
    <n v="2.3599998950958301"/>
    <n v="0"/>
    <n v="0"/>
    <n v="0"/>
    <n v="2.3599998950958301"/>
    <n v="0"/>
    <x v="24"/>
    <n v="0"/>
    <n v="197"/>
    <n v="1197"/>
    <n v="1966"/>
  </r>
  <r>
    <x v="9"/>
    <x v="16"/>
    <n v="7913"/>
    <n v="5.4099998474121103"/>
    <n v="5.4099998474121103"/>
    <n v="0"/>
    <n v="2.1600000858306898"/>
    <n v="0.34000000357627902"/>
    <n v="2.9100000858306898"/>
    <n v="0"/>
    <x v="8"/>
    <n v="7"/>
    <n v="213"/>
    <n v="1192"/>
    <n v="1835"/>
  </r>
  <r>
    <x v="9"/>
    <x v="17"/>
    <n v="7365"/>
    <n v="4.9499998092651403"/>
    <n v="4.9499998092651403"/>
    <n v="0"/>
    <n v="1.3600000143051101"/>
    <n v="1.4099999666214"/>
    <n v="2.1800000667571999"/>
    <n v="0"/>
    <x v="49"/>
    <n v="23"/>
    <n v="206"/>
    <n v="1191"/>
    <n v="1780"/>
  </r>
  <r>
    <x v="9"/>
    <x v="18"/>
    <n v="8452"/>
    <n v="5.6799998283386204"/>
    <n v="5.6799998283386204"/>
    <n v="0"/>
    <n v="0.33000001311302202"/>
    <n v="1.08000004291534"/>
    <n v="4.2600002288818404"/>
    <n v="9.9999997764825804E-3"/>
    <x v="32"/>
    <n v="20"/>
    <n v="248"/>
    <n v="1167"/>
    <n v="1830"/>
  </r>
  <r>
    <x v="9"/>
    <x v="19"/>
    <n v="7399"/>
    <n v="4.9699997901916504"/>
    <n v="4.9699997901916504"/>
    <n v="0"/>
    <n v="0.490000009536743"/>
    <n v="1.03999996185303"/>
    <n v="3.4400000572204599"/>
    <n v="0"/>
    <x v="30"/>
    <n v="18"/>
    <n v="196"/>
    <n v="1219"/>
    <n v="1739"/>
  </r>
  <r>
    <x v="9"/>
    <x v="20"/>
    <n v="7525"/>
    <n v="5.0599999427795401"/>
    <n v="5.0599999427795401"/>
    <n v="0"/>
    <n v="0"/>
    <n v="0.20999999344348899"/>
    <n v="4.8299999237060502"/>
    <n v="1.9999999552965199E-2"/>
    <x v="25"/>
    <n v="7"/>
    <n v="334"/>
    <n v="1099"/>
    <n v="1878"/>
  </r>
  <r>
    <x v="9"/>
    <x v="21"/>
    <n v="7412"/>
    <n v="4.9800000190734899"/>
    <n v="4.9800000190734899"/>
    <n v="0"/>
    <n v="5.9999998658895499E-2"/>
    <n v="0.25"/>
    <n v="4.6599998474121103"/>
    <n v="9.9999997764825804E-3"/>
    <x v="37"/>
    <n v="6"/>
    <n v="363"/>
    <n v="1070"/>
    <n v="1906"/>
  </r>
  <r>
    <x v="9"/>
    <x v="22"/>
    <n v="8278"/>
    <n v="5.5599999427795401"/>
    <n v="5.5599999427795401"/>
    <n v="0"/>
    <n v="0"/>
    <n v="0"/>
    <n v="5.5599999427795401"/>
    <n v="0"/>
    <x v="25"/>
    <n v="0"/>
    <n v="420"/>
    <n v="1020"/>
    <n v="2015"/>
  </r>
  <r>
    <x v="9"/>
    <x v="23"/>
    <n v="8314"/>
    <n v="5.6100001335143999"/>
    <n v="5.6100001335143999"/>
    <n v="0"/>
    <n v="0.77999997138977095"/>
    <n v="0.80000001192092896"/>
    <n v="4.0300002098083496"/>
    <n v="0"/>
    <x v="47"/>
    <n v="23"/>
    <n v="311"/>
    <n v="1093"/>
    <n v="1971"/>
  </r>
  <r>
    <x v="9"/>
    <x v="24"/>
    <n v="7063"/>
    <n v="4.75"/>
    <n v="4.75"/>
    <n v="0"/>
    <n v="0"/>
    <n v="0.119999997317791"/>
    <n v="4.6100001335143999"/>
    <n v="9.9999997764825804E-3"/>
    <x v="25"/>
    <n v="5"/>
    <n v="370"/>
    <n v="1065"/>
    <n v="1910"/>
  </r>
  <r>
    <x v="9"/>
    <x v="25"/>
    <n v="4940"/>
    <n v="3.3800001144409202"/>
    <n v="3.3800001144409202"/>
    <n v="0"/>
    <n v="2.2799999713897701"/>
    <n v="0.55000001192092896"/>
    <n v="0.55000001192092896"/>
    <n v="0"/>
    <x v="57"/>
    <n v="11"/>
    <n v="52"/>
    <n v="1302"/>
    <n v="1897"/>
  </r>
  <r>
    <x v="9"/>
    <x v="26"/>
    <n v="8168"/>
    <n v="5.53999996185303"/>
    <n v="5.53999996185303"/>
    <n v="0"/>
    <n v="2.9000000953674299"/>
    <n v="0"/>
    <n v="2.6400001049041699"/>
    <n v="0"/>
    <x v="24"/>
    <n v="0"/>
    <n v="326"/>
    <n v="1068"/>
    <n v="2096"/>
  </r>
  <r>
    <x v="9"/>
    <x v="27"/>
    <n v="7726"/>
    <n v="5.1900000572204599"/>
    <n v="5.1900000572204599"/>
    <n v="0"/>
    <n v="0"/>
    <n v="0"/>
    <n v="5.1900000572204599"/>
    <n v="0"/>
    <x v="25"/>
    <n v="0"/>
    <n v="345"/>
    <n v="1095"/>
    <n v="1906"/>
  </r>
  <r>
    <x v="9"/>
    <x v="28"/>
    <n v="8275"/>
    <n v="5.5599999427795401"/>
    <n v="5.5599999427795401"/>
    <n v="0"/>
    <n v="0"/>
    <n v="0"/>
    <n v="5.5500001907348597"/>
    <n v="9.9999997764825804E-3"/>
    <x v="25"/>
    <n v="0"/>
    <n v="373"/>
    <n v="1067"/>
    <n v="1962"/>
  </r>
  <r>
    <x v="9"/>
    <x v="29"/>
    <n v="6440"/>
    <n v="4.3299999237060502"/>
    <n v="4.3299999237060502"/>
    <n v="0"/>
    <n v="0"/>
    <n v="0"/>
    <n v="4.3200001716613796"/>
    <n v="9.9999997764825804E-3"/>
    <x v="25"/>
    <n v="0"/>
    <n v="319"/>
    <n v="1121"/>
    <n v="1826"/>
  </r>
  <r>
    <x v="9"/>
    <x v="30"/>
    <n v="7566"/>
    <n v="5.1100001335143999"/>
    <n v="5.1100001335143999"/>
    <n v="0"/>
    <n v="0"/>
    <n v="0"/>
    <n v="5.1100001335143999"/>
    <n v="0"/>
    <x v="25"/>
    <n v="0"/>
    <n v="268"/>
    <n v="720"/>
    <n v="1431"/>
  </r>
  <r>
    <x v="10"/>
    <x v="0"/>
    <n v="4747"/>
    <n v="3.2400000095367401"/>
    <n v="3.2400000095367401"/>
    <n v="0"/>
    <n v="0"/>
    <n v="0"/>
    <n v="3.2300000190734899"/>
    <n v="9.9999997764825804E-3"/>
    <x v="25"/>
    <n v="0"/>
    <n v="280"/>
    <n v="1160"/>
    <n v="1788"/>
  </r>
  <r>
    <x v="10"/>
    <x v="1"/>
    <n v="9715"/>
    <n v="6.6300001144409197"/>
    <n v="6.6300001144409197"/>
    <n v="0"/>
    <n v="0.99000000953674305"/>
    <n v="0.34000000357627902"/>
    <n v="5.2699999809265101"/>
    <n v="1.9999999552965199E-2"/>
    <x v="17"/>
    <n v="8"/>
    <n v="371"/>
    <n v="1045"/>
    <n v="2093"/>
  </r>
  <r>
    <x v="10"/>
    <x v="2"/>
    <n v="8844"/>
    <n v="6.0300002098083496"/>
    <n v="6.0300002098083496"/>
    <n v="0"/>
    <n v="0.34000000357627902"/>
    <n v="1.0299999713897701"/>
    <n v="4.6500000953674299"/>
    <n v="9.9999997764825804E-3"/>
    <x v="39"/>
    <n v="25"/>
    <n v="370"/>
    <n v="1039"/>
    <n v="2065"/>
  </r>
  <r>
    <x v="10"/>
    <x v="3"/>
    <n v="7451"/>
    <n v="5.0799999237060502"/>
    <n v="5.0799999237060502"/>
    <n v="0"/>
    <n v="0"/>
    <n v="0"/>
    <n v="5.0599999427795401"/>
    <n v="1.9999999552965199E-2"/>
    <x v="25"/>
    <n v="0"/>
    <n v="335"/>
    <n v="1105"/>
    <n v="1908"/>
  </r>
  <r>
    <x v="10"/>
    <x v="4"/>
    <n v="6905"/>
    <n v="4.7300000190734899"/>
    <n v="4.7300000190734899"/>
    <n v="0"/>
    <n v="0"/>
    <n v="0"/>
    <n v="4.6999998092651403"/>
    <n v="2.9999999329447701E-2"/>
    <x v="25"/>
    <n v="0"/>
    <n v="356"/>
    <n v="1084"/>
    <n v="1908"/>
  </r>
  <r>
    <x v="10"/>
    <x v="5"/>
    <n v="8199"/>
    <n v="5.8800001144409197"/>
    <n v="5.8800001144409197"/>
    <n v="0"/>
    <n v="1.4099999666214"/>
    <n v="0.10000000149011599"/>
    <n v="4.3600001335143999"/>
    <n v="9.9999997764825804E-3"/>
    <x v="28"/>
    <n v="2"/>
    <n v="322"/>
    <n v="1105"/>
    <n v="1964"/>
  </r>
  <r>
    <x v="10"/>
    <x v="6"/>
    <n v="6798"/>
    <n v="4.6399998664856001"/>
    <n v="4.6399998664856001"/>
    <n v="0"/>
    <n v="1.08000004291534"/>
    <n v="0.20000000298023199"/>
    <n v="3.3499999046325701"/>
    <n v="0"/>
    <x v="49"/>
    <n v="7"/>
    <n v="343"/>
    <n v="1070"/>
    <n v="2014"/>
  </r>
  <r>
    <x v="10"/>
    <x v="7"/>
    <n v="7711"/>
    <n v="5.2600002288818404"/>
    <n v="5.2600002288818404"/>
    <n v="0"/>
    <n v="0"/>
    <n v="0"/>
    <n v="5.2399997711181596"/>
    <n v="1.9999999552965199E-2"/>
    <x v="25"/>
    <n v="0"/>
    <n v="376"/>
    <n v="1064"/>
    <n v="1985"/>
  </r>
  <r>
    <x v="10"/>
    <x v="8"/>
    <n v="4880"/>
    <n v="3.3299999237060498"/>
    <n v="3.3299999237060498"/>
    <n v="0"/>
    <n v="0.83999997377395597"/>
    <n v="9.00000035762787E-2"/>
    <n v="2.3800001144409202"/>
    <n v="1.9999999552965199E-2"/>
    <x v="26"/>
    <n v="3"/>
    <n v="274"/>
    <n v="1148"/>
    <n v="1867"/>
  </r>
  <r>
    <x v="10"/>
    <x v="9"/>
    <n v="8857"/>
    <n v="6.0700001716613796"/>
    <n v="6.0700001716613796"/>
    <n v="0"/>
    <n v="1.1499999761581401"/>
    <n v="0.259999990463257"/>
    <n v="4.6399998664856001"/>
    <n v="9.9999997764825804E-3"/>
    <x v="58"/>
    <n v="9"/>
    <n v="376"/>
    <n v="1037"/>
    <n v="2124"/>
  </r>
  <r>
    <x v="10"/>
    <x v="10"/>
    <n v="3843"/>
    <n v="2.6199998855590798"/>
    <n v="2.6199998855590798"/>
    <n v="0"/>
    <n v="0"/>
    <n v="0"/>
    <n v="2.6099998950958301"/>
    <n v="9.9999997764825804E-3"/>
    <x v="25"/>
    <n v="0"/>
    <n v="206"/>
    <n v="1234"/>
    <n v="1669"/>
  </r>
  <r>
    <x v="10"/>
    <x v="11"/>
    <n v="7396"/>
    <n v="5.0700001716613796"/>
    <n v="5.0700001716613796"/>
    <n v="0"/>
    <n v="1.3999999761581401"/>
    <n v="7.9999998211860698E-2"/>
    <n v="3.5799999237060498"/>
    <n v="0"/>
    <x v="49"/>
    <n v="2"/>
    <n v="303"/>
    <n v="1115"/>
    <n v="1995"/>
  </r>
  <r>
    <x v="10"/>
    <x v="12"/>
    <n v="6731"/>
    <n v="4.5900001525878897"/>
    <n v="4.5900001525878897"/>
    <n v="0"/>
    <n v="0.88999998569488503"/>
    <n v="0.18999999761581399"/>
    <n v="3.4900000095367401"/>
    <n v="1.9999999552965199E-2"/>
    <x v="42"/>
    <n v="7"/>
    <n v="292"/>
    <n v="1127"/>
    <n v="1921"/>
  </r>
  <r>
    <x v="10"/>
    <x v="13"/>
    <n v="5995"/>
    <n v="4.0900001525878897"/>
    <n v="4.0900001525878897"/>
    <n v="0"/>
    <n v="0"/>
    <n v="0"/>
    <n v="4.0900001525878897"/>
    <n v="0"/>
    <x v="25"/>
    <n v="0"/>
    <n v="416"/>
    <n v="1024"/>
    <n v="2010"/>
  </r>
  <r>
    <x v="10"/>
    <x v="14"/>
    <n v="8283"/>
    <n v="5.78999996185303"/>
    <n v="5.78999996185303"/>
    <n v="0"/>
    <n v="1.8500000238418599"/>
    <n v="5.0000000745058101E-2"/>
    <n v="3.8699998855590798"/>
    <n v="9.9999997764825804E-3"/>
    <x v="56"/>
    <n v="2"/>
    <n v="333"/>
    <n v="1083"/>
    <n v="2057"/>
  </r>
  <r>
    <x v="10"/>
    <x v="15"/>
    <n v="7904"/>
    <n v="5.4200000762939498"/>
    <n v="5.4200000762939498"/>
    <n v="0"/>
    <n v="1.58000004291534"/>
    <n v="0.62999999523162797"/>
    <n v="3.1900000572204599"/>
    <n v="9.9999997764825804E-3"/>
    <x v="21"/>
    <n v="13"/>
    <n v="346"/>
    <n v="1057"/>
    <n v="2095"/>
  </r>
  <r>
    <x v="10"/>
    <x v="16"/>
    <n v="5512"/>
    <n v="3.7599999904632599"/>
    <n v="3.7599999904632599"/>
    <n v="0"/>
    <n v="0"/>
    <n v="0"/>
    <n v="3.7599999904632599"/>
    <n v="0"/>
    <x v="25"/>
    <n v="0"/>
    <n v="385"/>
    <n v="1055"/>
    <n v="1972"/>
  </r>
  <r>
    <x v="10"/>
    <x v="17"/>
    <n v="9135"/>
    <n v="6.2300000190734899"/>
    <n v="6.2300000190734899"/>
    <n v="0"/>
    <n v="0"/>
    <n v="0"/>
    <n v="6.2199997901916504"/>
    <n v="9.9999997764825804E-3"/>
    <x v="25"/>
    <n v="0"/>
    <n v="402"/>
    <n v="1038"/>
    <n v="2044"/>
  </r>
  <r>
    <x v="10"/>
    <x v="18"/>
    <n v="5250"/>
    <n v="3.5799999237060498"/>
    <n v="3.5799999237060498"/>
    <n v="0"/>
    <n v="1.0599999427795399"/>
    <n v="9.00000035762787E-2"/>
    <n v="2.4200000762939502"/>
    <n v="9.9999997764825804E-3"/>
    <x v="27"/>
    <n v="4"/>
    <n v="300"/>
    <n v="1119"/>
    <n v="1946"/>
  </r>
  <r>
    <x v="10"/>
    <x v="19"/>
    <n v="3077"/>
    <n v="2.0999999046325701"/>
    <n v="2.0999999046325701"/>
    <n v="0"/>
    <n v="0"/>
    <n v="0"/>
    <n v="2.0899999141693102"/>
    <n v="0"/>
    <x v="25"/>
    <n v="0"/>
    <n v="172"/>
    <n v="842"/>
    <n v="1237"/>
  </r>
  <r>
    <x v="11"/>
    <x v="0"/>
    <n v="8856"/>
    <n v="5.9800000190734899"/>
    <n v="5.9800000190734899"/>
    <n v="0"/>
    <n v="3.0599999427795401"/>
    <n v="0.91000002622604403"/>
    <n v="2.0099999904632599"/>
    <n v="0"/>
    <x v="23"/>
    <n v="19"/>
    <n v="131"/>
    <n v="777"/>
    <n v="1450"/>
  </r>
  <r>
    <x v="11"/>
    <x v="1"/>
    <n v="10035"/>
    <n v="6.71000003814697"/>
    <n v="6.71000003814697"/>
    <n v="0"/>
    <n v="2.0299999713897701"/>
    <n v="2.1300001144409202"/>
    <n v="2.5499999523162802"/>
    <n v="0"/>
    <x v="14"/>
    <n v="46"/>
    <n v="153"/>
    <n v="754"/>
    <n v="1495"/>
  </r>
  <r>
    <x v="11"/>
    <x v="2"/>
    <n v="7641"/>
    <n v="5.1100001335143999"/>
    <n v="5.1100001335143999"/>
    <n v="0"/>
    <n v="0.31999999284744302"/>
    <n v="0.97000002861022905"/>
    <n v="3.8199999332428001"/>
    <n v="0"/>
    <x v="32"/>
    <n v="23"/>
    <n v="214"/>
    <n v="801"/>
    <n v="1433"/>
  </r>
  <r>
    <x v="11"/>
    <x v="3"/>
    <n v="9010"/>
    <n v="6.0599999427795401"/>
    <n v="6.0599999427795401"/>
    <n v="0"/>
    <n v="1.04999995231628"/>
    <n v="1.75"/>
    <n v="3.2599999904632599"/>
    <n v="0"/>
    <x v="26"/>
    <n v="42"/>
    <n v="183"/>
    <n v="644"/>
    <n v="1468"/>
  </r>
  <r>
    <x v="11"/>
    <x v="4"/>
    <n v="13459"/>
    <n v="9"/>
    <n v="9"/>
    <n v="0"/>
    <n v="2.0299999713897701"/>
    <n v="4"/>
    <n v="2.9700000286102299"/>
    <n v="0"/>
    <x v="14"/>
    <n v="83"/>
    <n v="153"/>
    <n v="663"/>
    <n v="1625"/>
  </r>
  <r>
    <x v="11"/>
    <x v="5"/>
    <n v="10415"/>
    <n v="6.9699997901916504"/>
    <n v="6.9699997901916504"/>
    <n v="0"/>
    <n v="0.69999998807907104"/>
    <n v="2.3499999046325701"/>
    <n v="3.9200000762939502"/>
    <n v="0"/>
    <x v="28"/>
    <n v="58"/>
    <n v="205"/>
    <n v="600"/>
    <n v="1529"/>
  </r>
  <r>
    <x v="11"/>
    <x v="6"/>
    <n v="11663"/>
    <n v="7.8000001907348597"/>
    <n v="7.8000001907348597"/>
    <n v="0"/>
    <n v="0.25"/>
    <n v="3.7300000190734899"/>
    <n v="3.8199999332428001"/>
    <n v="0"/>
    <x v="59"/>
    <n v="95"/>
    <n v="214"/>
    <n v="605"/>
    <n v="1584"/>
  </r>
  <r>
    <x v="11"/>
    <x v="7"/>
    <n v="12414"/>
    <n v="8.7799997329711896"/>
    <n v="8.7799997329711896"/>
    <n v="0"/>
    <n v="2.2400000095367401"/>
    <n v="2.4500000476837198"/>
    <n v="3.96000003814697"/>
    <n v="0"/>
    <x v="9"/>
    <n v="67"/>
    <n v="221"/>
    <n v="738"/>
    <n v="1638"/>
  </r>
  <r>
    <x v="11"/>
    <x v="8"/>
    <n v="11658"/>
    <n v="7.8299999237060502"/>
    <n v="7.8299999237060502"/>
    <n v="0"/>
    <n v="0.20000000298023199"/>
    <n v="4.3499999046325701"/>
    <n v="3.2799999713897701"/>
    <n v="0"/>
    <x v="31"/>
    <n v="98"/>
    <n v="164"/>
    <n v="845"/>
    <n v="1554"/>
  </r>
  <r>
    <x v="11"/>
    <x v="9"/>
    <n v="6093"/>
    <n v="4.0799999237060502"/>
    <n v="4.0799999237060502"/>
    <n v="0"/>
    <n v="0"/>
    <n v="0"/>
    <n v="4.0599999427795401"/>
    <n v="0"/>
    <x v="25"/>
    <n v="0"/>
    <n v="242"/>
    <n v="712"/>
    <n v="1397"/>
  </r>
  <r>
    <x v="11"/>
    <x v="10"/>
    <n v="8911"/>
    <n v="5.96000003814697"/>
    <n v="5.96000003814697"/>
    <n v="0"/>
    <n v="2.3299999237060498"/>
    <n v="0.57999998331069902"/>
    <n v="3.0599999427795401"/>
    <n v="0"/>
    <x v="19"/>
    <n v="12"/>
    <n v="188"/>
    <n v="731"/>
    <n v="1481"/>
  </r>
  <r>
    <x v="11"/>
    <x v="11"/>
    <n v="12058"/>
    <n v="8.0699996948242205"/>
    <n v="8.0699996948242205"/>
    <n v="0"/>
    <n v="0"/>
    <n v="4.2199997901916504"/>
    <n v="3.8499999046325701"/>
    <n v="0"/>
    <x v="25"/>
    <n v="92"/>
    <n v="252"/>
    <n v="724"/>
    <n v="1638"/>
  </r>
  <r>
    <x v="11"/>
    <x v="12"/>
    <n v="14112"/>
    <n v="10"/>
    <n v="10"/>
    <n v="0"/>
    <n v="3.2699999809265101"/>
    <n v="4.5599999427795401"/>
    <n v="2.1700000762939502"/>
    <n v="0"/>
    <x v="2"/>
    <n v="95"/>
    <n v="129"/>
    <n v="660"/>
    <n v="1655"/>
  </r>
  <r>
    <x v="11"/>
    <x v="13"/>
    <n v="11177"/>
    <n v="8.4799995422363299"/>
    <n v="8.4799995422363299"/>
    <n v="0"/>
    <n v="5.6199998855590803"/>
    <n v="0.43000000715255698"/>
    <n v="2.4100000858306898"/>
    <n v="0"/>
    <x v="7"/>
    <n v="9"/>
    <n v="133"/>
    <n v="781"/>
    <n v="1570"/>
  </r>
  <r>
    <x v="11"/>
    <x v="14"/>
    <n v="11388"/>
    <n v="7.6199998855590803"/>
    <n v="7.6199998855590803"/>
    <n v="0"/>
    <n v="0.44999998807907099"/>
    <n v="4.2199997901916504"/>
    <n v="2.9500000476837198"/>
    <n v="0"/>
    <x v="30"/>
    <n v="95"/>
    <n v="170"/>
    <n v="797"/>
    <n v="1551"/>
  </r>
  <r>
    <x v="11"/>
    <x v="15"/>
    <n v="7193"/>
    <n v="5.03999996185303"/>
    <n v="5.03999996185303"/>
    <n v="0"/>
    <n v="0"/>
    <n v="0.41999998688697798"/>
    <n v="4.6199998855590803"/>
    <n v="0"/>
    <x v="25"/>
    <n v="10"/>
    <n v="176"/>
    <n v="714"/>
    <n v="1377"/>
  </r>
  <r>
    <x v="11"/>
    <x v="16"/>
    <n v="7114"/>
    <n v="4.8800001144409197"/>
    <n v="4.8800001144409197"/>
    <n v="0"/>
    <n v="1.37000000476837"/>
    <n v="0.28999999165535001"/>
    <n v="3.2200000286102299"/>
    <n v="0"/>
    <x v="26"/>
    <n v="8"/>
    <n v="190"/>
    <n v="804"/>
    <n v="1407"/>
  </r>
  <r>
    <x v="11"/>
    <x v="17"/>
    <n v="10645"/>
    <n v="7.75"/>
    <n v="7.75"/>
    <n v="0"/>
    <n v="3.7400000095367401"/>
    <n v="1.29999995231628"/>
    <n v="2.71000003814697"/>
    <n v="0"/>
    <x v="4"/>
    <n v="32"/>
    <n v="150"/>
    <n v="744"/>
    <n v="1545"/>
  </r>
  <r>
    <x v="11"/>
    <x v="18"/>
    <n v="13238"/>
    <n v="9.1999998092651403"/>
    <n v="9.1999998092651403"/>
    <n v="0"/>
    <n v="3.6900000572204599"/>
    <n v="2.0999999046325701"/>
    <n v="3.4100000858306898"/>
    <n v="0"/>
    <x v="43"/>
    <n v="52"/>
    <n v="194"/>
    <n v="687"/>
    <n v="1650"/>
  </r>
  <r>
    <x v="11"/>
    <x v="19"/>
    <n v="10414"/>
    <n v="7.0700001716613796"/>
    <n v="7.0700001716613796"/>
    <n v="0"/>
    <n v="2.6700000762939502"/>
    <n v="1.9800000190734901"/>
    <n v="2.4100000858306898"/>
    <n v="0"/>
    <x v="11"/>
    <n v="40"/>
    <n v="124"/>
    <n v="691"/>
    <n v="1501"/>
  </r>
  <r>
    <x v="11"/>
    <x v="20"/>
    <n v="16520"/>
    <n v="11.050000190734901"/>
    <n v="11.050000190734901"/>
    <n v="0"/>
    <n v="1.53999996185303"/>
    <n v="6.4800000190734899"/>
    <n v="3.0199999809265101"/>
    <n v="0"/>
    <x v="21"/>
    <n v="143"/>
    <n v="176"/>
    <n v="713"/>
    <n v="1760"/>
  </r>
  <r>
    <x v="11"/>
    <x v="21"/>
    <n v="14335"/>
    <n v="9.5900001525878906"/>
    <n v="9.5900001525878906"/>
    <n v="0"/>
    <n v="3.3199999332428001"/>
    <n v="1.7400000095367401"/>
    <n v="4.5300002098083496"/>
    <n v="0"/>
    <x v="55"/>
    <n v="41"/>
    <n v="258"/>
    <n v="594"/>
    <n v="1710"/>
  </r>
  <r>
    <x v="11"/>
    <x v="22"/>
    <n v="13559"/>
    <n v="9.4399995803833008"/>
    <n v="9.4399995803833008"/>
    <n v="0"/>
    <n v="1.8099999427795399"/>
    <n v="4.5799999237060502"/>
    <n v="2.8900001049041699"/>
    <n v="0"/>
    <x v="42"/>
    <n v="96"/>
    <n v="142"/>
    <n v="852"/>
    <n v="1628"/>
  </r>
  <r>
    <x v="11"/>
    <x v="23"/>
    <n v="12312"/>
    <n v="8.5799999237060494"/>
    <n v="8.5799999237060494"/>
    <n v="0"/>
    <n v="1.7599999904632599"/>
    <n v="4.1100001335143999"/>
    <n v="2.71000003814697"/>
    <n v="0"/>
    <x v="42"/>
    <n v="88"/>
    <n v="178"/>
    <n v="680"/>
    <n v="1618"/>
  </r>
  <r>
    <x v="11"/>
    <x v="24"/>
    <n v="11677"/>
    <n v="8.2799997329711896"/>
    <n v="8.2799997329711896"/>
    <n v="0"/>
    <n v="3.1099998950958301"/>
    <n v="2.5099999904632599"/>
    <n v="2.6700000762939502"/>
    <n v="0"/>
    <x v="3"/>
    <n v="55"/>
    <n v="168"/>
    <n v="676"/>
    <n v="1590"/>
  </r>
  <r>
    <x v="11"/>
    <x v="25"/>
    <n v="11550"/>
    <n v="7.7300000190734899"/>
    <n v="7.7300000190734899"/>
    <n v="0"/>
    <n v="0"/>
    <n v="4.1300001144409197"/>
    <n v="3.5899999141693102"/>
    <n v="0"/>
    <x v="25"/>
    <n v="86"/>
    <n v="208"/>
    <n v="703"/>
    <n v="1574"/>
  </r>
  <r>
    <x v="11"/>
    <x v="26"/>
    <n v="13585"/>
    <n v="9.0900001525878906"/>
    <n v="9.0900001525878906"/>
    <n v="0"/>
    <n v="0.68000000715255704"/>
    <n v="5.2399997711181596"/>
    <n v="3.1700000762939502"/>
    <n v="0"/>
    <x v="36"/>
    <n v="116"/>
    <n v="171"/>
    <n v="688"/>
    <n v="1633"/>
  </r>
  <r>
    <x v="11"/>
    <x v="27"/>
    <n v="14687"/>
    <n v="10.079999923706101"/>
    <n v="10.079999923706101"/>
    <n v="0"/>
    <n v="0.769999980926514"/>
    <n v="5.5999999046325701"/>
    <n v="3.5499999523162802"/>
    <n v="0"/>
    <x v="35"/>
    <n v="122"/>
    <n v="151"/>
    <n v="1159"/>
    <n v="1667"/>
  </r>
  <r>
    <x v="11"/>
    <x v="28"/>
    <n v="13072"/>
    <n v="8.7799997329711896"/>
    <n v="8.7799997329711896"/>
    <n v="0"/>
    <n v="7.0000000298023196E-2"/>
    <n v="5.4000000953674299"/>
    <n v="3.3099999427795401"/>
    <n v="0"/>
    <x v="37"/>
    <n v="115"/>
    <n v="196"/>
    <n v="676"/>
    <n v="1630"/>
  </r>
  <r>
    <x v="11"/>
    <x v="29"/>
    <n v="746"/>
    <n v="0.5"/>
    <n v="0.5"/>
    <n v="0"/>
    <n v="0.37000000476837203"/>
    <n v="0"/>
    <n v="0.129999995231628"/>
    <n v="0"/>
    <x v="59"/>
    <n v="0"/>
    <n v="9"/>
    <n v="13"/>
    <n v="52"/>
  </r>
  <r>
    <x v="12"/>
    <x v="0"/>
    <n v="8539"/>
    <n v="6.1199998855590803"/>
    <n v="6.1199998855590803"/>
    <n v="0"/>
    <n v="0.15000000596046401"/>
    <n v="0.239999994635582"/>
    <n v="5.6799998283386204"/>
    <n v="0"/>
    <x v="59"/>
    <n v="15"/>
    <n v="331"/>
    <n v="712"/>
    <n v="3654"/>
  </r>
  <r>
    <x v="12"/>
    <x v="1"/>
    <n v="0"/>
    <n v="0"/>
    <n v="0"/>
    <n v="0"/>
    <n v="0"/>
    <n v="0"/>
    <n v="0"/>
    <n v="0"/>
    <x v="25"/>
    <n v="0"/>
    <n v="0"/>
    <n v="1440"/>
    <n v="1981"/>
  </r>
  <r>
    <x v="12"/>
    <x v="2"/>
    <n v="108"/>
    <n v="7.9999998211860698E-2"/>
    <n v="7.9999998211860698E-2"/>
    <n v="0"/>
    <n v="0"/>
    <n v="0"/>
    <n v="2.9999999329447701E-2"/>
    <n v="0"/>
    <x v="25"/>
    <n v="0"/>
    <n v="3"/>
    <n v="1437"/>
    <n v="2011"/>
  </r>
  <r>
    <x v="12"/>
    <x v="3"/>
    <n v="1882"/>
    <n v="1.3500000238418599"/>
    <n v="1.3500000238418599"/>
    <n v="0"/>
    <n v="0.20999999344348899"/>
    <n v="0.36000001430511502"/>
    <n v="0.769999980926514"/>
    <n v="0"/>
    <x v="4"/>
    <n v="18"/>
    <n v="87"/>
    <n v="1299"/>
    <n v="2951"/>
  </r>
  <r>
    <x v="12"/>
    <x v="4"/>
    <n v="1982"/>
    <n v="1.41999995708466"/>
    <n v="1.41999995708466"/>
    <n v="0"/>
    <n v="0.44999998807907099"/>
    <n v="0.37000000476837203"/>
    <n v="0.58999997377395597"/>
    <n v="0"/>
    <x v="60"/>
    <n v="21"/>
    <n v="55"/>
    <n v="1222"/>
    <n v="3051"/>
  </r>
  <r>
    <x v="12"/>
    <x v="5"/>
    <n v="16"/>
    <n v="9.9999997764825804E-3"/>
    <n v="9.9999997764825804E-3"/>
    <n v="0"/>
    <n v="0"/>
    <n v="0"/>
    <n v="9.9999997764825804E-3"/>
    <n v="0"/>
    <x v="25"/>
    <n v="0"/>
    <n v="2"/>
    <n v="1438"/>
    <n v="1990"/>
  </r>
  <r>
    <x v="12"/>
    <x v="6"/>
    <n v="62"/>
    <n v="3.9999999105930301E-2"/>
    <n v="3.9999999105930301E-2"/>
    <n v="0"/>
    <n v="0"/>
    <n v="0"/>
    <n v="3.9999999105930301E-2"/>
    <n v="0"/>
    <x v="25"/>
    <n v="0"/>
    <n v="2"/>
    <n v="1438"/>
    <n v="1995"/>
  </r>
  <r>
    <x v="12"/>
    <x v="7"/>
    <n v="0"/>
    <n v="0"/>
    <n v="0"/>
    <n v="0"/>
    <n v="0"/>
    <n v="0"/>
    <n v="0"/>
    <n v="0"/>
    <x v="25"/>
    <n v="0"/>
    <n v="0"/>
    <n v="1440"/>
    <n v="1980"/>
  </r>
  <r>
    <x v="12"/>
    <x v="8"/>
    <n v="0"/>
    <n v="0"/>
    <n v="0"/>
    <n v="0"/>
    <n v="0"/>
    <n v="0"/>
    <n v="0"/>
    <n v="0"/>
    <x v="25"/>
    <n v="0"/>
    <n v="0"/>
    <n v="1440"/>
    <n v="1980"/>
  </r>
  <r>
    <x v="12"/>
    <x v="9"/>
    <n v="0"/>
    <n v="0"/>
    <n v="0"/>
    <n v="0"/>
    <n v="0"/>
    <n v="0"/>
    <n v="0"/>
    <n v="0"/>
    <x v="25"/>
    <n v="0"/>
    <n v="0"/>
    <n v="1440"/>
    <n v="1980"/>
  </r>
  <r>
    <x v="12"/>
    <x v="10"/>
    <n v="0"/>
    <n v="0"/>
    <n v="0"/>
    <n v="0"/>
    <n v="0"/>
    <n v="0"/>
    <n v="0"/>
    <n v="0"/>
    <x v="25"/>
    <n v="0"/>
    <n v="0"/>
    <n v="1440"/>
    <n v="1980"/>
  </r>
  <r>
    <x v="12"/>
    <x v="11"/>
    <n v="0"/>
    <n v="0"/>
    <n v="0"/>
    <n v="0"/>
    <n v="0"/>
    <n v="0"/>
    <n v="0"/>
    <n v="0"/>
    <x v="25"/>
    <n v="0"/>
    <n v="0"/>
    <n v="1440"/>
    <n v="1980"/>
  </r>
  <r>
    <x v="12"/>
    <x v="12"/>
    <n v="0"/>
    <n v="0"/>
    <n v="0"/>
    <n v="0"/>
    <n v="0"/>
    <n v="0"/>
    <n v="0"/>
    <n v="0"/>
    <x v="25"/>
    <n v="0"/>
    <n v="0"/>
    <n v="1440"/>
    <n v="1980"/>
  </r>
  <r>
    <x v="12"/>
    <x v="13"/>
    <n v="0"/>
    <n v="0"/>
    <n v="0"/>
    <n v="0"/>
    <n v="0"/>
    <n v="0"/>
    <n v="0"/>
    <n v="0"/>
    <x v="25"/>
    <n v="0"/>
    <n v="0"/>
    <n v="1440"/>
    <n v="1980"/>
  </r>
  <r>
    <x v="12"/>
    <x v="14"/>
    <n v="0"/>
    <n v="0"/>
    <n v="0"/>
    <n v="0"/>
    <n v="0"/>
    <n v="0"/>
    <n v="0"/>
    <n v="0"/>
    <x v="25"/>
    <n v="0"/>
    <n v="0"/>
    <n v="1440"/>
    <n v="1980"/>
  </r>
  <r>
    <x v="12"/>
    <x v="15"/>
    <n v="0"/>
    <n v="0"/>
    <n v="0"/>
    <n v="0"/>
    <n v="0"/>
    <n v="0"/>
    <n v="0"/>
    <n v="0"/>
    <x v="25"/>
    <n v="0"/>
    <n v="0"/>
    <n v="1440"/>
    <n v="1980"/>
  </r>
  <r>
    <x v="12"/>
    <x v="16"/>
    <n v="0"/>
    <n v="0"/>
    <n v="0"/>
    <n v="0"/>
    <n v="0"/>
    <n v="0"/>
    <n v="0"/>
    <n v="0"/>
    <x v="25"/>
    <n v="0"/>
    <n v="0"/>
    <n v="1440"/>
    <n v="1980"/>
  </r>
  <r>
    <x v="12"/>
    <x v="17"/>
    <n v="0"/>
    <n v="0"/>
    <n v="0"/>
    <n v="0"/>
    <n v="0"/>
    <n v="0"/>
    <n v="0"/>
    <n v="0"/>
    <x v="25"/>
    <n v="0"/>
    <n v="0"/>
    <n v="1440"/>
    <n v="1980"/>
  </r>
  <r>
    <x v="12"/>
    <x v="18"/>
    <n v="0"/>
    <n v="0"/>
    <n v="0"/>
    <n v="0"/>
    <n v="0"/>
    <n v="0"/>
    <n v="0"/>
    <n v="0"/>
    <x v="25"/>
    <n v="0"/>
    <n v="0"/>
    <n v="1440"/>
    <n v="1980"/>
  </r>
  <r>
    <x v="12"/>
    <x v="19"/>
    <n v="0"/>
    <n v="0"/>
    <n v="0"/>
    <n v="0"/>
    <n v="0"/>
    <n v="0"/>
    <n v="0"/>
    <n v="0"/>
    <x v="25"/>
    <n v="0"/>
    <n v="0"/>
    <n v="1440"/>
    <n v="1980"/>
  </r>
  <r>
    <x v="12"/>
    <x v="20"/>
    <n v="475"/>
    <n v="0.34000000357627902"/>
    <n v="0.34000000357627902"/>
    <n v="0"/>
    <n v="0"/>
    <n v="3.9999999105930301E-2"/>
    <n v="0.28999999165535001"/>
    <n v="0"/>
    <x v="25"/>
    <n v="11"/>
    <n v="31"/>
    <n v="1350"/>
    <n v="2207"/>
  </r>
  <r>
    <x v="12"/>
    <x v="21"/>
    <n v="4496"/>
    <n v="3.2200000286102299"/>
    <n v="3.2200000286102299"/>
    <n v="0"/>
    <n v="0"/>
    <n v="0"/>
    <n v="3.1500000953674299"/>
    <n v="5.0000000745058101E-2"/>
    <x v="25"/>
    <n v="0"/>
    <n v="174"/>
    <n v="950"/>
    <n v="2828"/>
  </r>
  <r>
    <x v="12"/>
    <x v="22"/>
    <n v="10252"/>
    <n v="7.3499999046325701"/>
    <n v="7.3499999046325701"/>
    <n v="0"/>
    <n v="0.67000001668930098"/>
    <n v="1.03999996185303"/>
    <n v="5.5799999237060502"/>
    <n v="0"/>
    <x v="47"/>
    <n v="46"/>
    <n v="346"/>
    <n v="531"/>
    <n v="3879"/>
  </r>
  <r>
    <x v="12"/>
    <x v="23"/>
    <n v="11728"/>
    <n v="8.4300003051757795"/>
    <n v="8.4300003051757795"/>
    <n v="0"/>
    <n v="2.6199998855590798"/>
    <n v="1.6799999475479099"/>
    <n v="4.03999996185303"/>
    <n v="7.0000000298023196E-2"/>
    <x v="5"/>
    <n v="42"/>
    <n v="196"/>
    <n v="916"/>
    <n v="3429"/>
  </r>
  <r>
    <x v="12"/>
    <x v="24"/>
    <n v="4369"/>
    <n v="3.1300001144409202"/>
    <n v="3.1300001144409202"/>
    <n v="0"/>
    <n v="0"/>
    <n v="0"/>
    <n v="3.0999999046325701"/>
    <n v="9.9999997764825804E-3"/>
    <x v="25"/>
    <n v="0"/>
    <n v="177"/>
    <n v="855"/>
    <n v="2704"/>
  </r>
  <r>
    <x v="12"/>
    <x v="25"/>
    <n v="6132"/>
    <n v="4.4000000953674299"/>
    <n v="4.4000000953674299"/>
    <n v="0"/>
    <n v="0"/>
    <n v="0"/>
    <n v="3.5799999237060498"/>
    <n v="0"/>
    <x v="25"/>
    <n v="0"/>
    <n v="184"/>
    <n v="1256"/>
    <n v="2975"/>
  </r>
  <r>
    <x v="12"/>
    <x v="26"/>
    <n v="5862"/>
    <n v="4.1999998092651403"/>
    <n v="4.1999998092651403"/>
    <n v="0"/>
    <n v="0"/>
    <n v="0"/>
    <n v="4.1500000953674299"/>
    <n v="0"/>
    <x v="25"/>
    <n v="0"/>
    <n v="263"/>
    <n v="775"/>
    <n v="3089"/>
  </r>
  <r>
    <x v="12"/>
    <x v="27"/>
    <n v="4556"/>
    <n v="3.2699999809265101"/>
    <n v="3.2699999809265101"/>
    <n v="0"/>
    <n v="0.20000000298023199"/>
    <n v="0.119999997317791"/>
    <n v="2.9400000572204599"/>
    <n v="0"/>
    <x v="33"/>
    <n v="5"/>
    <n v="173"/>
    <n v="1225"/>
    <n v="2785"/>
  </r>
  <r>
    <x v="12"/>
    <x v="28"/>
    <n v="5546"/>
    <n v="3.9800000190734899"/>
    <n v="3.9800000190734899"/>
    <n v="0"/>
    <n v="0"/>
    <n v="0"/>
    <n v="3.8699998855590798"/>
    <n v="3.9999999105930301E-2"/>
    <x v="25"/>
    <n v="0"/>
    <n v="206"/>
    <n v="774"/>
    <n v="2926"/>
  </r>
  <r>
    <x v="12"/>
    <x v="29"/>
    <n v="3689"/>
    <n v="2.6500000953674299"/>
    <n v="2.6500000953674299"/>
    <n v="0"/>
    <n v="0.109999999403954"/>
    <n v="0.17000000178813901"/>
    <n v="2.3299999237060498"/>
    <n v="0"/>
    <x v="31"/>
    <n v="8"/>
    <n v="134"/>
    <n v="1296"/>
    <n v="2645"/>
  </r>
  <r>
    <x v="12"/>
    <x v="30"/>
    <n v="590"/>
    <n v="0.41999998688697798"/>
    <n v="0.41999998688697798"/>
    <n v="0"/>
    <n v="0"/>
    <n v="0"/>
    <n v="0.40999999642372098"/>
    <n v="0"/>
    <x v="25"/>
    <n v="0"/>
    <n v="21"/>
    <n v="721"/>
    <n v="1120"/>
  </r>
  <r>
    <x v="13"/>
    <x v="0"/>
    <n v="5394"/>
    <n v="4.0300002098083496"/>
    <n v="4.0300002098083496"/>
    <n v="0"/>
    <n v="0"/>
    <n v="0"/>
    <n v="3.9400000572204599"/>
    <n v="0"/>
    <x v="25"/>
    <n v="0"/>
    <n v="164"/>
    <n v="1276"/>
    <n v="2286"/>
  </r>
  <r>
    <x v="13"/>
    <x v="1"/>
    <n v="5974"/>
    <n v="4.4699997901916504"/>
    <n v="4.4699997901916504"/>
    <n v="0"/>
    <n v="0"/>
    <n v="0"/>
    <n v="4.3699998855590803"/>
    <n v="0"/>
    <x v="25"/>
    <n v="0"/>
    <n v="160"/>
    <n v="1280"/>
    <n v="2306"/>
  </r>
  <r>
    <x v="13"/>
    <x v="2"/>
    <n v="0"/>
    <n v="0"/>
    <n v="0"/>
    <n v="0"/>
    <n v="0"/>
    <n v="0"/>
    <n v="0"/>
    <n v="0"/>
    <x v="25"/>
    <n v="0"/>
    <n v="0"/>
    <n v="1440"/>
    <n v="1776"/>
  </r>
  <r>
    <x v="13"/>
    <x v="3"/>
    <n v="3984"/>
    <n v="2.9500000476837198"/>
    <n v="2.9500000476837198"/>
    <n v="0"/>
    <n v="0.20999999344348899"/>
    <n v="0.259999990463257"/>
    <n v="2.4400000572204599"/>
    <n v="0"/>
    <x v="33"/>
    <n v="6"/>
    <n v="88"/>
    <n v="873"/>
    <n v="1527"/>
  </r>
  <r>
    <x v="14"/>
    <x v="0"/>
    <n v="7753"/>
    <n v="5.1999998092651403"/>
    <n v="5.1999998092651403"/>
    <n v="0"/>
    <n v="0"/>
    <n v="0"/>
    <n v="0"/>
    <n v="0"/>
    <x v="25"/>
    <n v="0"/>
    <n v="0"/>
    <n v="1440"/>
    <n v="2115"/>
  </r>
  <r>
    <x v="14"/>
    <x v="1"/>
    <n v="8204"/>
    <n v="5.5"/>
    <n v="5.5"/>
    <n v="0"/>
    <n v="0.52999997138977095"/>
    <n v="0.58999997377395597"/>
    <n v="1.3099999427795399"/>
    <n v="0"/>
    <x v="35"/>
    <n v="15"/>
    <n v="96"/>
    <n v="1234"/>
    <n v="2135"/>
  </r>
  <r>
    <x v="14"/>
    <x v="2"/>
    <n v="10210"/>
    <n v="6.8800001144409197"/>
    <n v="6.8800001144409197"/>
    <n v="0"/>
    <n v="0.109999999403954"/>
    <n v="0.33000001311302202"/>
    <n v="6.4400000572204599"/>
    <n v="0"/>
    <x v="37"/>
    <n v="9"/>
    <n v="339"/>
    <n v="589"/>
    <n v="2302"/>
  </r>
  <r>
    <x v="14"/>
    <x v="3"/>
    <n v="5664"/>
    <n v="3.7999999523162802"/>
    <n v="3.7999999523162802"/>
    <n v="0"/>
    <n v="0"/>
    <n v="0"/>
    <n v="3.7999999523162802"/>
    <n v="0"/>
    <x v="25"/>
    <n v="0"/>
    <n v="228"/>
    <n v="752"/>
    <n v="1985"/>
  </r>
  <r>
    <x v="14"/>
    <x v="4"/>
    <n v="4744"/>
    <n v="3.1800000667571999"/>
    <n v="3.1800000667571999"/>
    <n v="0"/>
    <n v="0"/>
    <n v="0"/>
    <n v="3.1800000667571999"/>
    <n v="0"/>
    <x v="25"/>
    <n v="0"/>
    <n v="194"/>
    <n v="724"/>
    <n v="1884"/>
  </r>
  <r>
    <x v="14"/>
    <x v="5"/>
    <n v="29"/>
    <n v="1.9999999552965199E-2"/>
    <n v="1.9999999552965199E-2"/>
    <n v="0"/>
    <n v="0"/>
    <n v="0"/>
    <n v="1.9999999552965199E-2"/>
    <n v="0"/>
    <x v="25"/>
    <n v="0"/>
    <n v="3"/>
    <n v="1363"/>
    <n v="1464"/>
  </r>
  <r>
    <x v="14"/>
    <x v="6"/>
    <n v="2276"/>
    <n v="1.54999995231628"/>
    <n v="1.54999995231628"/>
    <n v="0"/>
    <n v="7.0000000298023196E-2"/>
    <n v="0.33000001311302202"/>
    <n v="1.12000000476837"/>
    <n v="0"/>
    <x v="37"/>
    <n v="9"/>
    <n v="58"/>
    <n v="824"/>
    <n v="1632"/>
  </r>
  <r>
    <x v="14"/>
    <x v="7"/>
    <n v="8925"/>
    <n v="5.9899997711181596"/>
    <n v="5.9899997711181596"/>
    <n v="0"/>
    <n v="0"/>
    <n v="0"/>
    <n v="5.9899997711181596"/>
    <n v="0"/>
    <x v="25"/>
    <n v="0"/>
    <n v="311"/>
    <n v="604"/>
    <n v="2200"/>
  </r>
  <r>
    <x v="14"/>
    <x v="8"/>
    <n v="8954"/>
    <n v="6.0100002288818404"/>
    <n v="6.0100002288818404"/>
    <n v="0"/>
    <n v="0"/>
    <n v="0.68000000715255704"/>
    <n v="5.3099999427795401"/>
    <n v="0"/>
    <x v="25"/>
    <n v="18"/>
    <n v="306"/>
    <n v="671"/>
    <n v="2220"/>
  </r>
  <r>
    <x v="14"/>
    <x v="9"/>
    <n v="3702"/>
    <n v="2.4800000190734899"/>
    <n v="2.4800000190734899"/>
    <n v="0"/>
    <n v="0"/>
    <n v="0"/>
    <n v="0.34999999403953602"/>
    <n v="0"/>
    <x v="25"/>
    <n v="0"/>
    <n v="34"/>
    <n v="1265"/>
    <n v="1792"/>
  </r>
  <r>
    <x v="14"/>
    <x v="10"/>
    <n v="4500"/>
    <n v="3.0199999809265101"/>
    <n v="3.0199999809265101"/>
    <n v="0"/>
    <n v="5.9999998658895499E-2"/>
    <n v="0.81000000238418601"/>
    <n v="2.1500000953674299"/>
    <n v="0"/>
    <x v="37"/>
    <n v="19"/>
    <n v="176"/>
    <n v="709"/>
    <n v="1886"/>
  </r>
  <r>
    <x v="14"/>
    <x v="11"/>
    <n v="4935"/>
    <n v="3.3099999427795401"/>
    <n v="3.3099999427795401"/>
    <n v="0"/>
    <n v="0"/>
    <n v="0"/>
    <n v="3.3099999427795401"/>
    <n v="0"/>
    <x v="25"/>
    <n v="0"/>
    <n v="233"/>
    <n v="546"/>
    <n v="1945"/>
  </r>
  <r>
    <x v="14"/>
    <x v="12"/>
    <n v="4081"/>
    <n v="2.7400000095367401"/>
    <n v="2.7400000095367401"/>
    <n v="0"/>
    <n v="5.9999998658895499E-2"/>
    <n v="0.20000000298023199"/>
    <n v="2.4700000286102299"/>
    <n v="0"/>
    <x v="37"/>
    <n v="5"/>
    <n v="191"/>
    <n v="692"/>
    <n v="1880"/>
  </r>
  <r>
    <x v="14"/>
    <x v="13"/>
    <n v="9259"/>
    <n v="6.21000003814697"/>
    <n v="6.21000003814697"/>
    <n v="0"/>
    <n v="0"/>
    <n v="0.28000000119209301"/>
    <n v="5.9299998283386204"/>
    <n v="0"/>
    <x v="25"/>
    <n v="8"/>
    <n v="390"/>
    <n v="544"/>
    <n v="2314"/>
  </r>
  <r>
    <x v="14"/>
    <x v="14"/>
    <n v="9899"/>
    <n v="6.6399998664856001"/>
    <n v="6.6399998664856001"/>
    <n v="0"/>
    <n v="0.56999999284744296"/>
    <n v="0.92000001668930098"/>
    <n v="5.1500000953674299"/>
    <n v="0"/>
    <x v="35"/>
    <n v="21"/>
    <n v="288"/>
    <n v="649"/>
    <n v="2236"/>
  </r>
  <r>
    <x v="14"/>
    <x v="15"/>
    <n v="10780"/>
    <n v="7.2300000190734899"/>
    <n v="7.2300000190734899"/>
    <n v="0"/>
    <n v="0.40999999642372098"/>
    <n v="1.91999995708466"/>
    <n v="4.9099998474121103"/>
    <n v="0"/>
    <x v="39"/>
    <n v="47"/>
    <n v="300"/>
    <n v="680"/>
    <n v="2324"/>
  </r>
  <r>
    <x v="14"/>
    <x v="16"/>
    <n v="10817"/>
    <n v="7.2800002098083496"/>
    <n v="7.2800002098083496"/>
    <n v="0"/>
    <n v="1.0099999904632599"/>
    <n v="0.33000001311302202"/>
    <n v="5.9400000572204599"/>
    <n v="0"/>
    <x v="47"/>
    <n v="8"/>
    <n v="359"/>
    <n v="552"/>
    <n v="2367"/>
  </r>
  <r>
    <x v="14"/>
    <x v="17"/>
    <n v="7990"/>
    <n v="5.3600001335143999"/>
    <n v="5.3600001335143999"/>
    <n v="0"/>
    <n v="0.44999998807907099"/>
    <n v="0.79000002145767201"/>
    <n v="4.1199998855590803"/>
    <n v="0"/>
    <x v="39"/>
    <n v="18"/>
    <n v="289"/>
    <n v="624"/>
    <n v="2175"/>
  </r>
  <r>
    <x v="14"/>
    <x v="18"/>
    <n v="8221"/>
    <n v="5.5199999809265101"/>
    <n v="5.5199999809265101"/>
    <n v="0"/>
    <n v="0.40000000596046398"/>
    <n v="1.6100000143051101"/>
    <n v="3.5099999904632599"/>
    <n v="0"/>
    <x v="39"/>
    <n v="38"/>
    <n v="196"/>
    <n v="695"/>
    <n v="2092"/>
  </r>
  <r>
    <x v="14"/>
    <x v="19"/>
    <n v="1251"/>
    <n v="0.83999997377395597"/>
    <n v="0.83999997377395597"/>
    <n v="0"/>
    <n v="0"/>
    <n v="0"/>
    <n v="0.83999997377395597"/>
    <n v="0"/>
    <x v="25"/>
    <n v="0"/>
    <n v="67"/>
    <n v="836"/>
    <n v="1593"/>
  </r>
  <r>
    <x v="14"/>
    <x v="20"/>
    <n v="9261"/>
    <n v="6.2399997711181596"/>
    <n v="6.2399997711181596"/>
    <n v="0"/>
    <n v="0"/>
    <n v="0.43999999761581399"/>
    <n v="5.71000003814697"/>
    <n v="0"/>
    <x v="25"/>
    <n v="11"/>
    <n v="344"/>
    <n v="585"/>
    <n v="2270"/>
  </r>
  <r>
    <x v="14"/>
    <x v="21"/>
    <n v="9648"/>
    <n v="6.4699997901916504"/>
    <n v="6.4699997901916504"/>
    <n v="0"/>
    <n v="0.57999998331069902"/>
    <n v="1.0700000524520901"/>
    <n v="4.8299999237060502"/>
    <n v="0"/>
    <x v="35"/>
    <n v="26"/>
    <n v="287"/>
    <n v="669"/>
    <n v="2235"/>
  </r>
  <r>
    <x v="14"/>
    <x v="22"/>
    <n v="10429"/>
    <n v="7.0199999809265101"/>
    <n v="7.0199999809265101"/>
    <n v="0"/>
    <n v="0.58999997377395597"/>
    <n v="0.57999998331069902"/>
    <n v="5.8499999046325701"/>
    <n v="0"/>
    <x v="35"/>
    <n v="13"/>
    <n v="313"/>
    <n v="1106"/>
    <n v="2282"/>
  </r>
  <r>
    <x v="14"/>
    <x v="23"/>
    <n v="13658"/>
    <n v="9.4899997711181605"/>
    <n v="9.4899997711181605"/>
    <n v="0"/>
    <n v="2.6300001144409202"/>
    <n v="1.4099999666214"/>
    <n v="5.4499998092651403"/>
    <n v="0"/>
    <x v="44"/>
    <n v="34"/>
    <n v="328"/>
    <n v="957"/>
    <n v="2530"/>
  </r>
  <r>
    <x v="14"/>
    <x v="24"/>
    <n v="9524"/>
    <n v="6.4200000762939498"/>
    <n v="6.4200000762939498"/>
    <n v="0"/>
    <n v="0.40999999642372098"/>
    <n v="0.46999999880790699"/>
    <n v="5.46000003814697"/>
    <n v="0"/>
    <x v="39"/>
    <n v="11"/>
    <n v="314"/>
    <n v="692"/>
    <n v="2266"/>
  </r>
  <r>
    <x v="14"/>
    <x v="25"/>
    <n v="7937"/>
    <n v="5.3299999237060502"/>
    <n v="5.3299999237060502"/>
    <n v="0"/>
    <n v="0.18999999761581399"/>
    <n v="1.04999995231628"/>
    <n v="4.0799999237060502"/>
    <n v="0"/>
    <x v="33"/>
    <n v="28"/>
    <n v="279"/>
    <n v="586"/>
    <n v="2158"/>
  </r>
  <r>
    <x v="14"/>
    <x v="26"/>
    <n v="3672"/>
    <n v="2.46000003814697"/>
    <n v="2.46000003814697"/>
    <n v="0"/>
    <n v="0"/>
    <n v="0"/>
    <n v="2.46000003814697"/>
    <n v="0"/>
    <x v="25"/>
    <n v="0"/>
    <n v="153"/>
    <n v="603"/>
    <n v="1792"/>
  </r>
  <r>
    <x v="14"/>
    <x v="27"/>
    <n v="10378"/>
    <n v="6.96000003814697"/>
    <n v="6.96000003814697"/>
    <n v="0"/>
    <n v="0.140000000596046"/>
    <n v="0.56000000238418601"/>
    <n v="6.25"/>
    <n v="0"/>
    <x v="31"/>
    <n v="14"/>
    <n v="374"/>
    <n v="490"/>
    <n v="2345"/>
  </r>
  <r>
    <x v="14"/>
    <x v="28"/>
    <n v="9487"/>
    <n v="6.3699998855590803"/>
    <n v="6.3699998855590803"/>
    <n v="0"/>
    <n v="0.20999999344348899"/>
    <n v="0.46000000834464999"/>
    <n v="5.6999998092651403"/>
    <n v="0"/>
    <x v="33"/>
    <n v="12"/>
    <n v="329"/>
    <n v="555"/>
    <n v="2260"/>
  </r>
  <r>
    <x v="14"/>
    <x v="29"/>
    <n v="9129"/>
    <n v="6.1300001144409197"/>
    <n v="6.1300001144409197"/>
    <n v="0"/>
    <n v="0.20000000298023199"/>
    <n v="0.74000000953674305"/>
    <n v="5.1799998283386204"/>
    <n v="0"/>
    <x v="33"/>
    <n v="18"/>
    <n v="311"/>
    <n v="574"/>
    <n v="2232"/>
  </r>
  <r>
    <x v="14"/>
    <x v="30"/>
    <n v="17"/>
    <n v="9.9999997764825804E-3"/>
    <n v="9.9999997764825804E-3"/>
    <n v="0"/>
    <n v="0"/>
    <n v="0"/>
    <n v="9.9999997764825804E-3"/>
    <n v="0"/>
    <x v="25"/>
    <n v="0"/>
    <n v="2"/>
    <n v="0"/>
    <n v="257"/>
  </r>
  <r>
    <x v="15"/>
    <x v="0"/>
    <n v="10122"/>
    <n v="7.7800002098083496"/>
    <n v="7.7800002098083496"/>
    <n v="0"/>
    <n v="0"/>
    <n v="0"/>
    <n v="0"/>
    <n v="0"/>
    <x v="25"/>
    <n v="0"/>
    <n v="0"/>
    <n v="1440"/>
    <n v="2955"/>
  </r>
  <r>
    <x v="15"/>
    <x v="1"/>
    <n v="10993"/>
    <n v="8.4499998092651403"/>
    <n v="8.4499998092651403"/>
    <n v="0"/>
    <n v="5.9999998658895499E-2"/>
    <n v="0.62999999523162797"/>
    <n v="3.8800001144409202"/>
    <n v="0"/>
    <x v="37"/>
    <n v="14"/>
    <n v="150"/>
    <n v="1275"/>
    <n v="3092"/>
  </r>
  <r>
    <x v="15"/>
    <x v="2"/>
    <n v="8863"/>
    <n v="6.8200001716613796"/>
    <n v="6.8200001716613796"/>
    <n v="0"/>
    <n v="0.129999995231628"/>
    <n v="1.0700000524520901"/>
    <n v="5.6199998855590803"/>
    <n v="0"/>
    <x v="38"/>
    <n v="35"/>
    <n v="219"/>
    <n v="945"/>
    <n v="2998"/>
  </r>
  <r>
    <x v="15"/>
    <x v="3"/>
    <n v="8758"/>
    <n v="6.7300000190734899"/>
    <n v="6.7300000190734899"/>
    <n v="0"/>
    <n v="0"/>
    <n v="0"/>
    <n v="6.7300000190734899"/>
    <n v="0"/>
    <x v="25"/>
    <n v="0"/>
    <n v="299"/>
    <n v="837"/>
    <n v="3066"/>
  </r>
  <r>
    <x v="15"/>
    <x v="4"/>
    <n v="6580"/>
    <n v="5.0599999427795401"/>
    <n v="5.0599999427795401"/>
    <n v="0"/>
    <n v="0.20999999344348899"/>
    <n v="0.40000000596046398"/>
    <n v="4.4499998092651403"/>
    <n v="0"/>
    <x v="39"/>
    <n v="9"/>
    <n v="253"/>
    <n v="609"/>
    <n v="3073"/>
  </r>
  <r>
    <x v="15"/>
    <x v="5"/>
    <n v="4660"/>
    <n v="3.5799999237060498"/>
    <n v="3.5799999237060498"/>
    <n v="0"/>
    <n v="0"/>
    <n v="0"/>
    <n v="3.5799999237060498"/>
    <n v="0"/>
    <x v="25"/>
    <n v="0"/>
    <n v="201"/>
    <n v="721"/>
    <n v="2572"/>
  </r>
  <r>
    <x v="15"/>
    <x v="6"/>
    <n v="11009"/>
    <n v="9.1000003814697301"/>
    <n v="9.1000003814697301"/>
    <n v="0"/>
    <n v="3.5599999427795401"/>
    <n v="0.40000000596046398"/>
    <n v="5.1399998664856001"/>
    <n v="0"/>
    <x v="44"/>
    <n v="8"/>
    <n v="239"/>
    <n v="1017"/>
    <n v="3274"/>
  </r>
  <r>
    <x v="15"/>
    <x v="7"/>
    <n v="10181"/>
    <n v="7.8299999237060502"/>
    <n v="7.8299999237060502"/>
    <n v="0"/>
    <n v="1.37000000476837"/>
    <n v="0.68999999761581399"/>
    <n v="5.7699999809265101"/>
    <n v="0"/>
    <x v="49"/>
    <n v="16"/>
    <n v="249"/>
    <n v="704"/>
    <n v="3015"/>
  </r>
  <r>
    <x v="15"/>
    <x v="8"/>
    <n v="10553"/>
    <n v="8.1199998855590803"/>
    <n v="8.1199998855590803"/>
    <n v="0"/>
    <n v="1.1000000238418599"/>
    <n v="1.7200000286102299"/>
    <n v="5.28999996185303"/>
    <n v="0"/>
    <x v="9"/>
    <n v="42"/>
    <n v="228"/>
    <n v="696"/>
    <n v="3083"/>
  </r>
  <r>
    <x v="15"/>
    <x v="9"/>
    <n v="10055"/>
    <n v="7.7300000190734899"/>
    <n v="7.7300000190734899"/>
    <n v="0"/>
    <n v="0.37000000476837203"/>
    <n v="0.38999998569488498"/>
    <n v="6.9800000190734899"/>
    <n v="0"/>
    <x v="30"/>
    <n v="12"/>
    <n v="272"/>
    <n v="853"/>
    <n v="3069"/>
  </r>
  <r>
    <x v="15"/>
    <x v="10"/>
    <n v="12139"/>
    <n v="9.3400001525878906"/>
    <n v="9.3400001525878906"/>
    <n v="0"/>
    <n v="3.2999999523162802"/>
    <n v="1.1100000143051101"/>
    <n v="4.9200000762939498"/>
    <n v="0"/>
    <x v="61"/>
    <n v="25"/>
    <n v="220"/>
    <n v="945"/>
    <n v="3544"/>
  </r>
  <r>
    <x v="15"/>
    <x v="11"/>
    <n v="13236"/>
    <n v="10.180000305175801"/>
    <n v="10.180000305175801"/>
    <n v="0"/>
    <n v="4.5"/>
    <n v="0.31999999284744302"/>
    <n v="5.3499999046325701"/>
    <n v="0"/>
    <x v="52"/>
    <n v="5"/>
    <n v="215"/>
    <n v="749"/>
    <n v="3306"/>
  </r>
  <r>
    <x v="15"/>
    <x v="12"/>
    <n v="10243"/>
    <n v="7.8800001144409197"/>
    <n v="7.8800001144409197"/>
    <n v="0"/>
    <n v="1.08000004291534"/>
    <n v="0.50999999046325695"/>
    <n v="6.3000001907348597"/>
    <n v="0"/>
    <x v="42"/>
    <n v="8"/>
    <n v="239"/>
    <n v="584"/>
    <n v="2885"/>
  </r>
  <r>
    <x v="15"/>
    <x v="13"/>
    <n v="12961"/>
    <n v="9.9700002670288104"/>
    <n v="9.9700002670288104"/>
    <n v="0"/>
    <n v="0.730000019073486"/>
    <n v="1.3999999761581401"/>
    <n v="7.8400001525878897"/>
    <n v="0"/>
    <x v="28"/>
    <n v="31"/>
    <n v="301"/>
    <n v="1054"/>
    <n v="3288"/>
  </r>
  <r>
    <x v="15"/>
    <x v="14"/>
    <n v="9461"/>
    <n v="7.2800002098083496"/>
    <n v="7.2800002098083496"/>
    <n v="0"/>
    <n v="0.93999999761581399"/>
    <n v="1.0599999427795399"/>
    <n v="5.2699999809265101"/>
    <n v="0"/>
    <x v="42"/>
    <n v="23"/>
    <n v="224"/>
    <n v="673"/>
    <n v="2929"/>
  </r>
  <r>
    <x v="15"/>
    <x v="15"/>
    <n v="11193"/>
    <n v="8.6099996566772496"/>
    <n v="8.6099996566772496"/>
    <n v="0"/>
    <n v="0.69999998807907104"/>
    <n v="2.5099999904632599"/>
    <n v="5.3899998664856001"/>
    <n v="0"/>
    <x v="28"/>
    <n v="48"/>
    <n v="241"/>
    <n v="684"/>
    <n v="3074"/>
  </r>
  <r>
    <x v="15"/>
    <x v="16"/>
    <n v="10074"/>
    <n v="7.75"/>
    <n v="7.75"/>
    <n v="0"/>
    <n v="1.28999996185303"/>
    <n v="0.43000000715255698"/>
    <n v="6.0300002098083496"/>
    <n v="0"/>
    <x v="9"/>
    <n v="9"/>
    <n v="234"/>
    <n v="878"/>
    <n v="2969"/>
  </r>
  <r>
    <x v="15"/>
    <x v="17"/>
    <n v="9232"/>
    <n v="7.0999999046325701"/>
    <n v="7.0999999046325701"/>
    <n v="0"/>
    <n v="0.80000001192092896"/>
    <n v="0.88999998569488503"/>
    <n v="5.4200000762939498"/>
    <n v="0"/>
    <x v="47"/>
    <n v="16"/>
    <n v="236"/>
    <n v="1175"/>
    <n v="2979"/>
  </r>
  <r>
    <x v="15"/>
    <x v="18"/>
    <n v="12533"/>
    <n v="9.6400003433227504"/>
    <n v="9.6400003433227504"/>
    <n v="0"/>
    <n v="0.69999998807907104"/>
    <n v="2"/>
    <n v="6.9400000572204599"/>
    <n v="0"/>
    <x v="42"/>
    <n v="43"/>
    <n v="300"/>
    <n v="537"/>
    <n v="3283"/>
  </r>
  <r>
    <x v="15"/>
    <x v="19"/>
    <n v="10255"/>
    <n v="7.8899998664856001"/>
    <n v="7.8899998664856001"/>
    <n v="0"/>
    <n v="1.0099999904632599"/>
    <n v="0.68000000715255704"/>
    <n v="6.1999998092651403"/>
    <n v="0"/>
    <x v="41"/>
    <n v="15"/>
    <n v="241"/>
    <n v="579"/>
    <n v="2926"/>
  </r>
  <r>
    <x v="15"/>
    <x v="20"/>
    <n v="10096"/>
    <n v="8.3999996185302699"/>
    <n v="8.3999996185302699"/>
    <n v="0"/>
    <n v="3.7699999809265101"/>
    <n v="7.9999998211860698E-2"/>
    <n v="4.5500001907348597"/>
    <n v="0"/>
    <x v="19"/>
    <n v="4"/>
    <n v="204"/>
    <n v="935"/>
    <n v="3147"/>
  </r>
  <r>
    <x v="15"/>
    <x v="21"/>
    <n v="12727"/>
    <n v="9.7899999618530291"/>
    <n v="9.7899999618530291"/>
    <n v="0"/>
    <n v="1.12999999523163"/>
    <n v="0.77999997138977095"/>
    <n v="7.8800001144409197"/>
    <n v="0"/>
    <x v="58"/>
    <n v="18"/>
    <n v="306"/>
    <n v="984"/>
    <n v="3290"/>
  </r>
  <r>
    <x v="15"/>
    <x v="22"/>
    <n v="12375"/>
    <n v="9.5200004577636701"/>
    <n v="9.5200004577636701"/>
    <n v="0"/>
    <n v="2.78999996185303"/>
    <n v="0.93000000715255704"/>
    <n v="5.8000001907348597"/>
    <n v="0"/>
    <x v="50"/>
    <n v="21"/>
    <n v="251"/>
    <n v="632"/>
    <n v="3162"/>
  </r>
  <r>
    <x v="15"/>
    <x v="23"/>
    <n v="9603"/>
    <n v="7.3800001144409197"/>
    <n v="7.3800001144409197"/>
    <n v="0"/>
    <n v="0.62999999523162797"/>
    <n v="1.66999995708466"/>
    <n v="5.0900001525878897"/>
    <n v="0"/>
    <x v="41"/>
    <n v="39"/>
    <n v="199"/>
    <n v="896"/>
    <n v="2899"/>
  </r>
  <r>
    <x v="15"/>
    <x v="24"/>
    <n v="13175"/>
    <n v="10.1300001144409"/>
    <n v="10.1300001144409"/>
    <n v="0"/>
    <n v="2.1099998950958301"/>
    <n v="2.0899999141693102"/>
    <n v="5.9299998283386204"/>
    <n v="0"/>
    <x v="19"/>
    <n v="45"/>
    <n v="262"/>
    <n v="1100"/>
    <n v="3425"/>
  </r>
  <r>
    <x v="15"/>
    <x v="25"/>
    <n v="22770"/>
    <n v="17.540000915527301"/>
    <n v="17.540000915527301"/>
    <n v="0"/>
    <n v="9.4499998092651403"/>
    <n v="2.7699999809265101"/>
    <n v="5.3299999237060502"/>
    <n v="0"/>
    <x v="62"/>
    <n v="56"/>
    <n v="260"/>
    <n v="508"/>
    <n v="4022"/>
  </r>
  <r>
    <x v="15"/>
    <x v="26"/>
    <n v="17298"/>
    <n v="14.3800001144409"/>
    <n v="14.3800001144409"/>
    <n v="0"/>
    <n v="9.8900003433227504"/>
    <n v="1.2599999904632599"/>
    <n v="3.2300000190734899"/>
    <n v="0"/>
    <x v="63"/>
    <n v="38"/>
    <n v="178"/>
    <n v="576"/>
    <n v="3934"/>
  </r>
  <r>
    <x v="15"/>
    <x v="27"/>
    <n v="10218"/>
    <n v="7.8600001335143999"/>
    <n v="7.8600001335143999"/>
    <n v="0"/>
    <n v="0.34000000357627902"/>
    <n v="0.730000019073486"/>
    <n v="6.78999996185303"/>
    <n v="0"/>
    <x v="39"/>
    <n v="19"/>
    <n v="258"/>
    <n v="1020"/>
    <n v="3013"/>
  </r>
  <r>
    <x v="15"/>
    <x v="28"/>
    <n v="10299"/>
    <n v="7.9200000762939498"/>
    <n v="7.9200000762939498"/>
    <n v="0"/>
    <n v="0.81000000238418601"/>
    <n v="0.64999997615814198"/>
    <n v="6.46000003814697"/>
    <n v="0"/>
    <x v="47"/>
    <n v="14"/>
    <n v="267"/>
    <n v="648"/>
    <n v="3061"/>
  </r>
  <r>
    <x v="15"/>
    <x v="29"/>
    <n v="10201"/>
    <n v="7.8400001525878897"/>
    <n v="7.8400001525878897"/>
    <n v="0"/>
    <n v="0.52999997138977095"/>
    <n v="0.79000002145767201"/>
    <n v="6.5300002098083496"/>
    <n v="0"/>
    <x v="35"/>
    <n v="18"/>
    <n v="256"/>
    <n v="858"/>
    <n v="2954"/>
  </r>
  <r>
    <x v="15"/>
    <x v="30"/>
    <n v="3369"/>
    <n v="2.5899999141693102"/>
    <n v="2.5899999141693102"/>
    <n v="0"/>
    <n v="0"/>
    <n v="0"/>
    <n v="2.5899999141693102"/>
    <n v="0"/>
    <x v="25"/>
    <n v="0"/>
    <n v="108"/>
    <n v="825"/>
    <n v="1623"/>
  </r>
  <r>
    <x v="16"/>
    <x v="0"/>
    <n v="3276"/>
    <n v="2.2000000476837198"/>
    <n v="2.2000000476837198"/>
    <n v="0"/>
    <n v="0"/>
    <n v="0"/>
    <n v="2.2000000476837198"/>
    <n v="0"/>
    <x v="25"/>
    <n v="0"/>
    <n v="196"/>
    <n v="787"/>
    <n v="2113"/>
  </r>
  <r>
    <x v="16"/>
    <x v="1"/>
    <n v="2961"/>
    <n v="1.9900000095367401"/>
    <n v="1.9900000095367401"/>
    <n v="0"/>
    <n v="0"/>
    <n v="0"/>
    <n v="1.9900000095367401"/>
    <n v="0"/>
    <x v="25"/>
    <n v="0"/>
    <n v="194"/>
    <n v="840"/>
    <n v="2095"/>
  </r>
  <r>
    <x v="16"/>
    <x v="2"/>
    <n v="3974"/>
    <n v="2.6700000762939502"/>
    <n v="2.6700000762939502"/>
    <n v="0"/>
    <n v="0"/>
    <n v="0"/>
    <n v="2.6700000762939502"/>
    <n v="0"/>
    <x v="25"/>
    <n v="0"/>
    <n v="231"/>
    <n v="717"/>
    <n v="2194"/>
  </r>
  <r>
    <x v="16"/>
    <x v="3"/>
    <n v="7198"/>
    <n v="4.8299999237060502"/>
    <n v="4.8299999237060502"/>
    <n v="0"/>
    <n v="0"/>
    <n v="0"/>
    <n v="4.8299999237060502"/>
    <n v="0"/>
    <x v="25"/>
    <n v="0"/>
    <n v="350"/>
    <n v="711"/>
    <n v="2496"/>
  </r>
  <r>
    <x v="16"/>
    <x v="4"/>
    <n v="3945"/>
    <n v="2.6500000953674299"/>
    <n v="2.6500000953674299"/>
    <n v="0"/>
    <n v="0"/>
    <n v="0"/>
    <n v="2.6500000953674299"/>
    <n v="0"/>
    <x v="25"/>
    <n v="0"/>
    <n v="225"/>
    <n v="716"/>
    <n v="2180"/>
  </r>
  <r>
    <x v="16"/>
    <x v="5"/>
    <n v="2268"/>
    <n v="1.5199999809265099"/>
    <n v="1.5199999809265099"/>
    <n v="0"/>
    <n v="0"/>
    <n v="0"/>
    <n v="1.5199999809265099"/>
    <n v="0"/>
    <x v="25"/>
    <n v="0"/>
    <n v="114"/>
    <n v="1219"/>
    <n v="1933"/>
  </r>
  <r>
    <x v="16"/>
    <x v="6"/>
    <n v="6155"/>
    <n v="4.2399997711181596"/>
    <n v="4.2399997711181596"/>
    <n v="0"/>
    <n v="2"/>
    <n v="0.28999999165535001"/>
    <n v="1.95000004768372"/>
    <n v="0"/>
    <x v="0"/>
    <n v="6"/>
    <n v="162"/>
    <n v="1247"/>
    <n v="2248"/>
  </r>
  <r>
    <x v="16"/>
    <x v="7"/>
    <n v="2064"/>
    <n v="1.3899999856948899"/>
    <n v="1.3899999856948899"/>
    <n v="0"/>
    <n v="0"/>
    <n v="0"/>
    <n v="1.3899999856948899"/>
    <n v="0"/>
    <x v="25"/>
    <n v="0"/>
    <n v="121"/>
    <n v="895"/>
    <n v="1954"/>
  </r>
  <r>
    <x v="16"/>
    <x v="8"/>
    <n v="2072"/>
    <n v="1.3899999856948899"/>
    <n v="1.3899999856948899"/>
    <n v="0"/>
    <n v="0"/>
    <n v="0"/>
    <n v="1.3899999856948899"/>
    <n v="0"/>
    <x v="25"/>
    <n v="0"/>
    <n v="137"/>
    <n v="841"/>
    <n v="1974"/>
  </r>
  <r>
    <x v="16"/>
    <x v="9"/>
    <n v="3809"/>
    <n v="2.5599999427795401"/>
    <n v="2.5599999427795401"/>
    <n v="0"/>
    <n v="0"/>
    <n v="0"/>
    <n v="2.53999996185303"/>
    <n v="0"/>
    <x v="25"/>
    <n v="0"/>
    <n v="215"/>
    <n v="756"/>
    <n v="2150"/>
  </r>
  <r>
    <x v="16"/>
    <x v="10"/>
    <n v="6831"/>
    <n v="4.5799999237060502"/>
    <n v="4.5799999237060502"/>
    <n v="0"/>
    <n v="0"/>
    <n v="0"/>
    <n v="4.5799999237060502"/>
    <n v="0"/>
    <x v="25"/>
    <n v="0"/>
    <n v="317"/>
    <n v="706"/>
    <n v="2432"/>
  </r>
  <r>
    <x v="16"/>
    <x v="11"/>
    <n v="4363"/>
    <n v="2.9300000667571999"/>
    <n v="2.9300000667571999"/>
    <n v="0"/>
    <n v="0"/>
    <n v="0"/>
    <n v="2.9300000667571999"/>
    <n v="0"/>
    <x v="25"/>
    <n v="0"/>
    <n v="201"/>
    <n v="1239"/>
    <n v="2149"/>
  </r>
  <r>
    <x v="16"/>
    <x v="12"/>
    <n v="5002"/>
    <n v="3.3599998950958301"/>
    <n v="3.3599998950958301"/>
    <n v="0"/>
    <n v="0"/>
    <n v="0"/>
    <n v="3.3599998950958301"/>
    <n v="0"/>
    <x v="25"/>
    <n v="0"/>
    <n v="244"/>
    <n v="1196"/>
    <n v="2247"/>
  </r>
  <r>
    <x v="16"/>
    <x v="13"/>
    <n v="3385"/>
    <n v="2.2699999809265101"/>
    <n v="2.2699999809265101"/>
    <n v="0"/>
    <n v="0"/>
    <n v="0"/>
    <n v="2.2699999809265101"/>
    <n v="0"/>
    <x v="25"/>
    <n v="0"/>
    <n v="179"/>
    <n v="916"/>
    <n v="2070"/>
  </r>
  <r>
    <x v="16"/>
    <x v="14"/>
    <n v="6326"/>
    <n v="4.4099998474121103"/>
    <n v="4.4099998474121103"/>
    <n v="0"/>
    <n v="2.4100000858306898"/>
    <n v="3.9999999105930301E-2"/>
    <n v="1.96000003814697"/>
    <n v="0"/>
    <x v="3"/>
    <n v="1"/>
    <n v="180"/>
    <n v="839"/>
    <n v="2291"/>
  </r>
  <r>
    <x v="16"/>
    <x v="15"/>
    <n v="7243"/>
    <n v="5.0300002098083496"/>
    <n v="5.0300002098083496"/>
    <n v="0"/>
    <n v="2.6199998855590798"/>
    <n v="2.9999999329447701E-2"/>
    <n v="2.3800001144409202"/>
    <n v="0"/>
    <x v="40"/>
    <n v="1"/>
    <n v="194"/>
    <n v="839"/>
    <n v="2361"/>
  </r>
  <r>
    <x v="16"/>
    <x v="16"/>
    <n v="4493"/>
    <n v="3.0099999904632599"/>
    <n v="3.0099999904632599"/>
    <n v="0"/>
    <n v="0"/>
    <n v="0"/>
    <n v="3.0099999904632599"/>
    <n v="0"/>
    <x v="25"/>
    <n v="0"/>
    <n v="236"/>
    <n v="762"/>
    <n v="2203"/>
  </r>
  <r>
    <x v="16"/>
    <x v="17"/>
    <n v="4676"/>
    <n v="3.1400001049041699"/>
    <n v="3.1400001049041699"/>
    <n v="0"/>
    <n v="0"/>
    <n v="0"/>
    <n v="3.1300001144409202"/>
    <n v="0"/>
    <x v="25"/>
    <n v="0"/>
    <n v="226"/>
    <n v="1106"/>
    <n v="2196"/>
  </r>
  <r>
    <x v="16"/>
    <x v="18"/>
    <n v="6222"/>
    <n v="4.1799998283386204"/>
    <n v="4.1799998283386204"/>
    <n v="0"/>
    <n v="0"/>
    <n v="0"/>
    <n v="4.1799998283386204"/>
    <n v="0"/>
    <x v="25"/>
    <n v="0"/>
    <n v="290"/>
    <n v="797"/>
    <n v="2363"/>
  </r>
  <r>
    <x v="16"/>
    <x v="19"/>
    <n v="5232"/>
    <n v="3.5099999904632599"/>
    <n v="3.5099999904632599"/>
    <n v="0"/>
    <n v="0"/>
    <n v="0"/>
    <n v="3.5099999904632599"/>
    <n v="0"/>
    <x v="25"/>
    <n v="0"/>
    <n v="240"/>
    <n v="741"/>
    <n v="2246"/>
  </r>
  <r>
    <x v="16"/>
    <x v="20"/>
    <n v="6910"/>
    <n v="4.75"/>
    <n v="4.75"/>
    <n v="0"/>
    <n v="2.21000003814697"/>
    <n v="0.18999999761581399"/>
    <n v="2.3499999046325701"/>
    <n v="0"/>
    <x v="44"/>
    <n v="4"/>
    <n v="200"/>
    <n v="667"/>
    <n v="2336"/>
  </r>
  <r>
    <x v="16"/>
    <x v="21"/>
    <n v="7502"/>
    <n v="5.1799998283386204"/>
    <n v="5.1799998283386204"/>
    <n v="0"/>
    <n v="2.4800000190734899"/>
    <n v="0.109999999403954"/>
    <n v="2.5799999237060498"/>
    <n v="0"/>
    <x v="2"/>
    <n v="2"/>
    <n v="233"/>
    <n v="725"/>
    <n v="2421"/>
  </r>
  <r>
    <x v="16"/>
    <x v="22"/>
    <n v="2923"/>
    <n v="1.96000003814697"/>
    <n v="1.96000003814697"/>
    <n v="0"/>
    <n v="0"/>
    <n v="0"/>
    <n v="1.96000003814697"/>
    <n v="0"/>
    <x v="25"/>
    <n v="0"/>
    <n v="180"/>
    <n v="897"/>
    <n v="2070"/>
  </r>
  <r>
    <x v="16"/>
    <x v="23"/>
    <n v="3800"/>
    <n v="2.5499999523162802"/>
    <n v="2.5499999523162802"/>
    <n v="0"/>
    <n v="0.119999997317791"/>
    <n v="0.239999994635582"/>
    <n v="2.1800000667571999"/>
    <n v="0"/>
    <x v="31"/>
    <n v="6"/>
    <n v="185"/>
    <n v="734"/>
    <n v="2120"/>
  </r>
  <r>
    <x v="16"/>
    <x v="24"/>
    <n v="4514"/>
    <n v="3.0299999713897701"/>
    <n v="3.0299999713897701"/>
    <n v="0"/>
    <n v="0"/>
    <n v="0"/>
    <n v="3.0299999713897701"/>
    <n v="0"/>
    <x v="25"/>
    <n v="0"/>
    <n v="229"/>
    <n v="809"/>
    <n v="2211"/>
  </r>
  <r>
    <x v="16"/>
    <x v="25"/>
    <n v="5183"/>
    <n v="3.5899999141693102"/>
    <n v="3.5899999141693102"/>
    <n v="0"/>
    <n v="2.1300001144409202"/>
    <n v="0.18999999761581399"/>
    <n v="1.25"/>
    <n v="0"/>
    <x v="54"/>
    <n v="4"/>
    <n v="108"/>
    <n v="866"/>
    <n v="2123"/>
  </r>
  <r>
    <x v="16"/>
    <x v="26"/>
    <n v="7303"/>
    <n v="4.9000000953674299"/>
    <n v="4.9000000953674299"/>
    <n v="0"/>
    <n v="0"/>
    <n v="0.25"/>
    <n v="4.6500000953674299"/>
    <n v="0"/>
    <x v="25"/>
    <n v="8"/>
    <n v="308"/>
    <n v="733"/>
    <n v="2423"/>
  </r>
  <r>
    <x v="16"/>
    <x v="27"/>
    <n v="5275"/>
    <n v="3.53999996185303"/>
    <n v="3.53999996185303"/>
    <n v="0"/>
    <n v="0"/>
    <n v="0"/>
    <n v="3.53999996185303"/>
    <n v="0"/>
    <x v="25"/>
    <n v="0"/>
    <n v="266"/>
    <n v="641"/>
    <n v="2281"/>
  </r>
  <r>
    <x v="16"/>
    <x v="28"/>
    <n v="3915"/>
    <n v="2.6300001144409202"/>
    <n v="2.6300001144409202"/>
    <n v="0"/>
    <n v="0"/>
    <n v="0"/>
    <n v="2.6300001144409202"/>
    <n v="0"/>
    <x v="25"/>
    <n v="0"/>
    <n v="231"/>
    <n v="783"/>
    <n v="2181"/>
  </r>
  <r>
    <x v="16"/>
    <x v="29"/>
    <n v="9105"/>
    <n v="6.1100001335143999"/>
    <n v="6.1100001335143999"/>
    <n v="0"/>
    <n v="2.25"/>
    <n v="1"/>
    <n v="2.8599998950958301"/>
    <n v="0"/>
    <x v="64"/>
    <n v="22"/>
    <n v="232"/>
    <n v="622"/>
    <n v="2499"/>
  </r>
  <r>
    <x v="16"/>
    <x v="30"/>
    <n v="768"/>
    <n v="0.519999980926514"/>
    <n v="0.519999980926514"/>
    <n v="0"/>
    <n v="0"/>
    <n v="0"/>
    <n v="0.519999980926514"/>
    <n v="0"/>
    <x v="25"/>
    <n v="0"/>
    <n v="58"/>
    <n v="380"/>
    <n v="1212"/>
  </r>
  <r>
    <x v="17"/>
    <x v="0"/>
    <n v="5135"/>
    <n v="3.3900001049041699"/>
    <n v="3.3900001049041699"/>
    <n v="0"/>
    <n v="0"/>
    <n v="0"/>
    <n v="3.3900001049041699"/>
    <n v="0"/>
    <x v="25"/>
    <n v="0"/>
    <n v="318"/>
    <n v="1122"/>
    <n v="1909"/>
  </r>
  <r>
    <x v="17"/>
    <x v="1"/>
    <n v="4978"/>
    <n v="3.28999996185303"/>
    <n v="3.28999996185303"/>
    <n v="0"/>
    <n v="1.2400000095367401"/>
    <n v="0.43999999761581399"/>
    <n v="1.6100000143051101"/>
    <n v="0"/>
    <x v="9"/>
    <n v="7"/>
    <n v="127"/>
    <n v="1287"/>
    <n v="1722"/>
  </r>
  <r>
    <x v="17"/>
    <x v="2"/>
    <n v="6799"/>
    <n v="4.4899997711181596"/>
    <n v="4.4899997711181596"/>
    <n v="0"/>
    <n v="0"/>
    <n v="0"/>
    <n v="4.4899997711181596"/>
    <n v="0"/>
    <x v="25"/>
    <n v="0"/>
    <n v="279"/>
    <n v="1161"/>
    <n v="1922"/>
  </r>
  <r>
    <x v="17"/>
    <x v="3"/>
    <n v="7795"/>
    <n v="5.1500000953674299"/>
    <n v="5.1500000953674299"/>
    <n v="0"/>
    <n v="0.58999997377395597"/>
    <n v="0.83999997377395597"/>
    <n v="3.7300000190734899"/>
    <n v="0"/>
    <x v="27"/>
    <n v="30"/>
    <n v="262"/>
    <n v="1131"/>
    <n v="2121"/>
  </r>
  <r>
    <x v="17"/>
    <x v="4"/>
    <n v="7289"/>
    <n v="4.8200001716613796"/>
    <n v="4.8200001716613796"/>
    <n v="0"/>
    <n v="0.55000001192092896"/>
    <n v="0.75"/>
    <n v="3.5"/>
    <n v="0"/>
    <x v="35"/>
    <n v="12"/>
    <n v="308"/>
    <n v="1112"/>
    <n v="1997"/>
  </r>
  <r>
    <x v="17"/>
    <x v="5"/>
    <n v="9634"/>
    <n v="6.4000000953674299"/>
    <n v="6.4000000953674299"/>
    <n v="0"/>
    <n v="0.55000001192092896"/>
    <n v="1.1399999856948899"/>
    <n v="4.71000003814697"/>
    <n v="0"/>
    <x v="30"/>
    <n v="19"/>
    <n v="304"/>
    <n v="1110"/>
    <n v="2117"/>
  </r>
  <r>
    <x v="17"/>
    <x v="6"/>
    <n v="8940"/>
    <n v="5.9099998474121103"/>
    <n v="5.9099998474121103"/>
    <n v="0"/>
    <n v="0.980000019073486"/>
    <n v="0.93000000715255704"/>
    <n v="4"/>
    <n v="0"/>
    <x v="42"/>
    <n v="15"/>
    <n v="331"/>
    <n v="1080"/>
    <n v="2116"/>
  </r>
  <r>
    <x v="17"/>
    <x v="7"/>
    <n v="5401"/>
    <n v="3.5699999332428001"/>
    <n v="3.5699999332428001"/>
    <n v="0"/>
    <n v="5.0000000745058101E-2"/>
    <n v="0.36000001430511502"/>
    <n v="3.1600000858306898"/>
    <n v="0"/>
    <x v="37"/>
    <n v="9"/>
    <n v="248"/>
    <n v="1182"/>
    <n v="1876"/>
  </r>
  <r>
    <x v="17"/>
    <x v="8"/>
    <n v="4803"/>
    <n v="3.1700000762939502"/>
    <n v="3.1700000762939502"/>
    <n v="0"/>
    <n v="0"/>
    <n v="0"/>
    <n v="3.1700000762939502"/>
    <n v="0"/>
    <x v="25"/>
    <n v="0"/>
    <n v="222"/>
    <n v="1218"/>
    <n v="1788"/>
  </r>
  <r>
    <x v="17"/>
    <x v="9"/>
    <n v="13743"/>
    <n v="9.0799999237060494"/>
    <n v="9.0799999237060494"/>
    <n v="0"/>
    <n v="0.41999998688697798"/>
    <n v="0.97000002861022905"/>
    <n v="7.6999998092651403"/>
    <n v="0"/>
    <x v="39"/>
    <n v="21"/>
    <n v="432"/>
    <n v="844"/>
    <n v="2486"/>
  </r>
  <r>
    <x v="17"/>
    <x v="10"/>
    <n v="9601"/>
    <n v="6.3499999046325701"/>
    <n v="6.3499999046325701"/>
    <n v="0"/>
    <n v="1.37000000476837"/>
    <n v="1.5"/>
    <n v="3.4700000286102299"/>
    <n v="0"/>
    <x v="49"/>
    <n v="25"/>
    <n v="273"/>
    <n v="1122"/>
    <n v="2094"/>
  </r>
  <r>
    <x v="17"/>
    <x v="11"/>
    <n v="6890"/>
    <n v="4.5500001907348597"/>
    <n v="4.5500001907348597"/>
    <n v="0"/>
    <n v="0.34000000357627902"/>
    <n v="0.20000000298023199"/>
    <n v="4.0100002288818404"/>
    <n v="0"/>
    <x v="32"/>
    <n v="5"/>
    <n v="308"/>
    <n v="1122"/>
    <n v="2085"/>
  </r>
  <r>
    <x v="17"/>
    <x v="12"/>
    <n v="8563"/>
    <n v="5.6599998474121103"/>
    <n v="5.6599998474121103"/>
    <n v="0"/>
    <n v="0"/>
    <n v="0"/>
    <n v="5.6500000953674299"/>
    <n v="0"/>
    <x v="25"/>
    <n v="0"/>
    <n v="395"/>
    <n v="1045"/>
    <n v="2173"/>
  </r>
  <r>
    <x v="17"/>
    <x v="13"/>
    <n v="8095"/>
    <n v="5.3499999046325701"/>
    <n v="5.3499999046325701"/>
    <n v="0"/>
    <n v="0.58999997377395597"/>
    <n v="0.25"/>
    <n v="4.5100002288818404"/>
    <n v="0"/>
    <x v="58"/>
    <n v="10"/>
    <n v="340"/>
    <n v="993"/>
    <n v="2225"/>
  </r>
  <r>
    <x v="17"/>
    <x v="14"/>
    <n v="9148"/>
    <n v="6.0500001907348597"/>
    <n v="6.0500001907348597"/>
    <n v="0"/>
    <n v="0.43000000715255698"/>
    <n v="2.0299999713897701"/>
    <n v="3.5899999141693102"/>
    <n v="0"/>
    <x v="41"/>
    <n v="41"/>
    <n v="283"/>
    <n v="1062"/>
    <n v="2223"/>
  </r>
  <r>
    <x v="17"/>
    <x v="15"/>
    <n v="9557"/>
    <n v="6.3200001716613796"/>
    <n v="6.3200001716613796"/>
    <n v="0"/>
    <n v="1.96000003814697"/>
    <n v="0.88999998569488503"/>
    <n v="3.46000003814697"/>
    <n v="0"/>
    <x v="44"/>
    <n v="14"/>
    <n v="312"/>
    <n v="1087"/>
    <n v="2098"/>
  </r>
  <r>
    <x v="17"/>
    <x v="16"/>
    <n v="9451"/>
    <n v="6.25"/>
    <n v="6.25"/>
    <n v="0"/>
    <n v="1.9999999552965199E-2"/>
    <n v="0.270000010728836"/>
    <n v="5.9499998092651403"/>
    <n v="0"/>
    <x v="37"/>
    <n v="11"/>
    <n v="367"/>
    <n v="985"/>
    <n v="2185"/>
  </r>
  <r>
    <x v="17"/>
    <x v="17"/>
    <n v="7833"/>
    <n v="5.1799998283386204"/>
    <n v="5.1799998283386204"/>
    <n v="0"/>
    <n v="1.0199999809265099"/>
    <n v="1.8500000238418599"/>
    <n v="2.3099999427795401"/>
    <n v="0"/>
    <x v="26"/>
    <n v="29"/>
    <n v="197"/>
    <n v="1096"/>
    <n v="1918"/>
  </r>
  <r>
    <x v="17"/>
    <x v="18"/>
    <n v="10319"/>
    <n v="6.8200001716613796"/>
    <n v="6.8200001716613796"/>
    <n v="0"/>
    <n v="0.46999999880790699"/>
    <n v="1.8899999856948899"/>
    <n v="4.46000003814697"/>
    <n v="0"/>
    <x v="30"/>
    <n v="29"/>
    <n v="293"/>
    <n v="1111"/>
    <n v="2105"/>
  </r>
  <r>
    <x v="17"/>
    <x v="19"/>
    <n v="3428"/>
    <n v="2.2699999809265101"/>
    <n v="2.2699999809265101"/>
    <n v="0"/>
    <n v="0"/>
    <n v="0"/>
    <n v="2.2699999809265101"/>
    <n v="0"/>
    <x v="25"/>
    <n v="0"/>
    <n v="190"/>
    <n v="1121"/>
    <n v="1692"/>
  </r>
  <r>
    <x v="17"/>
    <x v="20"/>
    <n v="7891"/>
    <n v="5.2199997901916504"/>
    <n v="5.2199997901916504"/>
    <n v="0"/>
    <n v="0"/>
    <n v="0"/>
    <n v="5.2199997901916504"/>
    <n v="0"/>
    <x v="25"/>
    <n v="0"/>
    <n v="383"/>
    <n v="1057"/>
    <n v="2066"/>
  </r>
  <r>
    <x v="17"/>
    <x v="21"/>
    <n v="5267"/>
    <n v="3.4800000190734899"/>
    <n v="3.4800000190734899"/>
    <n v="0"/>
    <n v="0.60000002384185802"/>
    <n v="0.28000000119209301"/>
    <n v="2.5999999046325701"/>
    <n v="0"/>
    <x v="1"/>
    <n v="10"/>
    <n v="237"/>
    <n v="1172"/>
    <n v="1953"/>
  </r>
  <r>
    <x v="17"/>
    <x v="22"/>
    <n v="5232"/>
    <n v="3.46000003814697"/>
    <n v="3.46000003814697"/>
    <n v="0"/>
    <n v="0"/>
    <n v="0"/>
    <n v="3.46000003814697"/>
    <n v="0"/>
    <x v="25"/>
    <n v="0"/>
    <n v="252"/>
    <n v="1188"/>
    <n v="1842"/>
  </r>
  <r>
    <x v="17"/>
    <x v="23"/>
    <n v="10611"/>
    <n v="7.0100002288818404"/>
    <n v="7.0100002288818404"/>
    <n v="0"/>
    <n v="1.0099999904632599"/>
    <n v="0.5"/>
    <n v="5.5100002288818404"/>
    <n v="0"/>
    <x v="42"/>
    <n v="8"/>
    <n v="370"/>
    <n v="1048"/>
    <n v="2262"/>
  </r>
  <r>
    <x v="17"/>
    <x v="24"/>
    <n v="3755"/>
    <n v="2.4800000190734899"/>
    <n v="2.4800000190734899"/>
    <n v="0"/>
    <n v="0"/>
    <n v="0"/>
    <n v="2.4800000190734899"/>
    <n v="0"/>
    <x v="25"/>
    <n v="0"/>
    <n v="202"/>
    <n v="1238"/>
    <n v="1722"/>
  </r>
  <r>
    <x v="17"/>
    <x v="25"/>
    <n v="8237"/>
    <n v="5.4400000572204599"/>
    <n v="5.4400000572204599"/>
    <n v="0"/>
    <n v="1.6100000143051101"/>
    <n v="1"/>
    <n v="2.8299999237060498"/>
    <n v="0"/>
    <x v="53"/>
    <n v="16"/>
    <n v="233"/>
    <n v="1116"/>
    <n v="1973"/>
  </r>
  <r>
    <x v="17"/>
    <x v="26"/>
    <n v="6543"/>
    <n v="4.3299999237060502"/>
    <n v="4.3299999237060502"/>
    <n v="0"/>
    <n v="1.79999995231628"/>
    <n v="0.5"/>
    <n v="2.0199999809265101"/>
    <n v="0"/>
    <x v="10"/>
    <n v="35"/>
    <n v="238"/>
    <n v="1019"/>
    <n v="2666"/>
  </r>
  <r>
    <x v="17"/>
    <x v="27"/>
    <n v="11451"/>
    <n v="7.5700001716613796"/>
    <n v="7.5700001716613796"/>
    <n v="0"/>
    <n v="0.43000000715255698"/>
    <n v="1.62000000476837"/>
    <n v="5.5199999809265101"/>
    <n v="0"/>
    <x v="39"/>
    <n v="30"/>
    <n v="339"/>
    <n v="1065"/>
    <n v="2223"/>
  </r>
  <r>
    <x v="17"/>
    <x v="28"/>
    <n v="6435"/>
    <n v="4.25"/>
    <n v="4.25"/>
    <n v="0"/>
    <n v="0.74000000953674305"/>
    <n v="1.12000000476837"/>
    <n v="2.3900001049041699"/>
    <n v="0"/>
    <x v="28"/>
    <n v="18"/>
    <n v="220"/>
    <n v="1191"/>
    <n v="1889"/>
  </r>
  <r>
    <x v="17"/>
    <x v="29"/>
    <n v="9108"/>
    <n v="6.0199999809265101"/>
    <n v="6.0199999809265101"/>
    <n v="0"/>
    <n v="0.259999990463257"/>
    <n v="1.8200000524520901"/>
    <n v="3.9400000572204599"/>
    <n v="0"/>
    <x v="59"/>
    <n v="31"/>
    <n v="324"/>
    <n v="1081"/>
    <n v="2131"/>
  </r>
  <r>
    <x v="17"/>
    <x v="30"/>
    <n v="6307"/>
    <n v="4.1700000762939498"/>
    <n v="4.1700000762939498"/>
    <n v="0"/>
    <n v="0"/>
    <n v="0"/>
    <n v="4.1700000762939498"/>
    <n v="0"/>
    <x v="25"/>
    <n v="0"/>
    <n v="247"/>
    <n v="736"/>
    <n v="1452"/>
  </r>
  <r>
    <x v="18"/>
    <x v="0"/>
    <n v="7213"/>
    <n v="5.8800001144409197"/>
    <n v="5.8800001144409197"/>
    <n v="0"/>
    <n v="0"/>
    <n v="0"/>
    <n v="5.8499999046325701"/>
    <n v="0"/>
    <x v="25"/>
    <n v="0"/>
    <n v="263"/>
    <n v="718"/>
    <n v="2947"/>
  </r>
  <r>
    <x v="18"/>
    <x v="1"/>
    <n v="6877"/>
    <n v="5.5799999237060502"/>
    <n v="5.5799999237060502"/>
    <n v="0"/>
    <n v="0"/>
    <n v="0"/>
    <n v="5.5799999237060502"/>
    <n v="0"/>
    <x v="25"/>
    <n v="0"/>
    <n v="258"/>
    <n v="777"/>
    <n v="2898"/>
  </r>
  <r>
    <x v="18"/>
    <x v="2"/>
    <n v="7860"/>
    <n v="6.3699998855590803"/>
    <n v="6.3699998855590803"/>
    <n v="0"/>
    <n v="0"/>
    <n v="0"/>
    <n v="6.3699998855590803"/>
    <n v="0"/>
    <x v="25"/>
    <n v="0"/>
    <n v="271"/>
    <n v="772"/>
    <n v="2984"/>
  </r>
  <r>
    <x v="18"/>
    <x v="3"/>
    <n v="6506"/>
    <n v="5.2800002098083496"/>
    <n v="5.2800002098083496"/>
    <n v="0"/>
    <n v="7.0000000298023196E-2"/>
    <n v="0.41999998688697798"/>
    <n v="4.78999996185303"/>
    <n v="0"/>
    <x v="37"/>
    <n v="8"/>
    <n v="256"/>
    <n v="944"/>
    <n v="2896"/>
  </r>
  <r>
    <x v="18"/>
    <x v="4"/>
    <n v="11140"/>
    <n v="9.0299997329711896"/>
    <n v="9.0299997329711896"/>
    <n v="0"/>
    <n v="0.239999994635582"/>
    <n v="1.25"/>
    <n v="7.53999996185303"/>
    <n v="0"/>
    <x v="33"/>
    <n v="24"/>
    <n v="335"/>
    <n v="556"/>
    <n v="3328"/>
  </r>
  <r>
    <x v="18"/>
    <x v="5"/>
    <n v="12692"/>
    <n v="10.289999961853001"/>
    <n v="10.289999961853001"/>
    <n v="0"/>
    <n v="0.95999997854232799"/>
    <n v="3.46000003814697"/>
    <n v="5.8800001144409197"/>
    <n v="0"/>
    <x v="41"/>
    <n v="66"/>
    <n v="302"/>
    <n v="437"/>
    <n v="3394"/>
  </r>
  <r>
    <x v="18"/>
    <x v="6"/>
    <n v="9105"/>
    <n v="7.3800001144409197"/>
    <n v="7.3800001144409197"/>
    <n v="0"/>
    <n v="1.8200000524520901"/>
    <n v="1.4900000095367401"/>
    <n v="4.0700001716613796"/>
    <n v="0"/>
    <x v="56"/>
    <n v="30"/>
    <n v="191"/>
    <n v="890"/>
    <n v="3013"/>
  </r>
  <r>
    <x v="18"/>
    <x v="7"/>
    <n v="6708"/>
    <n v="5.4400000572204599"/>
    <n v="5.4400000572204599"/>
    <n v="0"/>
    <n v="0.87999999523162797"/>
    <n v="0.37000000476837203"/>
    <n v="4.1900000572204599"/>
    <n v="0"/>
    <x v="38"/>
    <n v="8"/>
    <n v="179"/>
    <n v="757"/>
    <n v="2812"/>
  </r>
  <r>
    <x v="18"/>
    <x v="8"/>
    <n v="8793"/>
    <n v="7.1300001144409197"/>
    <n v="7.1300001144409197"/>
    <n v="0"/>
    <n v="0.15999999642372101"/>
    <n v="1.2300000190734901"/>
    <n v="5.7300000190734899"/>
    <n v="0"/>
    <x v="31"/>
    <n v="29"/>
    <n v="260"/>
    <n v="717"/>
    <n v="3061"/>
  </r>
  <r>
    <x v="18"/>
    <x v="9"/>
    <n v="6530"/>
    <n v="5.3000001907348597"/>
    <n v="5.3000001907348597"/>
    <n v="0"/>
    <n v="0.31000000238418601"/>
    <n v="2.0499999523162802"/>
    <n v="2.9400000572204599"/>
    <n v="0"/>
    <x v="59"/>
    <n v="41"/>
    <n v="144"/>
    <n v="901"/>
    <n v="2729"/>
  </r>
  <r>
    <x v="18"/>
    <x v="10"/>
    <n v="1664"/>
    <n v="1.3500000238418599"/>
    <n v="1.3500000238418599"/>
    <n v="0"/>
    <n v="0"/>
    <n v="0"/>
    <n v="1.3500000238418599"/>
    <n v="0"/>
    <x v="25"/>
    <n v="0"/>
    <n v="72"/>
    <n v="1341"/>
    <n v="2241"/>
  </r>
  <r>
    <x v="18"/>
    <x v="11"/>
    <n v="15126"/>
    <n v="12.2700004577637"/>
    <n v="12.2700004577637"/>
    <n v="0"/>
    <n v="0.75999999046325695"/>
    <n v="3.2400000095367401"/>
    <n v="8.2700004577636701"/>
    <n v="0"/>
    <x v="36"/>
    <n v="66"/>
    <n v="408"/>
    <n v="469"/>
    <n v="3691"/>
  </r>
  <r>
    <x v="18"/>
    <x v="12"/>
    <n v="15050"/>
    <n v="12.2200002670288"/>
    <n v="12.2200002670288"/>
    <n v="0"/>
    <n v="1.20000004768372"/>
    <n v="5.1199998855590803"/>
    <n v="5.8800001144409197"/>
    <n v="0"/>
    <x v="26"/>
    <n v="95"/>
    <n v="281"/>
    <n v="542"/>
    <n v="3538"/>
  </r>
  <r>
    <x v="18"/>
    <x v="13"/>
    <n v="9167"/>
    <n v="7.4299998283386204"/>
    <n v="7.4299998283386204"/>
    <n v="0"/>
    <n v="0.490000009536743"/>
    <n v="0.81999999284744296"/>
    <n v="6.1100001335143999"/>
    <n v="0"/>
    <x v="39"/>
    <n v="15"/>
    <n v="270"/>
    <n v="730"/>
    <n v="3064"/>
  </r>
  <r>
    <x v="18"/>
    <x v="14"/>
    <n v="6108"/>
    <n v="4.9499998092651403"/>
    <n v="4.9499998092651403"/>
    <n v="0"/>
    <n v="7.0000000298023196E-2"/>
    <n v="0.34999999403953602"/>
    <n v="4.53999996185303"/>
    <n v="0"/>
    <x v="37"/>
    <n v="8"/>
    <n v="216"/>
    <n v="765"/>
    <n v="2784"/>
  </r>
  <r>
    <x v="18"/>
    <x v="15"/>
    <n v="7047"/>
    <n v="5.7199997901916504"/>
    <n v="5.7199997901916504"/>
    <n v="0"/>
    <n v="9.00000035762787E-2"/>
    <n v="0.80000001192092896"/>
    <n v="4.7800002098083496"/>
    <n v="0"/>
    <x v="37"/>
    <n v="16"/>
    <n v="238"/>
    <n v="733"/>
    <n v="2908"/>
  </r>
  <r>
    <x v="18"/>
    <x v="16"/>
    <n v="9023"/>
    <n v="7.3200001716613796"/>
    <n v="7.3200001716613796"/>
    <n v="0"/>
    <n v="1.12999999523163"/>
    <n v="0.41999998688697798"/>
    <n v="5.7699999809265101"/>
    <n v="0"/>
    <x v="42"/>
    <n v="9"/>
    <n v="232"/>
    <n v="738"/>
    <n v="3033"/>
  </r>
  <r>
    <x v="18"/>
    <x v="17"/>
    <n v="9930"/>
    <n v="8.0500001907348597"/>
    <n v="8.0500001907348597"/>
    <n v="0"/>
    <n v="1.0599999427795399"/>
    <n v="0.92000001668930098"/>
    <n v="6.0700001716613796"/>
    <n v="0"/>
    <x v="41"/>
    <n v="19"/>
    <n v="267"/>
    <n v="692"/>
    <n v="3165"/>
  </r>
  <r>
    <x v="18"/>
    <x v="18"/>
    <n v="10144"/>
    <n v="8.2299995422363299"/>
    <n v="8.2299995422363299"/>
    <n v="0"/>
    <n v="0.31999999284744302"/>
    <n v="2.0299999713897701"/>
    <n v="5.8800001144409197"/>
    <n v="0"/>
    <x v="59"/>
    <n v="36"/>
    <n v="263"/>
    <n v="728"/>
    <n v="3115"/>
  </r>
  <r>
    <x v="18"/>
    <x v="19"/>
    <n v="0"/>
    <n v="0"/>
    <n v="0"/>
    <n v="0"/>
    <n v="0"/>
    <n v="0"/>
    <n v="0"/>
    <n v="0"/>
    <x v="25"/>
    <n v="0"/>
    <n v="0"/>
    <n v="1440"/>
    <n v="2017"/>
  </r>
  <r>
    <x v="18"/>
    <x v="20"/>
    <n v="7245"/>
    <n v="5.9200000762939498"/>
    <n v="5.9200000762939498"/>
    <n v="0"/>
    <n v="0.37999999523162797"/>
    <n v="1.7400000095367401"/>
    <n v="3.7599999904632599"/>
    <n v="0"/>
    <x v="32"/>
    <n v="40"/>
    <n v="195"/>
    <n v="1131"/>
    <n v="2859"/>
  </r>
  <r>
    <x v="18"/>
    <x v="21"/>
    <n v="9454"/>
    <n v="7.6700000762939498"/>
    <n v="7.6700000762939498"/>
    <n v="0"/>
    <n v="0"/>
    <n v="0"/>
    <n v="7.6700000762939498"/>
    <n v="0"/>
    <x v="25"/>
    <n v="0"/>
    <n v="313"/>
    <n v="729"/>
    <n v="3145"/>
  </r>
  <r>
    <x v="18"/>
    <x v="22"/>
    <n v="8161"/>
    <n v="6.6199998855590803"/>
    <n v="6.6199998855590803"/>
    <n v="0"/>
    <n v="0.34000000357627902"/>
    <n v="0.730000019073486"/>
    <n v="5.53999996185303"/>
    <n v="0"/>
    <x v="59"/>
    <n v="15"/>
    <n v="251"/>
    <n v="757"/>
    <n v="3004"/>
  </r>
  <r>
    <x v="18"/>
    <x v="23"/>
    <n v="8614"/>
    <n v="6.9899997711181596"/>
    <n v="6.9899997711181596"/>
    <n v="0"/>
    <n v="0.67000001668930098"/>
    <n v="0.21999999880790699"/>
    <n v="6.0900001525878897"/>
    <n v="0"/>
    <x v="35"/>
    <n v="5"/>
    <n v="241"/>
    <n v="745"/>
    <n v="3006"/>
  </r>
  <r>
    <x v="18"/>
    <x v="24"/>
    <n v="6943"/>
    <n v="5.6300001144409197"/>
    <n v="5.6300001144409197"/>
    <n v="0"/>
    <n v="7.9999998211860698E-2"/>
    <n v="0.66000002622604403"/>
    <n v="4.8699998855590803"/>
    <n v="0"/>
    <x v="37"/>
    <n v="16"/>
    <n v="207"/>
    <n v="682"/>
    <n v="2859"/>
  </r>
  <r>
    <x v="18"/>
    <x v="25"/>
    <n v="14370"/>
    <n v="11.6499996185303"/>
    <n v="11.6499996185303"/>
    <n v="0"/>
    <n v="0.37000000476837203"/>
    <n v="2.3099999427795401"/>
    <n v="8.9700002670288104"/>
    <n v="0"/>
    <x v="32"/>
    <n v="46"/>
    <n v="439"/>
    <n v="577"/>
    <n v="3683"/>
  </r>
  <r>
    <x v="18"/>
    <x v="26"/>
    <n v="12857"/>
    <n v="10.430000305175801"/>
    <n v="10.430000305175801"/>
    <n v="0"/>
    <n v="0.68000000715255704"/>
    <n v="6.21000003814697"/>
    <n v="3.53999996185303"/>
    <n v="0"/>
    <x v="36"/>
    <n v="125"/>
    <n v="192"/>
    <n v="1019"/>
    <n v="3287"/>
  </r>
  <r>
    <x v="18"/>
    <x v="27"/>
    <n v="8232"/>
    <n v="6.6799998283386204"/>
    <n v="6.6799998283386204"/>
    <n v="0"/>
    <n v="0"/>
    <n v="0.56999999284744296"/>
    <n v="6.0999999046325701"/>
    <n v="0"/>
    <x v="25"/>
    <n v="12"/>
    <n v="253"/>
    <n v="746"/>
    <n v="2990"/>
  </r>
  <r>
    <x v="18"/>
    <x v="28"/>
    <n v="10613"/>
    <n v="8.6099996566772496"/>
    <n v="8.6099996566772496"/>
    <n v="0"/>
    <n v="7.9999998211860698E-2"/>
    <n v="1.87999999523163"/>
    <n v="6.6500000953674299"/>
    <n v="0"/>
    <x v="37"/>
    <n v="37"/>
    <n v="262"/>
    <n v="701"/>
    <n v="3172"/>
  </r>
  <r>
    <x v="18"/>
    <x v="29"/>
    <n v="9810"/>
    <n v="7.96000003814697"/>
    <n v="7.96000003814697"/>
    <n v="0"/>
    <n v="0.77999997138977095"/>
    <n v="2.1600000858306898"/>
    <n v="4.9800000190734899"/>
    <n v="0"/>
    <x v="38"/>
    <n v="41"/>
    <n v="235"/>
    <n v="784"/>
    <n v="3069"/>
  </r>
  <r>
    <x v="18"/>
    <x v="30"/>
    <n v="2752"/>
    <n v="2.2300000190734899"/>
    <n v="2.2300000190734899"/>
    <n v="0"/>
    <n v="0"/>
    <n v="0"/>
    <n v="2.2300000190734899"/>
    <n v="0"/>
    <x v="25"/>
    <n v="0"/>
    <n v="68"/>
    <n v="241"/>
    <n v="1240"/>
  </r>
  <r>
    <x v="19"/>
    <x v="0"/>
    <n v="11596"/>
    <n v="7.5700001716613796"/>
    <n v="7.5700001716613796"/>
    <n v="0"/>
    <n v="1.37000000476837"/>
    <n v="0.79000002145767201"/>
    <n v="5.4099998474121103"/>
    <n v="0"/>
    <x v="9"/>
    <n v="13"/>
    <n v="277"/>
    <n v="767"/>
    <n v="2026"/>
  </r>
  <r>
    <x v="19"/>
    <x v="1"/>
    <n v="4832"/>
    <n v="3.1600000858306898"/>
    <n v="3.1600000858306898"/>
    <n v="0"/>
    <n v="0"/>
    <n v="0"/>
    <n v="3.1600000858306898"/>
    <n v="0"/>
    <x v="25"/>
    <n v="0"/>
    <n v="226"/>
    <n v="647"/>
    <n v="1718"/>
  </r>
  <r>
    <x v="19"/>
    <x v="2"/>
    <n v="17022"/>
    <n v="11.1199998855591"/>
    <n v="11.1199998855591"/>
    <n v="0"/>
    <n v="4"/>
    <n v="2.4500000476837198"/>
    <n v="4.6700000762939498"/>
    <n v="0"/>
    <x v="65"/>
    <n v="41"/>
    <n v="256"/>
    <n v="693"/>
    <n v="2324"/>
  </r>
  <r>
    <x v="19"/>
    <x v="3"/>
    <n v="16556"/>
    <n v="10.8599996566772"/>
    <n v="10.8599996566772"/>
    <n v="0"/>
    <n v="4.1599998474121103"/>
    <n v="1.9800000190734901"/>
    <n v="4.71000003814697"/>
    <n v="0"/>
    <x v="52"/>
    <n v="38"/>
    <n v="239"/>
    <n v="689"/>
    <n v="2254"/>
  </r>
  <r>
    <x v="19"/>
    <x v="4"/>
    <n v="5771"/>
    <n v="3.7699999809265101"/>
    <n v="3.7699999809265101"/>
    <n v="0"/>
    <n v="0"/>
    <n v="0"/>
    <n v="3.7699999809265101"/>
    <n v="0"/>
    <x v="25"/>
    <n v="0"/>
    <n v="288"/>
    <n v="521"/>
    <n v="1831"/>
  </r>
  <r>
    <x v="19"/>
    <x v="5"/>
    <n v="655"/>
    <n v="0.43000000715255698"/>
    <n v="0.43000000715255698"/>
    <n v="0"/>
    <n v="0"/>
    <n v="0"/>
    <n v="0.43000000715255698"/>
    <n v="0"/>
    <x v="25"/>
    <n v="0"/>
    <n v="46"/>
    <n v="943"/>
    <n v="1397"/>
  </r>
  <r>
    <x v="19"/>
    <x v="6"/>
    <n v="3727"/>
    <n v="2.4300000667571999"/>
    <n v="2.4300000667571999"/>
    <n v="0"/>
    <n v="0"/>
    <n v="0"/>
    <n v="2.4300000667571999"/>
    <n v="0"/>
    <x v="25"/>
    <n v="0"/>
    <n v="206"/>
    <n v="622"/>
    <n v="1683"/>
  </r>
  <r>
    <x v="19"/>
    <x v="7"/>
    <n v="15482"/>
    <n v="10.1099996566772"/>
    <n v="10.1099996566772"/>
    <n v="0"/>
    <n v="4.2800002098083496"/>
    <n v="1.6599999666214"/>
    <n v="4.1799998283386204"/>
    <n v="0"/>
    <x v="66"/>
    <n v="28"/>
    <n v="249"/>
    <n v="756"/>
    <n v="2284"/>
  </r>
  <r>
    <x v="19"/>
    <x v="8"/>
    <n v="2713"/>
    <n v="1.7699999809265099"/>
    <n v="1.7699999809265099"/>
    <n v="0"/>
    <n v="0"/>
    <n v="0"/>
    <n v="1.7699999809265099"/>
    <n v="0"/>
    <x v="25"/>
    <n v="0"/>
    <n v="148"/>
    <n v="598"/>
    <n v="1570"/>
  </r>
  <r>
    <x v="19"/>
    <x v="9"/>
    <n v="12346"/>
    <n v="8.0600004196166992"/>
    <n v="8.0600004196166992"/>
    <n v="0"/>
    <n v="2.9500000476837198"/>
    <n v="2.1600000858306898"/>
    <n v="2.96000003814697"/>
    <n v="0"/>
    <x v="55"/>
    <n v="42"/>
    <n v="177"/>
    <n v="801"/>
    <n v="2066"/>
  </r>
  <r>
    <x v="19"/>
    <x v="10"/>
    <n v="11682"/>
    <n v="7.6300001144409197"/>
    <n v="7.6300001144409197"/>
    <n v="0"/>
    <n v="1.37999999523163"/>
    <n v="0.62999999523162797"/>
    <n v="5.5999999046325701"/>
    <n v="0"/>
    <x v="0"/>
    <n v="16"/>
    <n v="270"/>
    <n v="781"/>
    <n v="2105"/>
  </r>
  <r>
    <x v="19"/>
    <x v="11"/>
    <n v="4112"/>
    <n v="2.6900000572204599"/>
    <n v="2.6900000572204599"/>
    <n v="0"/>
    <n v="0"/>
    <n v="0"/>
    <n v="2.6800000667571999"/>
    <n v="0"/>
    <x v="25"/>
    <n v="0"/>
    <n v="272"/>
    <n v="443"/>
    <n v="1776"/>
  </r>
  <r>
    <x v="19"/>
    <x v="12"/>
    <n v="1807"/>
    <n v="1.1799999475479099"/>
    <n v="1.1799999475479099"/>
    <n v="0"/>
    <n v="0"/>
    <n v="0"/>
    <n v="1.1799999475479099"/>
    <n v="0"/>
    <x v="25"/>
    <n v="0"/>
    <n v="104"/>
    <n v="582"/>
    <n v="1507"/>
  </r>
  <r>
    <x v="19"/>
    <x v="13"/>
    <n v="10946"/>
    <n v="7.1900000572204599"/>
    <n v="7.1900000572204599"/>
    <n v="0"/>
    <n v="2.9300000667571999"/>
    <n v="0.56999999284744296"/>
    <n v="3.6900000572204599"/>
    <n v="0"/>
    <x v="34"/>
    <n v="11"/>
    <n v="201"/>
    <n v="732"/>
    <n v="2033"/>
  </r>
  <r>
    <x v="19"/>
    <x v="14"/>
    <n v="11886"/>
    <n v="7.7600002288818404"/>
    <n v="7.7600002288818404"/>
    <n v="0"/>
    <n v="2.3699998855590798"/>
    <n v="0.93000000715255704"/>
    <n v="4.46000003814697"/>
    <n v="0"/>
    <x v="67"/>
    <n v="18"/>
    <n v="238"/>
    <n v="750"/>
    <n v="2093"/>
  </r>
  <r>
    <x v="19"/>
    <x v="15"/>
    <n v="10538"/>
    <n v="6.8800001144409197"/>
    <n v="6.8800001144409197"/>
    <n v="0"/>
    <n v="1.1399999856948899"/>
    <n v="1"/>
    <n v="4.7399997711181596"/>
    <n v="0"/>
    <x v="17"/>
    <n v="16"/>
    <n v="206"/>
    <n v="745"/>
    <n v="1922"/>
  </r>
  <r>
    <x v="19"/>
    <x v="16"/>
    <n v="11393"/>
    <n v="7.6300001144409197"/>
    <n v="7.6300001144409197"/>
    <n v="0"/>
    <n v="3.71000003814697"/>
    <n v="0.75"/>
    <n v="3.1700000762939502"/>
    <n v="0"/>
    <x v="68"/>
    <n v="13"/>
    <n v="165"/>
    <n v="727"/>
    <n v="1999"/>
  </r>
  <r>
    <x v="19"/>
    <x v="17"/>
    <n v="12764"/>
    <n v="8.3299999237060494"/>
    <n v="8.3299999237060494"/>
    <n v="0"/>
    <n v="2.78999996185303"/>
    <n v="0.63999998569488503"/>
    <n v="4.9099998474121103"/>
    <n v="0"/>
    <x v="24"/>
    <n v="15"/>
    <n v="270"/>
    <n v="709"/>
    <n v="2169"/>
  </r>
  <r>
    <x v="19"/>
    <x v="18"/>
    <n v="1202"/>
    <n v="0.77999997138977095"/>
    <n v="0.77999997138977095"/>
    <n v="0"/>
    <n v="0"/>
    <n v="0"/>
    <n v="0.77999997138977095"/>
    <n v="0"/>
    <x v="25"/>
    <n v="0"/>
    <n v="84"/>
    <n v="506"/>
    <n v="1463"/>
  </r>
  <r>
    <x v="19"/>
    <x v="19"/>
    <n v="5164"/>
    <n v="3.3699998855590798"/>
    <n v="3.3699998855590798"/>
    <n v="0"/>
    <n v="0"/>
    <n v="0"/>
    <n v="3.3699998855590798"/>
    <n v="0"/>
    <x v="25"/>
    <n v="0"/>
    <n v="237"/>
    <n v="436"/>
    <n v="1747"/>
  </r>
  <r>
    <x v="19"/>
    <x v="20"/>
    <n v="9769"/>
    <n v="6.3800001144409197"/>
    <n v="6.3800001144409197"/>
    <n v="0"/>
    <n v="1.0599999427795399"/>
    <n v="0.40999999642372098"/>
    <n v="4.9000000953674299"/>
    <n v="0"/>
    <x v="53"/>
    <n v="9"/>
    <n v="227"/>
    <n v="724"/>
    <n v="1996"/>
  </r>
  <r>
    <x v="19"/>
    <x v="21"/>
    <n v="12848"/>
    <n v="8.3900003433227504"/>
    <n v="8.3900003433227504"/>
    <n v="0"/>
    <n v="1.5"/>
    <n v="1.20000004768372"/>
    <n v="5.6799998283386204"/>
    <n v="0"/>
    <x v="54"/>
    <n v="29"/>
    <n v="247"/>
    <n v="812"/>
    <n v="2116"/>
  </r>
  <r>
    <x v="19"/>
    <x v="22"/>
    <n v="4249"/>
    <n v="2.7699999809265101"/>
    <n v="2.7699999809265101"/>
    <n v="0"/>
    <n v="0"/>
    <n v="0"/>
    <n v="2.7699999809265101"/>
    <n v="0"/>
    <x v="25"/>
    <n v="0"/>
    <n v="224"/>
    <n v="651"/>
    <n v="1698"/>
  </r>
  <r>
    <x v="19"/>
    <x v="23"/>
    <n v="14331"/>
    <n v="9.5100002288818395"/>
    <n v="9.5100002288818395"/>
    <n v="0"/>
    <n v="3.4300000667571999"/>
    <n v="1.6599999666214"/>
    <n v="4.4299998283386204"/>
    <n v="0"/>
    <x v="23"/>
    <n v="29"/>
    <n v="241"/>
    <n v="692"/>
    <n v="2156"/>
  </r>
  <r>
    <x v="19"/>
    <x v="24"/>
    <n v="9632"/>
    <n v="6.28999996185303"/>
    <n v="6.28999996185303"/>
    <n v="0"/>
    <n v="1.5199999809265099"/>
    <n v="0.54000002145767201"/>
    <n v="4.2300000190734899"/>
    <n v="0"/>
    <x v="1"/>
    <n v="9"/>
    <n v="229"/>
    <n v="761"/>
    <n v="1916"/>
  </r>
  <r>
    <x v="19"/>
    <x v="25"/>
    <n v="1868"/>
    <n v="1.2200000286102299"/>
    <n v="1.2200000286102299"/>
    <n v="0"/>
    <n v="0"/>
    <n v="0"/>
    <n v="1.2200000286102299"/>
    <n v="0"/>
    <x v="25"/>
    <n v="0"/>
    <n v="96"/>
    <n v="902"/>
    <n v="1494"/>
  </r>
  <r>
    <x v="19"/>
    <x v="26"/>
    <n v="6083"/>
    <n v="4"/>
    <n v="4"/>
    <n v="0"/>
    <n v="0.21999999880790699"/>
    <n v="0.46999999880790699"/>
    <n v="3.2999999523162802"/>
    <n v="0"/>
    <x v="33"/>
    <n v="8"/>
    <n v="210"/>
    <n v="505"/>
    <n v="1762"/>
  </r>
  <r>
    <x v="19"/>
    <x v="27"/>
    <n v="11611"/>
    <n v="7.5799999237060502"/>
    <n v="7.5799999237060502"/>
    <n v="0"/>
    <n v="2.1300001144409202"/>
    <n v="0.88999998569488503"/>
    <n v="4.5599999427795401"/>
    <n v="0"/>
    <x v="69"/>
    <n v="22"/>
    <n v="251"/>
    <n v="667"/>
    <n v="2272"/>
  </r>
  <r>
    <x v="19"/>
    <x v="28"/>
    <n v="16358"/>
    <n v="10.710000038146999"/>
    <n v="10.710000038146999"/>
    <n v="0"/>
    <n v="3.8699998855590798"/>
    <n v="1.6100000143051101"/>
    <n v="5.1999998092651403"/>
    <n v="0"/>
    <x v="65"/>
    <n v="40"/>
    <n v="265"/>
    <n v="707"/>
    <n v="2335"/>
  </r>
  <r>
    <x v="19"/>
    <x v="29"/>
    <n v="4926"/>
    <n v="3.2200000286102299"/>
    <n v="3.2200000286102299"/>
    <n v="0"/>
    <n v="0"/>
    <n v="0"/>
    <n v="3.2200000286102299"/>
    <n v="0"/>
    <x v="25"/>
    <n v="0"/>
    <n v="195"/>
    <n v="628"/>
    <n v="1693"/>
  </r>
  <r>
    <x v="19"/>
    <x v="30"/>
    <n v="3121"/>
    <n v="2.03999996185303"/>
    <n v="2.03999996185303"/>
    <n v="0"/>
    <n v="0.57999998331069902"/>
    <n v="0.40000000596046398"/>
    <n v="1.0599999427795399"/>
    <n v="0"/>
    <x v="35"/>
    <n v="6"/>
    <n v="48"/>
    <n v="222"/>
    <n v="741"/>
  </r>
  <r>
    <x v="20"/>
    <x v="0"/>
    <n v="8135"/>
    <n v="6.0799999237060502"/>
    <n v="6.0799999237060502"/>
    <n v="0"/>
    <n v="3.5999999046325701"/>
    <n v="0.37999999523162797"/>
    <n v="2.0999999046325701"/>
    <n v="0"/>
    <x v="70"/>
    <n v="16"/>
    <n v="140"/>
    <n v="728"/>
    <n v="3405"/>
  </r>
  <r>
    <x v="20"/>
    <x v="1"/>
    <n v="5077"/>
    <n v="3.78999996185303"/>
    <n v="3.78999996185303"/>
    <n v="0"/>
    <n v="0.31999999284744302"/>
    <n v="0.21999999880790699"/>
    <n v="3.25"/>
    <n v="0"/>
    <x v="26"/>
    <n v="11"/>
    <n v="144"/>
    <n v="776"/>
    <n v="2551"/>
  </r>
  <r>
    <x v="20"/>
    <x v="2"/>
    <n v="8596"/>
    <n v="6.4200000762939498"/>
    <n v="6.4200000762939498"/>
    <n v="0"/>
    <n v="3.3299999237060498"/>
    <n v="0.31000000238418601"/>
    <n v="2.7799999713897701"/>
    <n v="0"/>
    <x v="71"/>
    <n v="30"/>
    <n v="176"/>
    <n v="662"/>
    <n v="4022"/>
  </r>
  <r>
    <x v="20"/>
    <x v="3"/>
    <n v="12087"/>
    <n v="9.0799999237060494"/>
    <n v="9.0799999237060494"/>
    <n v="0"/>
    <n v="3.9200000762939502"/>
    <n v="1.6000000238418599"/>
    <n v="3.5599999427795401"/>
    <n v="0"/>
    <x v="72"/>
    <n v="54"/>
    <n v="199"/>
    <n v="695"/>
    <n v="4005"/>
  </r>
  <r>
    <x v="20"/>
    <x v="4"/>
    <n v="14269"/>
    <n v="10.6599998474121"/>
    <n v="10.6599998474121"/>
    <n v="0"/>
    <n v="6.6399998664856001"/>
    <n v="1.2799999713897701"/>
    <n v="2.7300000190734899"/>
    <n v="0"/>
    <x v="73"/>
    <n v="56"/>
    <n v="158"/>
    <n v="472"/>
    <n v="4274"/>
  </r>
  <r>
    <x v="20"/>
    <x v="5"/>
    <n v="12231"/>
    <n v="9.1400003433227504"/>
    <n v="9.1400003433227504"/>
    <n v="0"/>
    <n v="5.9800000190734899"/>
    <n v="0.82999998331069902"/>
    <n v="2.3199999332428001"/>
    <n v="0"/>
    <x v="74"/>
    <n v="37"/>
    <n v="159"/>
    <n v="525"/>
    <n v="4552"/>
  </r>
  <r>
    <x v="20"/>
    <x v="6"/>
    <n v="9893"/>
    <n v="7.3899998664856001"/>
    <n v="7.3899998664856001"/>
    <n v="0"/>
    <n v="4.8600001335143999"/>
    <n v="0.72000002861022905"/>
    <n v="1.8200000524520901"/>
    <n v="0"/>
    <x v="75"/>
    <n v="32"/>
    <n v="130"/>
    <n v="623"/>
    <n v="3625"/>
  </r>
  <r>
    <x v="20"/>
    <x v="7"/>
    <n v="12574"/>
    <n v="9.4200000762939506"/>
    <n v="9.4200000762939506"/>
    <n v="0"/>
    <n v="7.0199999809265101"/>
    <n v="0.63999998569488503"/>
    <n v="1.7599999904632599"/>
    <n v="0"/>
    <x v="76"/>
    <n v="23"/>
    <n v="111"/>
    <n v="733"/>
    <n v="3501"/>
  </r>
  <r>
    <x v="20"/>
    <x v="8"/>
    <n v="8330"/>
    <n v="6.2199997901916504"/>
    <n v="6.2199997901916504"/>
    <n v="0"/>
    <n v="4.1199998855590803"/>
    <n v="0.34000000357627902"/>
    <n v="1.7599999904632599"/>
    <n v="0"/>
    <x v="77"/>
    <n v="16"/>
    <n v="113"/>
    <n v="773"/>
    <n v="3192"/>
  </r>
  <r>
    <x v="20"/>
    <x v="9"/>
    <n v="10830"/>
    <n v="8.0900001525878906"/>
    <n v="8.0900001525878906"/>
    <n v="0"/>
    <n v="3.6500000953674299"/>
    <n v="1.6599999666214"/>
    <n v="2.7799999713897701"/>
    <n v="0"/>
    <x v="78"/>
    <n v="74"/>
    <n v="175"/>
    <n v="670"/>
    <n v="4018"/>
  </r>
  <r>
    <x v="20"/>
    <x v="10"/>
    <n v="9172"/>
    <n v="6.8499999046325701"/>
    <n v="6.8499999046325701"/>
    <n v="0"/>
    <n v="2.4200000762939502"/>
    <n v="0.79000002145767201"/>
    <n v="3.2999999523162802"/>
    <n v="0"/>
    <x v="79"/>
    <n v="30"/>
    <n v="200"/>
    <n v="823"/>
    <n v="3329"/>
  </r>
  <r>
    <x v="20"/>
    <x v="11"/>
    <n v="7638"/>
    <n v="5.71000003814697"/>
    <n v="5.71000003814697"/>
    <n v="0"/>
    <n v="1.21000003814697"/>
    <n v="0.36000001430511502"/>
    <n v="4.1399998664856001"/>
    <n v="0"/>
    <x v="21"/>
    <n v="24"/>
    <n v="223"/>
    <n v="627"/>
    <n v="3152"/>
  </r>
  <r>
    <x v="20"/>
    <x v="12"/>
    <n v="15764"/>
    <n v="11.7799997329712"/>
    <n v="11.7799997329712"/>
    <n v="0"/>
    <n v="7.6500000953674299"/>
    <n v="2.1500000953674299"/>
    <n v="1.9800000190734901"/>
    <n v="0"/>
    <x v="80"/>
    <n v="65"/>
    <n v="141"/>
    <n v="425"/>
    <n v="4392"/>
  </r>
  <r>
    <x v="20"/>
    <x v="13"/>
    <n v="6393"/>
    <n v="4.7800002098083496"/>
    <n v="4.7800002098083496"/>
    <n v="0"/>
    <n v="1.3500000238418599"/>
    <n v="0.67000001668930098"/>
    <n v="2.7599999904632599"/>
    <n v="0"/>
    <x v="65"/>
    <n v="38"/>
    <n v="214"/>
    <n v="743"/>
    <n v="3374"/>
  </r>
  <r>
    <x v="20"/>
    <x v="14"/>
    <n v="5325"/>
    <n v="3.9800000190734899"/>
    <n v="3.9800000190734899"/>
    <n v="0"/>
    <n v="0.85000002384185802"/>
    <n v="0.64999997615814198"/>
    <n v="2.4700000286102299"/>
    <n v="0"/>
    <x v="5"/>
    <n v="32"/>
    <n v="181"/>
    <n v="759"/>
    <n v="3088"/>
  </r>
  <r>
    <x v="20"/>
    <x v="15"/>
    <n v="6805"/>
    <n v="5.1399998664856001"/>
    <n v="5.1399998664856001"/>
    <n v="0"/>
    <n v="1.8099999427795399"/>
    <n v="0.40000000596046398"/>
    <n v="2.9300000667571999"/>
    <n v="0"/>
    <x v="81"/>
    <n v="16"/>
    <n v="190"/>
    <n v="773"/>
    <n v="3294"/>
  </r>
  <r>
    <x v="20"/>
    <x v="16"/>
    <n v="9841"/>
    <n v="7.4299998283386204"/>
    <n v="7.4299998283386204"/>
    <n v="0"/>
    <n v="3.25"/>
    <n v="1.16999995708466"/>
    <n v="3.0099999904632599"/>
    <n v="0"/>
    <x v="82"/>
    <n v="51"/>
    <n v="141"/>
    <n v="692"/>
    <n v="3580"/>
  </r>
  <r>
    <x v="20"/>
    <x v="17"/>
    <n v="7924"/>
    <n v="5.9200000762939498"/>
    <n v="5.9200000762939498"/>
    <n v="0"/>
    <n v="2.8399999141693102"/>
    <n v="0.61000001430511497"/>
    <n v="2.4700000286102299"/>
    <n v="0"/>
    <x v="83"/>
    <n v="36"/>
    <n v="165"/>
    <n v="739"/>
    <n v="3544"/>
  </r>
  <r>
    <x v="20"/>
    <x v="18"/>
    <n v="12363"/>
    <n v="9.2399997711181605"/>
    <n v="9.2399997711181605"/>
    <n v="0"/>
    <n v="5.8299999237060502"/>
    <n v="0.79000002145767201"/>
    <n v="2.6099998950958301"/>
    <n v="0"/>
    <x v="84"/>
    <n v="45"/>
    <n v="163"/>
    <n v="621"/>
    <n v="4501"/>
  </r>
  <r>
    <x v="20"/>
    <x v="19"/>
    <n v="13368"/>
    <n v="9.9899997711181605"/>
    <n v="9.9899997711181605"/>
    <n v="0"/>
    <n v="5.3099999427795401"/>
    <n v="1.4400000572204601"/>
    <n v="3.2400000095367401"/>
    <n v="0"/>
    <x v="85"/>
    <n v="72"/>
    <n v="178"/>
    <n v="499"/>
    <n v="4546"/>
  </r>
  <r>
    <x v="20"/>
    <x v="20"/>
    <n v="7439"/>
    <n v="5.5599999427795401"/>
    <n v="5.5599999427795401"/>
    <n v="0"/>
    <n v="1.12000000476837"/>
    <n v="0.34999999403953602"/>
    <n v="4.0700001716613796"/>
    <n v="0"/>
    <x v="22"/>
    <n v="20"/>
    <n v="235"/>
    <n v="732"/>
    <n v="3014"/>
  </r>
  <r>
    <x v="20"/>
    <x v="21"/>
    <n v="11045"/>
    <n v="8.25"/>
    <n v="8.25"/>
    <n v="0"/>
    <n v="4.5199999809265101"/>
    <n v="0.15000000596046401"/>
    <n v="3.5699999332428001"/>
    <n v="0"/>
    <x v="83"/>
    <n v="8"/>
    <n v="212"/>
    <n v="580"/>
    <n v="3795"/>
  </r>
  <r>
    <x v="20"/>
    <x v="22"/>
    <n v="5206"/>
    <n v="3.8900001049041699"/>
    <n v="3.8900001049041699"/>
    <n v="0"/>
    <n v="1.5599999427795399"/>
    <n v="0.25"/>
    <n v="2.0799999237060498"/>
    <n v="0"/>
    <x v="0"/>
    <n v="9"/>
    <n v="141"/>
    <n v="631"/>
    <n v="2755"/>
  </r>
  <r>
    <x v="20"/>
    <x v="23"/>
    <n v="7550"/>
    <n v="5.6399998664856001"/>
    <n v="5.6399998664856001"/>
    <n v="0"/>
    <n v="2.5"/>
    <n v="0.46999999880790699"/>
    <n v="2.6700000762939502"/>
    <n v="0"/>
    <x v="20"/>
    <n v="21"/>
    <n v="143"/>
    <n v="1153"/>
    <n v="3004"/>
  </r>
  <r>
    <x v="20"/>
    <x v="24"/>
    <n v="4950"/>
    <n v="3.7000000476837198"/>
    <n v="3.7000000476837198"/>
    <n v="0"/>
    <n v="1.9299999475479099"/>
    <n v="0.31999999284744302"/>
    <n v="1.45000004768372"/>
    <n v="0"/>
    <x v="11"/>
    <n v="16"/>
    <n v="79"/>
    <n v="1304"/>
    <n v="2643"/>
  </r>
  <r>
    <x v="20"/>
    <x v="25"/>
    <n v="0"/>
    <n v="0"/>
    <n v="0"/>
    <n v="0"/>
    <n v="0"/>
    <n v="0"/>
    <n v="0"/>
    <n v="0"/>
    <x v="25"/>
    <n v="0"/>
    <n v="0"/>
    <n v="1440"/>
    <n v="1819"/>
  </r>
  <r>
    <x v="20"/>
    <x v="26"/>
    <n v="0"/>
    <n v="0"/>
    <n v="0"/>
    <n v="0"/>
    <n v="0"/>
    <n v="0"/>
    <n v="0"/>
    <n v="0"/>
    <x v="25"/>
    <n v="0"/>
    <n v="0"/>
    <n v="1440"/>
    <n v="1819"/>
  </r>
  <r>
    <x v="20"/>
    <x v="27"/>
    <n v="3421"/>
    <n v="2.5599999427795401"/>
    <n v="2.5599999427795401"/>
    <n v="0"/>
    <n v="1.4299999475479099"/>
    <n v="0.140000000596046"/>
    <n v="0.99000000953674305"/>
    <n v="0"/>
    <x v="64"/>
    <n v="11"/>
    <n v="70"/>
    <n v="1099"/>
    <n v="2489"/>
  </r>
  <r>
    <x v="20"/>
    <x v="28"/>
    <n v="8869"/>
    <n v="6.6500000953674299"/>
    <n v="6.6500000953674299"/>
    <n v="0"/>
    <n v="2.5599999427795401"/>
    <n v="0.75"/>
    <n v="3.3499999046325701"/>
    <n v="0"/>
    <x v="45"/>
    <n v="37"/>
    <n v="194"/>
    <n v="639"/>
    <n v="3841"/>
  </r>
  <r>
    <x v="20"/>
    <x v="29"/>
    <n v="4038"/>
    <n v="3.03999996185303"/>
    <n v="3.03999996185303"/>
    <n v="0"/>
    <n v="1.83000004291534"/>
    <n v="0.30000001192092901"/>
    <n v="0.88999998569488503"/>
    <n v="0"/>
    <x v="20"/>
    <n v="15"/>
    <n v="63"/>
    <n v="257"/>
    <n v="1665"/>
  </r>
  <r>
    <x v="21"/>
    <x v="0"/>
    <n v="0"/>
    <n v="0"/>
    <n v="0"/>
    <n v="0"/>
    <n v="0"/>
    <n v="0"/>
    <n v="0"/>
    <n v="0"/>
    <x v="25"/>
    <n v="0"/>
    <n v="0"/>
    <n v="1440"/>
    <n v="1496"/>
  </r>
  <r>
    <x v="21"/>
    <x v="1"/>
    <n v="0"/>
    <n v="0"/>
    <n v="0"/>
    <n v="0"/>
    <n v="0"/>
    <n v="0"/>
    <n v="0"/>
    <n v="0"/>
    <x v="25"/>
    <n v="0"/>
    <n v="0"/>
    <n v="1440"/>
    <n v="1496"/>
  </r>
  <r>
    <x v="21"/>
    <x v="2"/>
    <n v="0"/>
    <n v="0"/>
    <n v="0"/>
    <n v="0"/>
    <n v="0"/>
    <n v="0"/>
    <n v="0"/>
    <n v="0"/>
    <x v="25"/>
    <n v="0"/>
    <n v="0"/>
    <n v="1440"/>
    <n v="1496"/>
  </r>
  <r>
    <x v="21"/>
    <x v="3"/>
    <n v="14019"/>
    <n v="10.5900001525879"/>
    <n v="10.5900001525879"/>
    <n v="0"/>
    <n v="0"/>
    <n v="0.28000000119209301"/>
    <n v="10.300000190734901"/>
    <n v="0"/>
    <x v="25"/>
    <n v="6"/>
    <n v="513"/>
    <n v="921"/>
    <n v="2865"/>
  </r>
  <r>
    <x v="21"/>
    <x v="4"/>
    <n v="14450"/>
    <n v="10.9099998474121"/>
    <n v="10.9099998474121"/>
    <n v="0"/>
    <n v="0.57999998331069902"/>
    <n v="0.85000002384185802"/>
    <n v="9.4799995422363299"/>
    <n v="0"/>
    <x v="30"/>
    <n v="15"/>
    <n v="518"/>
    <n v="502"/>
    <n v="2828"/>
  </r>
  <r>
    <x v="21"/>
    <x v="5"/>
    <n v="7150"/>
    <n v="5.4000000953674299"/>
    <n v="5.4000000953674299"/>
    <n v="0"/>
    <n v="0"/>
    <n v="0"/>
    <n v="5.4000000953674299"/>
    <n v="0"/>
    <x v="25"/>
    <n v="0"/>
    <n v="312"/>
    <n v="702"/>
    <n v="2225"/>
  </r>
  <r>
    <x v="21"/>
    <x v="6"/>
    <n v="5153"/>
    <n v="3.9100000858306898"/>
    <n v="3.9100000858306898"/>
    <n v="0"/>
    <n v="0"/>
    <n v="0"/>
    <n v="3.8900001049041699"/>
    <n v="0"/>
    <x v="25"/>
    <n v="0"/>
    <n v="241"/>
    <n v="759"/>
    <n v="2018"/>
  </r>
  <r>
    <x v="21"/>
    <x v="7"/>
    <n v="11135"/>
    <n v="8.4099998474121094"/>
    <n v="8.4099998474121094"/>
    <n v="0"/>
    <n v="0"/>
    <n v="0"/>
    <n v="8.4099998474121094"/>
    <n v="0"/>
    <x v="25"/>
    <n v="0"/>
    <n v="480"/>
    <n v="425"/>
    <n v="2606"/>
  </r>
  <r>
    <x v="21"/>
    <x v="8"/>
    <n v="10449"/>
    <n v="8.0200004577636701"/>
    <n v="8.0200004577636701"/>
    <n v="0"/>
    <n v="2.0299999713897701"/>
    <n v="0.479999989271164"/>
    <n v="5.5199999809265101"/>
    <n v="0"/>
    <x v="54"/>
    <n v="10"/>
    <n v="349"/>
    <n v="587"/>
    <n v="2536"/>
  </r>
  <r>
    <x v="21"/>
    <x v="9"/>
    <n v="19542"/>
    <n v="15.0100002288818"/>
    <n v="15.0100002288818"/>
    <n v="0"/>
    <n v="0.980000019073486"/>
    <n v="0.40000000596046398"/>
    <n v="5.6199998855590803"/>
    <n v="0"/>
    <x v="28"/>
    <n v="19"/>
    <n v="294"/>
    <n v="579"/>
    <n v="4900"/>
  </r>
  <r>
    <x v="21"/>
    <x v="10"/>
    <n v="8206"/>
    <n v="6.1999998092651403"/>
    <n v="6.1999998092651403"/>
    <n v="0"/>
    <n v="0"/>
    <n v="0"/>
    <n v="6.1999998092651403"/>
    <n v="0"/>
    <x v="25"/>
    <n v="0"/>
    <n v="402"/>
    <n v="413"/>
    <n v="2409"/>
  </r>
  <r>
    <x v="21"/>
    <x v="11"/>
    <n v="11495"/>
    <n v="8.6800003051757795"/>
    <n v="8.6800003051757795"/>
    <n v="0"/>
    <n v="0"/>
    <n v="0"/>
    <n v="8.6800003051757795"/>
    <n v="0"/>
    <x v="25"/>
    <n v="0"/>
    <n v="512"/>
    <n v="468"/>
    <n v="2651"/>
  </r>
  <r>
    <x v="21"/>
    <x v="12"/>
    <n v="7623"/>
    <n v="5.7600002288818404"/>
    <n v="5.7600002288818404"/>
    <n v="0"/>
    <n v="0"/>
    <n v="0"/>
    <n v="5.7600002288818404"/>
    <n v="0"/>
    <x v="25"/>
    <n v="0"/>
    <n v="362"/>
    <n v="711"/>
    <n v="2305"/>
  </r>
  <r>
    <x v="21"/>
    <x v="13"/>
    <n v="0"/>
    <n v="0"/>
    <n v="0"/>
    <n v="0"/>
    <n v="0"/>
    <n v="0"/>
    <n v="0"/>
    <n v="0"/>
    <x v="25"/>
    <n v="0"/>
    <n v="0"/>
    <n v="1440"/>
    <n v="1497"/>
  </r>
  <r>
    <x v="21"/>
    <x v="14"/>
    <n v="9543"/>
    <n v="7.21000003814697"/>
    <n v="7.21000003814697"/>
    <n v="0"/>
    <n v="0"/>
    <n v="0.34000000357627902"/>
    <n v="6.8699998855590803"/>
    <n v="0"/>
    <x v="25"/>
    <n v="7"/>
    <n v="352"/>
    <n v="1077"/>
    <n v="2450"/>
  </r>
  <r>
    <x v="21"/>
    <x v="15"/>
    <n v="9411"/>
    <n v="7.1100001335143999"/>
    <n v="7.1100001335143999"/>
    <n v="0"/>
    <n v="0"/>
    <n v="0"/>
    <n v="7.1100001335143999"/>
    <n v="0"/>
    <x v="25"/>
    <n v="0"/>
    <n v="458"/>
    <n v="417"/>
    <n v="2576"/>
  </r>
  <r>
    <x v="21"/>
    <x v="16"/>
    <n v="3403"/>
    <n v="2.5999999046325701"/>
    <n v="2.5999999046325701"/>
    <n v="0"/>
    <n v="0"/>
    <n v="0"/>
    <n v="2.5999999046325701"/>
    <n v="0"/>
    <x v="25"/>
    <n v="0"/>
    <n v="141"/>
    <n v="758"/>
    <n v="1879"/>
  </r>
  <r>
    <x v="21"/>
    <x v="17"/>
    <n v="9592"/>
    <n v="7.2399997711181596"/>
    <n v="7.2399997711181596"/>
    <n v="0"/>
    <n v="0"/>
    <n v="0"/>
    <n v="7.2399997711181596"/>
    <n v="0"/>
    <x v="25"/>
    <n v="0"/>
    <n v="461"/>
    <n v="479"/>
    <n v="2560"/>
  </r>
  <r>
    <x v="21"/>
    <x v="18"/>
    <n v="6987"/>
    <n v="5.2800002098083496"/>
    <n v="5.2800002098083496"/>
    <n v="0"/>
    <n v="0"/>
    <n v="0"/>
    <n v="5.2800002098083496"/>
    <n v="0"/>
    <x v="25"/>
    <n v="0"/>
    <n v="343"/>
    <n v="1040"/>
    <n v="2275"/>
  </r>
  <r>
    <x v="21"/>
    <x v="19"/>
    <n v="8915"/>
    <n v="6.7300000190734899"/>
    <n v="6.7300000190734899"/>
    <n v="0"/>
    <n v="0"/>
    <n v="0"/>
    <n v="6.7300000190734899"/>
    <n v="0"/>
    <x v="25"/>
    <n v="0"/>
    <n v="397"/>
    <n v="525"/>
    <n v="2361"/>
  </r>
  <r>
    <x v="21"/>
    <x v="20"/>
    <n v="4933"/>
    <n v="3.7300000190734899"/>
    <n v="3.7300000190734899"/>
    <n v="0"/>
    <n v="0"/>
    <n v="0"/>
    <n v="3.7300000190734899"/>
    <n v="0"/>
    <x v="25"/>
    <n v="0"/>
    <n v="236"/>
    <n v="1204"/>
    <n v="2044"/>
  </r>
  <r>
    <x v="21"/>
    <x v="21"/>
    <n v="0"/>
    <n v="0"/>
    <n v="0"/>
    <n v="0"/>
    <n v="0"/>
    <n v="0"/>
    <n v="0"/>
    <n v="0"/>
    <x v="25"/>
    <n v="0"/>
    <n v="0"/>
    <n v="1440"/>
    <n v="1496"/>
  </r>
  <r>
    <x v="21"/>
    <x v="22"/>
    <n v="2997"/>
    <n v="2.2599999904632599"/>
    <n v="2.2599999904632599"/>
    <n v="0"/>
    <n v="0"/>
    <n v="0"/>
    <n v="2.2599999904632599"/>
    <n v="0"/>
    <x v="25"/>
    <n v="0"/>
    <n v="156"/>
    <n v="1279"/>
    <n v="1902"/>
  </r>
  <r>
    <x v="21"/>
    <x v="23"/>
    <n v="9799"/>
    <n v="7.4000000953674299"/>
    <n v="7.4000000953674299"/>
    <n v="0"/>
    <n v="0"/>
    <n v="0"/>
    <n v="7.4000000953674299"/>
    <n v="0"/>
    <x v="25"/>
    <n v="0"/>
    <n v="487"/>
    <n v="479"/>
    <n v="2636"/>
  </r>
  <r>
    <x v="21"/>
    <x v="24"/>
    <n v="3365"/>
    <n v="2.6800000667571999"/>
    <n v="2.6800000667571999"/>
    <n v="0"/>
    <n v="0"/>
    <n v="0"/>
    <n v="2.6800000667571999"/>
    <n v="0"/>
    <x v="25"/>
    <n v="0"/>
    <n v="133"/>
    <n v="673"/>
    <n v="1838"/>
  </r>
  <r>
    <x v="21"/>
    <x v="25"/>
    <n v="7336"/>
    <n v="5.53999996185303"/>
    <n v="5.53999996185303"/>
    <n v="0"/>
    <n v="0"/>
    <n v="0"/>
    <n v="5.53999996185303"/>
    <n v="0"/>
    <x v="25"/>
    <n v="0"/>
    <n v="412"/>
    <n v="456"/>
    <n v="2469"/>
  </r>
  <r>
    <x v="21"/>
    <x v="26"/>
    <n v="7328"/>
    <n v="5.5300002098083496"/>
    <n v="5.5300002098083496"/>
    <n v="0"/>
    <n v="0"/>
    <n v="0"/>
    <n v="5.5300002098083496"/>
    <n v="0"/>
    <x v="25"/>
    <n v="0"/>
    <n v="318"/>
    <n v="517"/>
    <n v="2250"/>
  </r>
  <r>
    <x v="21"/>
    <x v="27"/>
    <n v="4477"/>
    <n v="3.3800001144409202"/>
    <n v="3.3800001144409202"/>
    <n v="0"/>
    <n v="0"/>
    <n v="0"/>
    <n v="3.3800001144409202"/>
    <n v="0"/>
    <x v="25"/>
    <n v="0"/>
    <n v="197"/>
    <n v="125"/>
    <n v="1248"/>
  </r>
  <r>
    <x v="22"/>
    <x v="0"/>
    <n v="4562"/>
    <n v="3.4500000476837198"/>
    <n v="3.4500000476837198"/>
    <n v="0"/>
    <n v="0"/>
    <n v="0"/>
    <n v="3.4500000476837198"/>
    <n v="0"/>
    <x v="25"/>
    <n v="0"/>
    <n v="199"/>
    <n v="1241"/>
    <n v="2560"/>
  </r>
  <r>
    <x v="22"/>
    <x v="1"/>
    <n v="7142"/>
    <n v="5.4000000953674299"/>
    <n v="5.4000000953674299"/>
    <n v="0"/>
    <n v="0"/>
    <n v="0"/>
    <n v="5.3899998664856001"/>
    <n v="9.9999997764825804E-3"/>
    <x v="25"/>
    <n v="0"/>
    <n v="350"/>
    <n v="1090"/>
    <n v="2905"/>
  </r>
  <r>
    <x v="22"/>
    <x v="2"/>
    <n v="7671"/>
    <n v="5.8000001907348597"/>
    <n v="5.8000001907348597"/>
    <n v="0"/>
    <n v="0"/>
    <n v="0"/>
    <n v="5.7699999809265101"/>
    <n v="2.9999999329447701E-2"/>
    <x v="25"/>
    <n v="0"/>
    <n v="363"/>
    <n v="1077"/>
    <n v="2952"/>
  </r>
  <r>
    <x v="22"/>
    <x v="3"/>
    <n v="9501"/>
    <n v="7.1799998283386204"/>
    <n v="7.1799998283386204"/>
    <n v="0"/>
    <n v="0"/>
    <n v="0"/>
    <n v="7.1700000762939498"/>
    <n v="9.9999997764825804E-3"/>
    <x v="25"/>
    <n v="0"/>
    <n v="328"/>
    <n v="1112"/>
    <n v="2896"/>
  </r>
  <r>
    <x v="22"/>
    <x v="4"/>
    <n v="8301"/>
    <n v="6.2800002098083496"/>
    <n v="6.2800002098083496"/>
    <n v="0"/>
    <n v="0"/>
    <n v="0"/>
    <n v="6.2699999809265101"/>
    <n v="9.9999997764825804E-3"/>
    <x v="25"/>
    <n v="0"/>
    <n v="258"/>
    <n v="1182"/>
    <n v="2783"/>
  </r>
  <r>
    <x v="22"/>
    <x v="5"/>
    <n v="7851"/>
    <n v="5.9400000572204599"/>
    <n v="5.9400000572204599"/>
    <n v="0"/>
    <n v="1.1399999856948899"/>
    <n v="0.79000002145767201"/>
    <n v="4"/>
    <n v="0"/>
    <x v="14"/>
    <n v="12"/>
    <n v="225"/>
    <n v="1172"/>
    <n v="3171"/>
  </r>
  <r>
    <x v="22"/>
    <x v="6"/>
    <n v="6885"/>
    <n v="5.21000003814697"/>
    <n v="5.21000003814697"/>
    <n v="0"/>
    <n v="0"/>
    <n v="0"/>
    <n v="5.1900000572204599"/>
    <n v="1.9999999552965199E-2"/>
    <x v="25"/>
    <n v="0"/>
    <n v="271"/>
    <n v="1169"/>
    <n v="2766"/>
  </r>
  <r>
    <x v="22"/>
    <x v="7"/>
    <n v="7142"/>
    <n v="5.4000000953674299"/>
    <n v="5.4000000953674299"/>
    <n v="0"/>
    <n v="0"/>
    <n v="0"/>
    <n v="5.3899998664856001"/>
    <n v="9.9999997764825804E-3"/>
    <x v="25"/>
    <n v="0"/>
    <n v="321"/>
    <n v="1119"/>
    <n v="2839"/>
  </r>
  <r>
    <x v="22"/>
    <x v="8"/>
    <n v="6361"/>
    <n v="4.8099999427795401"/>
    <n v="4.8099999427795401"/>
    <n v="0"/>
    <n v="0"/>
    <n v="0"/>
    <n v="4.8000001907348597"/>
    <n v="9.9999997764825804E-3"/>
    <x v="25"/>
    <n v="0"/>
    <n v="258"/>
    <n v="1182"/>
    <n v="2701"/>
  </r>
  <r>
    <x v="22"/>
    <x v="9"/>
    <n v="0"/>
    <n v="0"/>
    <n v="0"/>
    <n v="0"/>
    <n v="0"/>
    <n v="0"/>
    <n v="0"/>
    <n v="0"/>
    <x v="25"/>
    <n v="0"/>
    <n v="0"/>
    <n v="1440"/>
    <n v="2060"/>
  </r>
  <r>
    <x v="22"/>
    <x v="10"/>
    <n v="6238"/>
    <n v="4.7199997901916504"/>
    <n v="4.7199997901916504"/>
    <n v="0"/>
    <n v="0"/>
    <n v="0"/>
    <n v="4.7199997901916504"/>
    <n v="0"/>
    <x v="25"/>
    <n v="0"/>
    <n v="302"/>
    <n v="1138"/>
    <n v="2796"/>
  </r>
  <r>
    <x v="22"/>
    <x v="11"/>
    <n v="0"/>
    <n v="0"/>
    <n v="0"/>
    <n v="0"/>
    <n v="0"/>
    <n v="0"/>
    <n v="0"/>
    <n v="0"/>
    <x v="19"/>
    <n v="0"/>
    <n v="0"/>
    <n v="1407"/>
    <n v="2664"/>
  </r>
  <r>
    <x v="22"/>
    <x v="12"/>
    <n v="5896"/>
    <n v="4.46000003814697"/>
    <n v="4.46000003814697"/>
    <n v="0"/>
    <n v="0"/>
    <n v="0"/>
    <n v="4.46000003814697"/>
    <n v="0"/>
    <x v="25"/>
    <n v="0"/>
    <n v="258"/>
    <n v="1182"/>
    <n v="2703"/>
  </r>
  <r>
    <x v="22"/>
    <x v="13"/>
    <n v="7802"/>
    <n v="5.9000000953674299"/>
    <n v="5.9000000953674299"/>
    <n v="0"/>
    <n v="0.68000000715255704"/>
    <n v="0.18000000715255701"/>
    <n v="5.0300002098083496"/>
    <n v="9.9999997764825804E-3"/>
    <x v="35"/>
    <n v="3"/>
    <n v="249"/>
    <n v="1180"/>
    <n v="2771"/>
  </r>
  <r>
    <x v="22"/>
    <x v="14"/>
    <n v="0"/>
    <n v="0"/>
    <n v="0"/>
    <n v="0"/>
    <n v="0"/>
    <n v="0"/>
    <n v="0"/>
    <n v="0"/>
    <x v="25"/>
    <n v="0"/>
    <n v="0"/>
    <n v="1440"/>
    <n v="2060"/>
  </r>
  <r>
    <x v="22"/>
    <x v="15"/>
    <n v="5565"/>
    <n v="4.21000003814697"/>
    <n v="4.21000003814697"/>
    <n v="0"/>
    <n v="0"/>
    <n v="0"/>
    <n v="4.1799998283386204"/>
    <n v="2.9999999329447701E-2"/>
    <x v="25"/>
    <n v="0"/>
    <n v="287"/>
    <n v="1153"/>
    <n v="2743"/>
  </r>
  <r>
    <x v="22"/>
    <x v="16"/>
    <n v="5731"/>
    <n v="4.3299999237060502"/>
    <n v="4.3299999237060502"/>
    <n v="0"/>
    <n v="0"/>
    <n v="0"/>
    <n v="4.3299999237060502"/>
    <n v="0"/>
    <x v="25"/>
    <n v="0"/>
    <n v="255"/>
    <n v="1185"/>
    <n v="2687"/>
  </r>
  <r>
    <x v="22"/>
    <x v="17"/>
    <n v="0"/>
    <n v="0"/>
    <n v="0"/>
    <n v="0"/>
    <n v="0"/>
    <n v="0"/>
    <n v="0"/>
    <n v="0"/>
    <x v="25"/>
    <n v="0"/>
    <n v="0"/>
    <n v="1440"/>
    <n v="2060"/>
  </r>
  <r>
    <x v="22"/>
    <x v="18"/>
    <n v="6744"/>
    <n v="5.0999999046325701"/>
    <n v="5.0999999046325701"/>
    <n v="0"/>
    <n v="0"/>
    <n v="0"/>
    <n v="5.0900001525878897"/>
    <n v="9.9999997764825804E-3"/>
    <x v="25"/>
    <n v="0"/>
    <n v="324"/>
    <n v="1116"/>
    <n v="2843"/>
  </r>
  <r>
    <x v="22"/>
    <x v="19"/>
    <n v="9837"/>
    <n v="7.4400000572204599"/>
    <n v="7.4400000572204599"/>
    <n v="0"/>
    <n v="0.66000002622604403"/>
    <n v="2.75"/>
    <n v="4"/>
    <n v="1.9999999552965199E-2"/>
    <x v="35"/>
    <n v="95"/>
    <n v="282"/>
    <n v="1055"/>
    <n v="3327"/>
  </r>
  <r>
    <x v="22"/>
    <x v="20"/>
    <n v="6781"/>
    <n v="5.1300001144409197"/>
    <n v="5.1300001144409197"/>
    <n v="0"/>
    <n v="0"/>
    <n v="0"/>
    <n v="5.1100001335143999"/>
    <n v="1.9999999552965199E-2"/>
    <x v="25"/>
    <n v="0"/>
    <n v="268"/>
    <n v="1172"/>
    <n v="2725"/>
  </r>
  <r>
    <x v="22"/>
    <x v="21"/>
    <n v="6047"/>
    <n v="4.5700001716613796"/>
    <n v="4.5700001716613796"/>
    <n v="0"/>
    <n v="0"/>
    <n v="0"/>
    <n v="4.5700001716613796"/>
    <n v="0"/>
    <x v="25"/>
    <n v="0"/>
    <n v="240"/>
    <n v="1200"/>
    <n v="2671"/>
  </r>
  <r>
    <x v="22"/>
    <x v="22"/>
    <n v="5832"/>
    <n v="4.4099998474121103"/>
    <n v="4.4099998474121103"/>
    <n v="0"/>
    <n v="0"/>
    <n v="0"/>
    <n v="4.4000000953674299"/>
    <n v="9.9999997764825804E-3"/>
    <x v="25"/>
    <n v="0"/>
    <n v="272"/>
    <n v="1168"/>
    <n v="2718"/>
  </r>
  <r>
    <x v="22"/>
    <x v="23"/>
    <n v="6339"/>
    <n v="4.78999996185303"/>
    <n v="4.78999996185303"/>
    <n v="0"/>
    <n v="0"/>
    <n v="0"/>
    <n v="4.78999996185303"/>
    <n v="0"/>
    <x v="25"/>
    <n v="0"/>
    <n v="239"/>
    <n v="1201"/>
    <n v="2682"/>
  </r>
  <r>
    <x v="22"/>
    <x v="24"/>
    <n v="6116"/>
    <n v="4.6199998855590803"/>
    <n v="4.6199998855590803"/>
    <n v="0"/>
    <n v="0"/>
    <n v="0"/>
    <n v="4.5900001525878897"/>
    <n v="2.9999999329447701E-2"/>
    <x v="25"/>
    <n v="0"/>
    <n v="305"/>
    <n v="1135"/>
    <n v="2806"/>
  </r>
  <r>
    <x v="22"/>
    <x v="25"/>
    <n v="5510"/>
    <n v="4.1700000762939498"/>
    <n v="4.1700000762939498"/>
    <n v="0"/>
    <n v="0"/>
    <n v="0"/>
    <n v="4.1599998474121103"/>
    <n v="0"/>
    <x v="25"/>
    <n v="0"/>
    <n v="227"/>
    <n v="1213"/>
    <n v="2613"/>
  </r>
  <r>
    <x v="22"/>
    <x v="26"/>
    <n v="7706"/>
    <n v="5.8299999237060502"/>
    <n v="5.8299999237060502"/>
    <n v="0"/>
    <n v="0"/>
    <n v="0"/>
    <n v="5.8200001716613796"/>
    <n v="0"/>
    <x v="25"/>
    <n v="0"/>
    <n v="251"/>
    <n v="1189"/>
    <n v="2712"/>
  </r>
  <r>
    <x v="22"/>
    <x v="27"/>
    <n v="6277"/>
    <n v="4.75"/>
    <n v="4.75"/>
    <n v="0"/>
    <n v="0"/>
    <n v="0"/>
    <n v="4.7300000190734899"/>
    <n v="1.9999999552965199E-2"/>
    <x v="25"/>
    <n v="0"/>
    <n v="264"/>
    <n v="800"/>
    <n v="2175"/>
  </r>
  <r>
    <x v="22"/>
    <x v="28"/>
    <n v="0"/>
    <n v="0"/>
    <n v="0"/>
    <n v="0"/>
    <n v="0"/>
    <n v="0"/>
    <n v="0"/>
    <n v="0"/>
    <x v="25"/>
    <n v="0"/>
    <n v="0"/>
    <n v="1440"/>
    <n v="0"/>
  </r>
  <r>
    <x v="23"/>
    <x v="0"/>
    <n v="0"/>
    <n v="0"/>
    <n v="0"/>
    <n v="0"/>
    <n v="0"/>
    <n v="0"/>
    <n v="0"/>
    <n v="0"/>
    <x v="25"/>
    <n v="0"/>
    <n v="0"/>
    <n v="1440"/>
    <n v="1841"/>
  </r>
  <r>
    <x v="23"/>
    <x v="1"/>
    <n v="4053"/>
    <n v="2.9100000858306898"/>
    <n v="2.9100000858306898"/>
    <n v="0"/>
    <n v="1.1100000143051101"/>
    <n v="0.57999998331069902"/>
    <n v="1.2200000286102299"/>
    <n v="0"/>
    <x v="27"/>
    <n v="18"/>
    <n v="85"/>
    <n v="1053"/>
    <n v="2400"/>
  </r>
  <r>
    <x v="23"/>
    <x v="2"/>
    <n v="5162"/>
    <n v="3.7000000476837198"/>
    <n v="3.7000000476837198"/>
    <n v="0"/>
    <n v="0.87000000476837203"/>
    <n v="0.86000001430511497"/>
    <n v="1.9700000286102299"/>
    <n v="0"/>
    <x v="42"/>
    <n v="24"/>
    <n v="105"/>
    <n v="863"/>
    <n v="2507"/>
  </r>
  <r>
    <x v="23"/>
    <x v="3"/>
    <n v="1282"/>
    <n v="0.92000001668930098"/>
    <n v="0.92000001668930098"/>
    <n v="0"/>
    <n v="0"/>
    <n v="0"/>
    <n v="0.92000001668930098"/>
    <n v="0"/>
    <x v="25"/>
    <n v="0"/>
    <n v="58"/>
    <n v="976"/>
    <n v="2127"/>
  </r>
  <r>
    <x v="23"/>
    <x v="4"/>
    <n v="4732"/>
    <n v="3.3900001049041699"/>
    <n v="3.3900001049041699"/>
    <n v="0"/>
    <n v="2.5199999809265101"/>
    <n v="0.81000000238418601"/>
    <n v="5.9999998658895499E-2"/>
    <n v="0"/>
    <x v="4"/>
    <n v="18"/>
    <n v="9"/>
    <n v="1377"/>
    <n v="2225"/>
  </r>
  <r>
    <x v="23"/>
    <x v="5"/>
    <n v="2497"/>
    <n v="1.78999996185303"/>
    <n v="1.78999996185303"/>
    <n v="0"/>
    <n v="0.34999999403953602"/>
    <n v="1.12999999523163"/>
    <n v="0.31000000238418601"/>
    <n v="0"/>
    <x v="32"/>
    <n v="24"/>
    <n v="19"/>
    <n v="1392"/>
    <n v="2067"/>
  </r>
  <r>
    <x v="23"/>
    <x v="6"/>
    <n v="8294"/>
    <n v="5.9499998092651403"/>
    <n v="5.9499998092651403"/>
    <n v="0"/>
    <n v="2"/>
    <n v="0.769999980926514"/>
    <n v="3.1700000762939502"/>
    <n v="0"/>
    <x v="2"/>
    <n v="31"/>
    <n v="146"/>
    <n v="1233"/>
    <n v="2798"/>
  </r>
  <r>
    <x v="23"/>
    <x v="7"/>
    <n v="0"/>
    <n v="0"/>
    <n v="0"/>
    <n v="0"/>
    <n v="0"/>
    <n v="0"/>
    <n v="0"/>
    <n v="0"/>
    <x v="25"/>
    <n v="0"/>
    <n v="0"/>
    <n v="1440"/>
    <n v="1841"/>
  </r>
  <r>
    <x v="23"/>
    <x v="8"/>
    <n v="10771"/>
    <n v="7.7199997901916504"/>
    <n v="7.7199997901916504"/>
    <n v="0"/>
    <n v="3.7699999809265101"/>
    <n v="1.7400000095367401"/>
    <n v="2.2200000286102299"/>
    <n v="0"/>
    <x v="86"/>
    <n v="113"/>
    <n v="178"/>
    <n v="1079"/>
    <n v="3727"/>
  </r>
  <r>
    <x v="23"/>
    <x v="9"/>
    <n v="0"/>
    <n v="0"/>
    <n v="0"/>
    <n v="0"/>
    <n v="0"/>
    <n v="0"/>
    <n v="0"/>
    <n v="0"/>
    <x v="25"/>
    <n v="0"/>
    <n v="0"/>
    <n v="1440"/>
    <n v="1841"/>
  </r>
  <r>
    <x v="23"/>
    <x v="10"/>
    <n v="637"/>
    <n v="0.46000000834464999"/>
    <n v="0.46000000834464999"/>
    <n v="0"/>
    <n v="0"/>
    <n v="0"/>
    <n v="0.46000000834464999"/>
    <n v="0"/>
    <x v="25"/>
    <n v="0"/>
    <n v="20"/>
    <n v="1420"/>
    <n v="1922"/>
  </r>
  <r>
    <x v="23"/>
    <x v="11"/>
    <n v="0"/>
    <n v="0"/>
    <n v="0"/>
    <n v="0"/>
    <n v="0"/>
    <n v="0"/>
    <n v="0"/>
    <n v="0"/>
    <x v="25"/>
    <n v="0"/>
    <n v="0"/>
    <n v="1440"/>
    <n v="1841"/>
  </r>
  <r>
    <x v="23"/>
    <x v="12"/>
    <n v="2153"/>
    <n v="1.53999996185303"/>
    <n v="1.53999996185303"/>
    <n v="0"/>
    <n v="0.769999980926514"/>
    <n v="0.62000000476837203"/>
    <n v="0.15000000596046401"/>
    <n v="0"/>
    <x v="28"/>
    <n v="18"/>
    <n v="11"/>
    <n v="1400"/>
    <n v="2053"/>
  </r>
  <r>
    <x v="23"/>
    <x v="13"/>
    <n v="6474"/>
    <n v="4.6399998664856001"/>
    <n v="4.6399998664856001"/>
    <n v="0"/>
    <n v="2.2699999809265101"/>
    <n v="0.46000000834464999"/>
    <n v="1.8999999761581401"/>
    <n v="0"/>
    <x v="19"/>
    <n v="13"/>
    <n v="92"/>
    <n v="1302"/>
    <n v="2484"/>
  </r>
  <r>
    <x v="23"/>
    <x v="14"/>
    <n v="7091"/>
    <n v="5.2699999809265101"/>
    <n v="5.2699999809265101"/>
    <n v="1.9595960378646899"/>
    <n v="3.4800000190734899"/>
    <n v="0.87000000476837203"/>
    <n v="0.730000019073486"/>
    <n v="0"/>
    <x v="6"/>
    <n v="30"/>
    <n v="47"/>
    <n v="1321"/>
    <n v="2584"/>
  </r>
  <r>
    <x v="23"/>
    <x v="15"/>
    <n v="0"/>
    <n v="0"/>
    <n v="0"/>
    <n v="0"/>
    <n v="0"/>
    <n v="0"/>
    <n v="0"/>
    <n v="0"/>
    <x v="25"/>
    <n v="0"/>
    <n v="0"/>
    <n v="1440"/>
    <n v="1841"/>
  </r>
  <r>
    <x v="23"/>
    <x v="16"/>
    <n v="703"/>
    <n v="0.5"/>
    <n v="0.5"/>
    <n v="0"/>
    <n v="5.9999998658895499E-2"/>
    <n v="0.20000000298023199"/>
    <n v="0.239999994635582"/>
    <n v="0"/>
    <x v="31"/>
    <n v="13"/>
    <n v="15"/>
    <n v="1410"/>
    <n v="1993"/>
  </r>
  <r>
    <x v="23"/>
    <x v="17"/>
    <n v="0"/>
    <n v="0"/>
    <n v="0"/>
    <n v="0"/>
    <n v="0"/>
    <n v="0"/>
    <n v="0"/>
    <n v="0"/>
    <x v="25"/>
    <n v="0"/>
    <n v="0"/>
    <n v="1440"/>
    <n v="1841"/>
  </r>
  <r>
    <x v="23"/>
    <x v="18"/>
    <n v="2503"/>
    <n v="1.78999996185303"/>
    <n v="1.78999996185303"/>
    <n v="0"/>
    <n v="0.15999999642372101"/>
    <n v="0.15999999642372101"/>
    <n v="1.4800000190734901"/>
    <n v="0"/>
    <x v="33"/>
    <n v="9"/>
    <n v="84"/>
    <n v="1344"/>
    <n v="2280"/>
  </r>
  <r>
    <x v="23"/>
    <x v="19"/>
    <n v="2487"/>
    <n v="1.7799999713897701"/>
    <n v="1.7799999713897701"/>
    <n v="0"/>
    <n v="0.479999989271164"/>
    <n v="0.62000000476837203"/>
    <n v="0.68000000715255704"/>
    <n v="0"/>
    <x v="36"/>
    <n v="34"/>
    <n v="50"/>
    <n v="1347"/>
    <n v="2319"/>
  </r>
  <r>
    <x v="23"/>
    <x v="20"/>
    <n v="0"/>
    <n v="0"/>
    <n v="0"/>
    <n v="0"/>
    <n v="0"/>
    <n v="0"/>
    <n v="0"/>
    <n v="0"/>
    <x v="25"/>
    <n v="0"/>
    <n v="0"/>
    <n v="1440"/>
    <n v="1841"/>
  </r>
  <r>
    <x v="23"/>
    <x v="21"/>
    <n v="9"/>
    <n v="9.9999997764825804E-3"/>
    <n v="9.9999997764825804E-3"/>
    <n v="0"/>
    <n v="0"/>
    <n v="0"/>
    <n v="9.9999997764825804E-3"/>
    <n v="0"/>
    <x v="25"/>
    <n v="0"/>
    <n v="1"/>
    <n v="1439"/>
    <n v="1843"/>
  </r>
  <r>
    <x v="23"/>
    <x v="22"/>
    <n v="0"/>
    <n v="0"/>
    <n v="0"/>
    <n v="0"/>
    <n v="0"/>
    <n v="0"/>
    <n v="0"/>
    <n v="0"/>
    <x v="25"/>
    <n v="0"/>
    <n v="0"/>
    <n v="1440"/>
    <n v="1841"/>
  </r>
  <r>
    <x v="23"/>
    <x v="23"/>
    <n v="0"/>
    <n v="0"/>
    <n v="0"/>
    <n v="0"/>
    <n v="0"/>
    <n v="0"/>
    <n v="0"/>
    <n v="0"/>
    <x v="25"/>
    <n v="0"/>
    <n v="0"/>
    <n v="1440"/>
    <n v="1841"/>
  </r>
  <r>
    <x v="23"/>
    <x v="24"/>
    <n v="4697"/>
    <n v="3.3699998855590798"/>
    <n v="3.3699998855590798"/>
    <n v="0"/>
    <n v="0.46999999880790699"/>
    <n v="0.93000000715255704"/>
    <n v="1.9299999475479099"/>
    <n v="0"/>
    <x v="41"/>
    <n v="35"/>
    <n v="75"/>
    <n v="1318"/>
    <n v="2496"/>
  </r>
  <r>
    <x v="23"/>
    <x v="25"/>
    <n v="1967"/>
    <n v="1.4099999666214"/>
    <n v="1.4099999666214"/>
    <n v="0"/>
    <n v="0.129999995231628"/>
    <n v="0.239999994635582"/>
    <n v="1.04999995231628"/>
    <n v="0"/>
    <x v="31"/>
    <n v="5"/>
    <n v="49"/>
    <n v="551"/>
    <n v="1032"/>
  </r>
  <r>
    <x v="24"/>
    <x v="0"/>
    <n v="10199"/>
    <n v="6.7399997711181596"/>
    <n v="6.7399997711181596"/>
    <n v="0"/>
    <n v="3.4000000953674299"/>
    <n v="0.82999998331069902"/>
    <n v="2.5099999904632599"/>
    <n v="0"/>
    <x v="7"/>
    <n v="14"/>
    <n v="189"/>
    <n v="796"/>
    <n v="1994"/>
  </r>
  <r>
    <x v="24"/>
    <x v="1"/>
    <n v="5652"/>
    <n v="3.7400000095367401"/>
    <n v="3.7400000095367401"/>
    <n v="0"/>
    <n v="0.56999999284744296"/>
    <n v="1.21000003814697"/>
    <n v="1.96000003814697"/>
    <n v="0"/>
    <x v="35"/>
    <n v="24"/>
    <n v="142"/>
    <n v="548"/>
    <n v="1718"/>
  </r>
  <r>
    <x v="24"/>
    <x v="2"/>
    <n v="1551"/>
    <n v="1.0299999713897701"/>
    <n v="1.0299999713897701"/>
    <n v="0"/>
    <n v="0"/>
    <n v="0"/>
    <n v="1.0299999713897701"/>
    <n v="0"/>
    <x v="25"/>
    <n v="0"/>
    <n v="86"/>
    <n v="862"/>
    <n v="1466"/>
  </r>
  <r>
    <x v="24"/>
    <x v="3"/>
    <n v="5563"/>
    <n v="3.6800000667571999"/>
    <n v="3.6800000667571999"/>
    <n v="0"/>
    <n v="0"/>
    <n v="0"/>
    <n v="3.6800000667571999"/>
    <n v="0"/>
    <x v="25"/>
    <n v="0"/>
    <n v="217"/>
    <n v="837"/>
    <n v="1756"/>
  </r>
  <r>
    <x v="24"/>
    <x v="4"/>
    <n v="13217"/>
    <n v="8.7399997711181605"/>
    <n v="8.7399997711181605"/>
    <n v="0"/>
    <n v="3.6600000858306898"/>
    <n v="0.18999999761581399"/>
    <n v="4.8800001144409197"/>
    <n v="0"/>
    <x v="7"/>
    <n v="3"/>
    <n v="280"/>
    <n v="741"/>
    <n v="2173"/>
  </r>
  <r>
    <x v="24"/>
    <x v="5"/>
    <n v="10145"/>
    <n v="6.71000003814697"/>
    <n v="6.71000003814697"/>
    <n v="0"/>
    <n v="0.33000001311302202"/>
    <n v="0.68000000715255704"/>
    <n v="5.6900000572204599"/>
    <n v="0"/>
    <x v="32"/>
    <n v="13"/>
    <n v="295"/>
    <n v="634"/>
    <n v="2027"/>
  </r>
  <r>
    <x v="24"/>
    <x v="6"/>
    <n v="11404"/>
    <n v="7.53999996185303"/>
    <n v="7.53999996185303"/>
    <n v="0"/>
    <n v="0.82999998331069902"/>
    <n v="2.3900001049041699"/>
    <n v="4.3200001716613796"/>
    <n v="0"/>
    <x v="47"/>
    <n v="42"/>
    <n v="238"/>
    <n v="689"/>
    <n v="2039"/>
  </r>
  <r>
    <x v="24"/>
    <x v="7"/>
    <n v="10742"/>
    <n v="7.0999999046325701"/>
    <n v="7.0999999046325701"/>
    <n v="0"/>
    <n v="2.0999999046325701"/>
    <n v="2.1300001144409202"/>
    <n v="2.8699998855590798"/>
    <n v="0"/>
    <x v="50"/>
    <n v="41"/>
    <n v="195"/>
    <n v="659"/>
    <n v="2046"/>
  </r>
  <r>
    <x v="24"/>
    <x v="8"/>
    <n v="13928"/>
    <n v="9.5500001907348597"/>
    <n v="9.5500001907348597"/>
    <n v="0"/>
    <n v="4.2800002098083496"/>
    <n v="0.18999999761581399"/>
    <n v="5.0900001525878897"/>
    <n v="0"/>
    <x v="16"/>
    <n v="4"/>
    <n v="297"/>
    <n v="639"/>
    <n v="2174"/>
  </r>
  <r>
    <x v="24"/>
    <x v="9"/>
    <n v="11835"/>
    <n v="9.7100000381469709"/>
    <n v="7.8800001144409197"/>
    <n v="4.0816922187805202"/>
    <n v="3.9900000095367401"/>
    <n v="2.0999999046325701"/>
    <n v="3.5099999904632599"/>
    <n v="0.109999999403954"/>
    <x v="87"/>
    <n v="27"/>
    <n v="214"/>
    <n v="708"/>
    <n v="2179"/>
  </r>
  <r>
    <x v="24"/>
    <x v="10"/>
    <n v="10725"/>
    <n v="7.0900001525878897"/>
    <n v="7.0900001525878897"/>
    <n v="0"/>
    <n v="1.7699999809265099"/>
    <n v="1.54999995231628"/>
    <n v="3.7699999809265101"/>
    <n v="0"/>
    <x v="2"/>
    <n v="33"/>
    <n v="240"/>
    <n v="659"/>
    <n v="2086"/>
  </r>
  <r>
    <x v="24"/>
    <x v="11"/>
    <n v="20031"/>
    <n v="13.2399997711182"/>
    <n v="13.2399997711182"/>
    <n v="0"/>
    <n v="4.1999998092651403"/>
    <n v="2"/>
    <n v="7.03999996185303"/>
    <n v="0"/>
    <x v="52"/>
    <n v="41"/>
    <n v="347"/>
    <n v="484"/>
    <n v="2571"/>
  </r>
  <r>
    <x v="24"/>
    <x v="12"/>
    <n v="5029"/>
    <n v="3.3199999332428001"/>
    <n v="3.3199999332428001"/>
    <n v="0"/>
    <n v="0"/>
    <n v="0"/>
    <n v="3.3199999332428001"/>
    <n v="0"/>
    <x v="25"/>
    <n v="0"/>
    <n v="199"/>
    <n v="720"/>
    <n v="1705"/>
  </r>
  <r>
    <x v="24"/>
    <x v="13"/>
    <n v="13239"/>
    <n v="9.2700004577636701"/>
    <n v="9.0799999237060494"/>
    <n v="2.7851750850677499"/>
    <n v="3.0199999809265101"/>
    <n v="1.6799999475479099"/>
    <n v="4.46000003814697"/>
    <n v="0.10000000149011599"/>
    <x v="50"/>
    <n v="31"/>
    <n v="282"/>
    <n v="637"/>
    <n v="2194"/>
  </r>
  <r>
    <x v="24"/>
    <x v="14"/>
    <n v="10433"/>
    <n v="6.9000000953674299"/>
    <n v="6.9000000953674299"/>
    <n v="0"/>
    <n v="2.5799999237060498"/>
    <n v="0.41999998688697798"/>
    <n v="3.9000000953674299"/>
    <n v="0"/>
    <x v="4"/>
    <n v="7"/>
    <n v="254"/>
    <n v="680"/>
    <n v="2012"/>
  </r>
  <r>
    <x v="24"/>
    <x v="15"/>
    <n v="10320"/>
    <n v="6.8200001716613796"/>
    <n v="6.8200001716613796"/>
    <n v="0"/>
    <n v="0.55000001192092896"/>
    <n v="2.0199999809265101"/>
    <n v="4.25"/>
    <n v="0"/>
    <x v="30"/>
    <n v="38"/>
    <n v="279"/>
    <n v="697"/>
    <n v="2034"/>
  </r>
  <r>
    <x v="24"/>
    <x v="16"/>
    <n v="12627"/>
    <n v="8.3500003814697301"/>
    <n v="8.3500003814697301"/>
    <n v="0"/>
    <n v="2.5099999904632599"/>
    <n v="0.239999994635582"/>
    <n v="5.5900001525878897"/>
    <n v="0"/>
    <x v="5"/>
    <n v="8"/>
    <n v="288"/>
    <n v="621"/>
    <n v="2182"/>
  </r>
  <r>
    <x v="24"/>
    <x v="17"/>
    <n v="10762"/>
    <n v="7.1100001335143999"/>
    <n v="7.1100001335143999"/>
    <n v="0"/>
    <n v="0.81999999284744296"/>
    <n v="0.479999989271164"/>
    <n v="5.8099999427795401"/>
    <n v="0"/>
    <x v="41"/>
    <n v="15"/>
    <n v="369"/>
    <n v="645"/>
    <n v="2254"/>
  </r>
  <r>
    <x v="24"/>
    <x v="18"/>
    <n v="10081"/>
    <n v="6.6599998474121103"/>
    <n v="6.6599998474121103"/>
    <n v="0"/>
    <n v="2.2400000095367401"/>
    <n v="0.75999999046325695"/>
    <n v="3.6700000762939502"/>
    <n v="0"/>
    <x v="40"/>
    <n v="16"/>
    <n v="237"/>
    <n v="731"/>
    <n v="2002"/>
  </r>
  <r>
    <x v="24"/>
    <x v="19"/>
    <n v="5454"/>
    <n v="3.6099998950958301"/>
    <n v="3.6099998950958301"/>
    <n v="0"/>
    <n v="0"/>
    <n v="0"/>
    <n v="3.6099998950958301"/>
    <n v="0"/>
    <x v="25"/>
    <n v="0"/>
    <n v="215"/>
    <n v="722"/>
    <n v="1740"/>
  </r>
  <r>
    <x v="24"/>
    <x v="20"/>
    <n v="12912"/>
    <n v="8.5399999618530291"/>
    <n v="8.5399999618530291"/>
    <n v="0"/>
    <n v="1.20000004768372"/>
    <n v="2"/>
    <n v="5.3400001525878897"/>
    <n v="0"/>
    <x v="58"/>
    <n v="39"/>
    <n v="313"/>
    <n v="655"/>
    <n v="2162"/>
  </r>
  <r>
    <x v="24"/>
    <x v="21"/>
    <n v="12109"/>
    <n v="8.1199998855590803"/>
    <n v="8.1199998855590803"/>
    <n v="0"/>
    <n v="1.7400000095367401"/>
    <n v="2.03999996185303"/>
    <n v="4.3299999237060502"/>
    <n v="0"/>
    <x v="1"/>
    <n v="36"/>
    <n v="267"/>
    <n v="654"/>
    <n v="2072"/>
  </r>
  <r>
    <x v="24"/>
    <x v="22"/>
    <n v="10147"/>
    <n v="6.71000003814697"/>
    <n v="6.71000003814697"/>
    <n v="0"/>
    <n v="0.46999999880790699"/>
    <n v="1.6799999475479099"/>
    <n v="4.5500001907348597"/>
    <n v="0"/>
    <x v="26"/>
    <n v="36"/>
    <n v="284"/>
    <n v="683"/>
    <n v="2086"/>
  </r>
  <r>
    <x v="24"/>
    <x v="23"/>
    <n v="10524"/>
    <n v="6.96000003814697"/>
    <n v="6.96000003814697"/>
    <n v="0"/>
    <n v="0.99000000953674305"/>
    <n v="1.1599999666214"/>
    <n v="4.8099999427795401"/>
    <n v="0"/>
    <x v="42"/>
    <n v="22"/>
    <n v="305"/>
    <n v="591"/>
    <n v="2066"/>
  </r>
  <r>
    <x v="24"/>
    <x v="24"/>
    <n v="5908"/>
    <n v="3.9100000858306898"/>
    <n v="3.9100000858306898"/>
    <n v="0"/>
    <n v="0"/>
    <n v="0"/>
    <n v="3.9100000858306898"/>
    <n v="0"/>
    <x v="25"/>
    <n v="0"/>
    <n v="299"/>
    <n v="717"/>
    <n v="1850"/>
  </r>
  <r>
    <x v="24"/>
    <x v="25"/>
    <n v="6815"/>
    <n v="4.5"/>
    <n v="4.5"/>
    <n v="0"/>
    <n v="0"/>
    <n v="0"/>
    <n v="4.5"/>
    <n v="0"/>
    <x v="25"/>
    <n v="0"/>
    <n v="328"/>
    <n v="745"/>
    <n v="1947"/>
  </r>
  <r>
    <x v="24"/>
    <x v="26"/>
    <n v="4188"/>
    <n v="2.7699999809265101"/>
    <n v="2.7699999809265101"/>
    <n v="0"/>
    <n v="0"/>
    <n v="0.519999980926514"/>
    <n v="2.25"/>
    <n v="0"/>
    <x v="25"/>
    <n v="14"/>
    <n v="151"/>
    <n v="709"/>
    <n v="1659"/>
  </r>
  <r>
    <x v="24"/>
    <x v="27"/>
    <n v="12342"/>
    <n v="8.7200002670288104"/>
    <n v="8.6800003051757795"/>
    <n v="3.1678218841552699"/>
    <n v="3.9000000953674299"/>
    <n v="1.1799999475479099"/>
    <n v="3.6500000953674299"/>
    <n v="0"/>
    <x v="43"/>
    <n v="21"/>
    <n v="231"/>
    <n v="607"/>
    <n v="2105"/>
  </r>
  <r>
    <x v="24"/>
    <x v="28"/>
    <n v="15448"/>
    <n v="10.210000038146999"/>
    <n v="10.210000038146999"/>
    <n v="0"/>
    <n v="3.4700000286102299"/>
    <n v="1.75"/>
    <n v="4.9899997711181596"/>
    <n v="0"/>
    <x v="79"/>
    <n v="34"/>
    <n v="275"/>
    <n v="626"/>
    <n v="2361"/>
  </r>
  <r>
    <x v="24"/>
    <x v="29"/>
    <n v="6722"/>
    <n v="4.4400000572204599"/>
    <n v="4.4400000572204599"/>
    <n v="0"/>
    <n v="1.4900000095367401"/>
    <n v="0.31000000238418601"/>
    <n v="2.6500000953674299"/>
    <n v="0"/>
    <x v="21"/>
    <n v="7"/>
    <n v="199"/>
    <n v="709"/>
    <n v="1855"/>
  </r>
  <r>
    <x v="24"/>
    <x v="30"/>
    <n v="3587"/>
    <n v="2.3699998855590798"/>
    <n v="2.3699998855590798"/>
    <n v="0"/>
    <n v="0"/>
    <n v="0.25"/>
    <n v="2.1099998950958301"/>
    <n v="0"/>
    <x v="25"/>
    <n v="8"/>
    <n v="105"/>
    <n v="127"/>
    <n v="928"/>
  </r>
  <r>
    <x v="25"/>
    <x v="0"/>
    <n v="14172"/>
    <n v="10.289999961853001"/>
    <n v="9.4799995422363299"/>
    <n v="4.8697829246520996"/>
    <n v="4.5"/>
    <n v="0.37999999523162797"/>
    <n v="5.4099998474121103"/>
    <n v="0"/>
    <x v="87"/>
    <n v="8"/>
    <n v="355"/>
    <n v="1024"/>
    <n v="2937"/>
  </r>
  <r>
    <x v="25"/>
    <x v="1"/>
    <n v="12862"/>
    <n v="9.6499996185302699"/>
    <n v="8.6000003814697301"/>
    <n v="4.8513069152831996"/>
    <n v="4.6100001335143999"/>
    <n v="0.56000000238418601"/>
    <n v="4.4800000190734899"/>
    <n v="0"/>
    <x v="88"/>
    <n v="22"/>
    <n v="261"/>
    <n v="1101"/>
    <n v="2742"/>
  </r>
  <r>
    <x v="25"/>
    <x v="2"/>
    <n v="11179"/>
    <n v="8.2399997711181605"/>
    <n v="7.4800000190734899"/>
    <n v="3.2854149341583301"/>
    <n v="2.9500000476837198"/>
    <n v="0.34000000357627902"/>
    <n v="4.96000003814697"/>
    <n v="0"/>
    <x v="64"/>
    <n v="6"/>
    <n v="304"/>
    <n v="1096"/>
    <n v="2668"/>
  </r>
  <r>
    <x v="25"/>
    <x v="3"/>
    <n v="5273"/>
    <n v="3.5299999713897701"/>
    <n v="3.5299999713897701"/>
    <n v="0"/>
    <n v="0"/>
    <n v="0"/>
    <n v="3.5299999713897701"/>
    <n v="0"/>
    <x v="25"/>
    <n v="0"/>
    <n v="202"/>
    <n v="1238"/>
    <n v="2098"/>
  </r>
  <r>
    <x v="25"/>
    <x v="4"/>
    <n v="4631"/>
    <n v="3.0999999046325701"/>
    <n v="3.0999999046325701"/>
    <n v="0"/>
    <n v="0"/>
    <n v="0"/>
    <n v="3.0999999046325701"/>
    <n v="0"/>
    <x v="25"/>
    <n v="0"/>
    <n v="203"/>
    <n v="1155"/>
    <n v="2076"/>
  </r>
  <r>
    <x v="25"/>
    <x v="5"/>
    <n v="8059"/>
    <n v="5.3899998664856001"/>
    <n v="5.3899998664856001"/>
    <n v="0"/>
    <n v="0"/>
    <n v="0"/>
    <n v="5.3899998664856001"/>
    <n v="0"/>
    <x v="25"/>
    <n v="0"/>
    <n v="305"/>
    <n v="1135"/>
    <n v="2383"/>
  </r>
  <r>
    <x v="25"/>
    <x v="6"/>
    <n v="14816"/>
    <n v="10.9799995422363"/>
    <n v="9.9099998474121094"/>
    <n v="4.9305500984191903"/>
    <n v="3.78999996185303"/>
    <n v="2.1199998855590798"/>
    <n v="5.0500001907348597"/>
    <n v="1.9999999552965199E-2"/>
    <x v="16"/>
    <n v="31"/>
    <n v="284"/>
    <n v="1077"/>
    <n v="2832"/>
  </r>
  <r>
    <x v="25"/>
    <x v="7"/>
    <n v="14194"/>
    <n v="10.4799995422363"/>
    <n v="9.5"/>
    <n v="4.9421420097351101"/>
    <n v="4.4099998474121103"/>
    <n v="0.75999999046325695"/>
    <n v="5.3099999427795401"/>
    <n v="0"/>
    <x v="87"/>
    <n v="17"/>
    <n v="304"/>
    <n v="1066"/>
    <n v="2812"/>
  </r>
  <r>
    <x v="25"/>
    <x v="8"/>
    <n v="15566"/>
    <n v="11.310000419616699"/>
    <n v="10.4099998474121"/>
    <n v="4.9248409271240199"/>
    <n v="4.78999996185303"/>
    <n v="0.67000001668930098"/>
    <n v="5.8600001335143999"/>
    <n v="0"/>
    <x v="89"/>
    <n v="33"/>
    <n v="347"/>
    <n v="1000"/>
    <n v="3096"/>
  </r>
  <r>
    <x v="25"/>
    <x v="9"/>
    <n v="13744"/>
    <n v="9.1899995803833008"/>
    <n v="9.1899995803833008"/>
    <n v="0"/>
    <n v="2.1500000953674299"/>
    <n v="1.87000000476837"/>
    <n v="5.1700000762939498"/>
    <n v="0"/>
    <x v="2"/>
    <n v="34"/>
    <n v="327"/>
    <n v="1049"/>
    <n v="2763"/>
  </r>
  <r>
    <x v="25"/>
    <x v="10"/>
    <n v="15299"/>
    <n v="10.2399997711182"/>
    <n v="10.2399997711182"/>
    <n v="0"/>
    <n v="4.0999999046325701"/>
    <n v="1.7599999904632599"/>
    <n v="4.3699998855590803"/>
    <n v="0"/>
    <x v="90"/>
    <n v="50"/>
    <n v="261"/>
    <n v="1065"/>
    <n v="2889"/>
  </r>
  <r>
    <x v="25"/>
    <x v="11"/>
    <n v="8093"/>
    <n v="5.4099998474121103"/>
    <n v="5.4099998474121103"/>
    <n v="0"/>
    <n v="0.129999995231628"/>
    <n v="1.12999999523163"/>
    <n v="4.1500000953674299"/>
    <n v="0"/>
    <x v="31"/>
    <n v="25"/>
    <n v="223"/>
    <n v="1190"/>
    <n v="2284"/>
  </r>
  <r>
    <x v="25"/>
    <x v="12"/>
    <n v="11085"/>
    <n v="7.4200000762939498"/>
    <n v="7.4200000762939498"/>
    <n v="0"/>
    <n v="0"/>
    <n v="0"/>
    <n v="7.4200000762939498"/>
    <n v="0"/>
    <x v="25"/>
    <n v="0"/>
    <n v="419"/>
    <n v="1021"/>
    <n v="2667"/>
  </r>
  <r>
    <x v="25"/>
    <x v="13"/>
    <n v="18229"/>
    <n v="13.3400001525879"/>
    <n v="12.199999809265099"/>
    <n v="4.8617920875549299"/>
    <n v="4.3099999427795401"/>
    <n v="1.37000000476837"/>
    <n v="7.6700000762939498"/>
    <n v="0"/>
    <x v="34"/>
    <n v="24"/>
    <n v="379"/>
    <n v="986"/>
    <n v="3055"/>
  </r>
  <r>
    <x v="25"/>
    <x v="14"/>
    <n v="15090"/>
    <n v="10.1000003814697"/>
    <n v="10.1000003814697"/>
    <n v="0"/>
    <n v="0.93000000715255704"/>
    <n v="0.93999999761581399"/>
    <n v="8.2299995422363299"/>
    <n v="0"/>
    <x v="17"/>
    <n v="22"/>
    <n v="424"/>
    <n v="978"/>
    <n v="2939"/>
  </r>
  <r>
    <x v="25"/>
    <x v="15"/>
    <n v="13541"/>
    <n v="10.2200002670288"/>
    <n v="9.0600004196166992"/>
    <n v="4.8856048583984402"/>
    <n v="4.2699999809265101"/>
    <n v="0.66000002622604403"/>
    <n v="5.28999996185303"/>
    <n v="0"/>
    <x v="7"/>
    <n v="12"/>
    <n v="337"/>
    <n v="1041"/>
    <n v="2830"/>
  </r>
  <r>
    <x v="25"/>
    <x v="16"/>
    <n v="15128"/>
    <n v="10.1199998855591"/>
    <n v="10.1199998855591"/>
    <n v="0"/>
    <n v="1.0900000333786"/>
    <n v="0.769999980926514"/>
    <n v="8.2600002288818395"/>
    <n v="0"/>
    <x v="17"/>
    <n v="16"/>
    <n v="401"/>
    <n v="1007"/>
    <n v="2836"/>
  </r>
  <r>
    <x v="25"/>
    <x v="17"/>
    <n v="20067"/>
    <n v="14.300000190734901"/>
    <n v="13.420000076293899"/>
    <n v="4.9111461639404297"/>
    <n v="4.3099999427795401"/>
    <n v="2.0499999523162802"/>
    <n v="7.9499998092651403"/>
    <n v="0"/>
    <x v="46"/>
    <n v="42"/>
    <n v="382"/>
    <n v="961"/>
    <n v="3180"/>
  </r>
  <r>
    <x v="25"/>
    <x v="18"/>
    <n v="3761"/>
    <n v="2.5199999809265101"/>
    <n v="2.5199999809265101"/>
    <n v="0"/>
    <n v="0"/>
    <n v="0"/>
    <n v="2.5199999809265101"/>
    <n v="0"/>
    <x v="25"/>
    <n v="0"/>
    <n v="200"/>
    <n v="1240"/>
    <n v="2051"/>
  </r>
  <r>
    <x v="25"/>
    <x v="19"/>
    <n v="5600"/>
    <n v="3.75"/>
    <n v="3.75"/>
    <n v="0"/>
    <n v="0"/>
    <n v="0"/>
    <n v="3.75"/>
    <n v="0"/>
    <x v="25"/>
    <n v="0"/>
    <n v="237"/>
    <n v="1142"/>
    <n v="2225"/>
  </r>
  <r>
    <x v="25"/>
    <x v="20"/>
    <n v="13041"/>
    <n v="9.1800003051757795"/>
    <n v="8.7200002670288104"/>
    <n v="2.83232593536377"/>
    <n v="4.6399998664856001"/>
    <n v="0.69999998807907104"/>
    <n v="3.8299999237060498"/>
    <n v="0"/>
    <x v="90"/>
    <n v="14"/>
    <n v="250"/>
    <n v="1112"/>
    <n v="2642"/>
  </r>
  <r>
    <x v="25"/>
    <x v="21"/>
    <n v="14510"/>
    <n v="10.8699998855591"/>
    <n v="9.7100000381469709"/>
    <n v="4.9123678207397496"/>
    <n v="4.4800000190734899"/>
    <n v="1.0199999809265099"/>
    <n v="5.3600001335143999"/>
    <n v="0"/>
    <x v="52"/>
    <n v="31"/>
    <n v="330"/>
    <n v="1021"/>
    <n v="2976"/>
  </r>
  <r>
    <x v="25"/>
    <x v="22"/>
    <n v="0"/>
    <n v="0"/>
    <n v="0"/>
    <n v="0"/>
    <n v="0"/>
    <n v="0"/>
    <n v="0"/>
    <n v="0"/>
    <x v="25"/>
    <n v="0"/>
    <n v="0"/>
    <n v="1440"/>
    <n v="1557"/>
  </r>
  <r>
    <x v="25"/>
    <x v="23"/>
    <n v="15010"/>
    <n v="11.1000003814697"/>
    <n v="10.039999961853001"/>
    <n v="4.8782320022582999"/>
    <n v="4.3299999237060502"/>
    <n v="1.28999996185303"/>
    <n v="5.4800000190734899"/>
    <n v="0"/>
    <x v="87"/>
    <n v="23"/>
    <n v="317"/>
    <n v="1047"/>
    <n v="2933"/>
  </r>
  <r>
    <x v="25"/>
    <x v="24"/>
    <n v="11459"/>
    <n v="7.6700000762939498"/>
    <n v="7.6700000762939498"/>
    <n v="0"/>
    <n v="3"/>
    <n v="0.81000000238418601"/>
    <n v="3.8599998950958301"/>
    <n v="0"/>
    <x v="23"/>
    <n v="13"/>
    <n v="247"/>
    <n v="1136"/>
    <n v="2553"/>
  </r>
  <r>
    <x v="25"/>
    <x v="25"/>
    <n v="0"/>
    <n v="0"/>
    <n v="0"/>
    <n v="0"/>
    <n v="0"/>
    <n v="0"/>
    <n v="0"/>
    <n v="0"/>
    <x v="25"/>
    <n v="0"/>
    <n v="0"/>
    <n v="111"/>
    <n v="120"/>
  </r>
  <r>
    <x v="26"/>
    <x v="0"/>
    <n v="11317"/>
    <n v="8.4099998474121094"/>
    <n v="8.4099998474121094"/>
    <n v="0"/>
    <n v="5.2699999809265101"/>
    <n v="0.15000000596046401"/>
    <n v="2.9700000286102299"/>
    <n v="0"/>
    <x v="69"/>
    <n v="6"/>
    <n v="153"/>
    <n v="745"/>
    <n v="2772"/>
  </r>
  <r>
    <x v="26"/>
    <x v="1"/>
    <n v="5813"/>
    <n v="3.6199998855590798"/>
    <n v="3.6199998855590798"/>
    <n v="0"/>
    <n v="0.56000000238418601"/>
    <n v="0.20999999344348899"/>
    <n v="2.8399999141693102"/>
    <n v="0"/>
    <x v="14"/>
    <n v="26"/>
    <n v="155"/>
    <n v="744"/>
    <n v="2516"/>
  </r>
  <r>
    <x v="26"/>
    <x v="2"/>
    <n v="9123"/>
    <n v="6.1199998855590803"/>
    <n v="6.1199998855590803"/>
    <n v="0"/>
    <n v="2.0299999713897701"/>
    <n v="0.33000001311302202"/>
    <n v="3.6600000858306898"/>
    <n v="0"/>
    <x v="50"/>
    <n v="32"/>
    <n v="189"/>
    <n v="787"/>
    <n v="2734"/>
  </r>
  <r>
    <x v="26"/>
    <x v="3"/>
    <n v="8585"/>
    <n v="5.6700000762939498"/>
    <n v="5.6700000762939498"/>
    <n v="0"/>
    <n v="2.03999996185303"/>
    <n v="1.1100000143051101"/>
    <n v="2.5299999713897701"/>
    <n v="0"/>
    <x v="2"/>
    <n v="21"/>
    <n v="139"/>
    <n v="864"/>
    <n v="2395"/>
  </r>
  <r>
    <x v="26"/>
    <x v="4"/>
    <n v="31"/>
    <n v="9.9999997764825804E-3"/>
    <n v="9.9999997764825804E-3"/>
    <n v="0"/>
    <n v="0"/>
    <n v="0"/>
    <n v="9.9999997764825804E-3"/>
    <n v="0"/>
    <x v="25"/>
    <n v="0"/>
    <n v="3"/>
    <n v="1437"/>
    <n v="1635"/>
  </r>
  <r>
    <x v="26"/>
    <x v="5"/>
    <n v="0"/>
    <n v="0"/>
    <n v="0"/>
    <n v="0"/>
    <n v="0"/>
    <n v="0"/>
    <n v="0"/>
    <n v="0"/>
    <x v="25"/>
    <n v="0"/>
    <n v="0"/>
    <n v="1440"/>
    <n v="1629"/>
  </r>
  <r>
    <x v="26"/>
    <x v="6"/>
    <n v="9827"/>
    <n v="6.71000003814697"/>
    <n v="6.71000003814697"/>
    <n v="0"/>
    <n v="3.1700000762939502"/>
    <n v="1.2200000286102299"/>
    <n v="2.3099999427795401"/>
    <n v="0"/>
    <x v="65"/>
    <n v="51"/>
    <n v="114"/>
    <n v="1136"/>
    <n v="2743"/>
  </r>
  <r>
    <x v="26"/>
    <x v="7"/>
    <n v="10688"/>
    <n v="7.28999996185303"/>
    <n v="7.28999996185303"/>
    <n v="0"/>
    <n v="3.5299999713897701"/>
    <n v="1.2300000190734901"/>
    <n v="2.5099999904632599"/>
    <n v="0"/>
    <x v="91"/>
    <n v="69"/>
    <n v="124"/>
    <n v="671"/>
    <n v="2944"/>
  </r>
  <r>
    <x v="26"/>
    <x v="8"/>
    <n v="14365"/>
    <n v="10.6400003433228"/>
    <n v="10.6400003433228"/>
    <n v="0"/>
    <n v="7.6399998664856001"/>
    <n v="0.44999998807907099"/>
    <n v="2.53999996185303"/>
    <n v="0"/>
    <x v="77"/>
    <n v="13"/>
    <n v="145"/>
    <n v="797"/>
    <n v="2997"/>
  </r>
  <r>
    <x v="26"/>
    <x v="9"/>
    <n v="9469"/>
    <n v="6.1799998283386204"/>
    <n v="6.1799998283386204"/>
    <n v="0"/>
    <n v="1.3600000143051101"/>
    <n v="0.30000001192092901"/>
    <n v="4.5100002288818404"/>
    <n v="0"/>
    <x v="9"/>
    <n v="6"/>
    <n v="206"/>
    <n v="758"/>
    <n v="2463"/>
  </r>
  <r>
    <x v="26"/>
    <x v="10"/>
    <n v="9753"/>
    <n v="6.5300002098083496"/>
    <n v="6.5300002098083496"/>
    <n v="0"/>
    <n v="2.8699998855590798"/>
    <n v="0.97000002861022905"/>
    <n v="2.6700000762939502"/>
    <n v="0"/>
    <x v="52"/>
    <n v="59"/>
    <n v="153"/>
    <n v="762"/>
    <n v="2846"/>
  </r>
  <r>
    <x v="26"/>
    <x v="11"/>
    <n v="2817"/>
    <n v="1.8099999427795399"/>
    <n v="1.8099999427795399"/>
    <n v="0"/>
    <n v="0"/>
    <n v="0"/>
    <n v="1.79999995231628"/>
    <n v="0"/>
    <x v="25"/>
    <n v="0"/>
    <n v="90"/>
    <n v="1350"/>
    <n v="1965"/>
  </r>
  <r>
    <x v="26"/>
    <x v="12"/>
    <n v="3520"/>
    <n v="2.1600000858306898"/>
    <n v="2.1600000858306898"/>
    <n v="0"/>
    <n v="0"/>
    <n v="0"/>
    <n v="2.1500000953674299"/>
    <n v="0"/>
    <x v="25"/>
    <n v="0"/>
    <n v="125"/>
    <n v="566"/>
    <n v="2049"/>
  </r>
  <r>
    <x v="26"/>
    <x v="13"/>
    <n v="10091"/>
    <n v="6.8200001716613796"/>
    <n v="6.8200001716613796"/>
    <n v="0"/>
    <n v="3.75"/>
    <n v="0.69999998807907104"/>
    <n v="2.3699998855590798"/>
    <n v="0"/>
    <x v="66"/>
    <n v="39"/>
    <n v="129"/>
    <n v="706"/>
    <n v="2752"/>
  </r>
  <r>
    <x v="26"/>
    <x v="14"/>
    <n v="10387"/>
    <n v="7.0700001716613796"/>
    <n v="7.0700001716613796"/>
    <n v="0"/>
    <n v="4.1599998474121103"/>
    <n v="0.769999980926514"/>
    <n v="2.1199998855590798"/>
    <n v="0"/>
    <x v="86"/>
    <n v="33"/>
    <n v="132"/>
    <n v="726"/>
    <n v="2781"/>
  </r>
  <r>
    <x v="26"/>
    <x v="15"/>
    <n v="11107"/>
    <n v="8.3400001525878906"/>
    <n v="8.3400001525878906"/>
    <n v="0"/>
    <n v="5.6300001144409197"/>
    <n v="0.18000000715255701"/>
    <n v="2.5299999713897701"/>
    <n v="0"/>
    <x v="46"/>
    <n v="6"/>
    <n v="145"/>
    <n v="829"/>
    <n v="2693"/>
  </r>
  <r>
    <x v="26"/>
    <x v="16"/>
    <n v="11584"/>
    <n v="7.8000001907348597"/>
    <n v="7.8000001907348597"/>
    <n v="0"/>
    <n v="2.78999996185303"/>
    <n v="1.6399999856948899"/>
    <n v="3.3599998950958301"/>
    <n v="0"/>
    <x v="92"/>
    <n v="48"/>
    <n v="161"/>
    <n v="810"/>
    <n v="2862"/>
  </r>
  <r>
    <x v="26"/>
    <x v="17"/>
    <n v="7881"/>
    <n v="4.9499998092651403"/>
    <n v="4.9499998092651403"/>
    <n v="0"/>
    <n v="0.490000009536743"/>
    <n v="0.44999998807907099"/>
    <n v="4"/>
    <n v="0"/>
    <x v="21"/>
    <n v="36"/>
    <n v="182"/>
    <n v="1198"/>
    <n v="2616"/>
  </r>
  <r>
    <x v="26"/>
    <x v="18"/>
    <n v="14560"/>
    <n v="9.4099998474121094"/>
    <n v="9.4099998474121094"/>
    <n v="0"/>
    <n v="3.1199998855590798"/>
    <n v="1.03999996185303"/>
    <n v="5.2399997711181596"/>
    <n v="0"/>
    <x v="6"/>
    <n v="17"/>
    <n v="308"/>
    <n v="584"/>
    <n v="2995"/>
  </r>
  <r>
    <x v="26"/>
    <x v="19"/>
    <n v="12390"/>
    <n v="8.0699996948242205"/>
    <n v="8.0699996948242205"/>
    <n v="0"/>
    <n v="2.2999999523162802"/>
    <n v="0.89999997615814198"/>
    <n v="4.8499999046325701"/>
    <n v="0"/>
    <x v="2"/>
    <n v="15"/>
    <n v="258"/>
    <n v="685"/>
    <n v="2730"/>
  </r>
  <r>
    <x v="26"/>
    <x v="20"/>
    <n v="10052"/>
    <n v="6.8099999427795401"/>
    <n v="6.8099999427795401"/>
    <n v="0"/>
    <n v="3.4800000190734899"/>
    <n v="0.66000002622604403"/>
    <n v="2.6600000858306898"/>
    <n v="0"/>
    <x v="10"/>
    <n v="26"/>
    <n v="139"/>
    <n v="737"/>
    <n v="2754"/>
  </r>
  <r>
    <x v="26"/>
    <x v="21"/>
    <n v="10288"/>
    <n v="6.7600002288818404"/>
    <n v="6.7600002288818404"/>
    <n v="0"/>
    <n v="2.7400000095367401"/>
    <n v="0.85000002384185802"/>
    <n v="3.1600000858306898"/>
    <n v="0"/>
    <x v="51"/>
    <n v="36"/>
    <n v="152"/>
    <n v="761"/>
    <n v="2754"/>
  </r>
  <r>
    <x v="26"/>
    <x v="22"/>
    <n v="10988"/>
    <n v="8.3100004196166992"/>
    <n v="8.3100004196166992"/>
    <n v="0"/>
    <n v="5.2800002098083496"/>
    <n v="0.119999997317791"/>
    <n v="2.9000000953674299"/>
    <n v="0"/>
    <x v="20"/>
    <n v="12"/>
    <n v="135"/>
    <n v="843"/>
    <n v="2655"/>
  </r>
  <r>
    <x v="26"/>
    <x v="23"/>
    <n v="8564"/>
    <n v="5.5999999046325701"/>
    <n v="5.5999999046325701"/>
    <n v="0"/>
    <n v="1.7799999713897701"/>
    <n v="0.82999998331069902"/>
    <n v="2.9500000476837198"/>
    <n v="0"/>
    <x v="21"/>
    <n v="14"/>
    <n v="149"/>
    <n v="1253"/>
    <n v="2386"/>
  </r>
  <r>
    <x v="26"/>
    <x v="24"/>
    <n v="12461"/>
    <n v="8.3800001144409197"/>
    <n v="8.3800001144409197"/>
    <n v="0"/>
    <n v="3.8199999332428001"/>
    <n v="1.4299999475479099"/>
    <n v="3.1199998855590798"/>
    <n v="0"/>
    <x v="93"/>
    <n v="35"/>
    <n v="154"/>
    <n v="834"/>
    <n v="2924"/>
  </r>
  <r>
    <x v="26"/>
    <x v="25"/>
    <n v="12827"/>
    <n v="8.4799995422363299"/>
    <n v="8.4799995422363299"/>
    <n v="0"/>
    <n v="1.46000003814697"/>
    <n v="2.3299999237060498"/>
    <n v="4.6799998283386204"/>
    <n v="0"/>
    <x v="49"/>
    <n v="42"/>
    <n v="209"/>
    <n v="621"/>
    <n v="2739"/>
  </r>
  <r>
    <x v="26"/>
    <x v="26"/>
    <n v="10677"/>
    <n v="7.0999999046325701"/>
    <n v="7.0999999046325701"/>
    <n v="0"/>
    <n v="2.3099999427795401"/>
    <n v="1.5299999713897701"/>
    <n v="3.25"/>
    <n v="0"/>
    <x v="40"/>
    <n v="27"/>
    <n v="147"/>
    <n v="695"/>
    <n v="2534"/>
  </r>
  <r>
    <x v="26"/>
    <x v="27"/>
    <n v="13566"/>
    <n v="9.1099996566772496"/>
    <n v="9.1099996566772496"/>
    <n v="0"/>
    <n v="4.2600002288818404"/>
    <n v="1.71000003814697"/>
    <n v="3.1199998855590798"/>
    <n v="0"/>
    <x v="91"/>
    <n v="50"/>
    <n v="171"/>
    <n v="743"/>
    <n v="2960"/>
  </r>
  <r>
    <x v="26"/>
    <x v="28"/>
    <n v="14433"/>
    <n v="10.789999961853001"/>
    <n v="10.789999961853001"/>
    <n v="0"/>
    <n v="7.1100001335143999"/>
    <n v="1.20000004768372"/>
    <n v="2.4500000476837198"/>
    <n v="0"/>
    <x v="48"/>
    <n v="23"/>
    <n v="106"/>
    <n v="1182"/>
    <n v="2800"/>
  </r>
  <r>
    <x v="26"/>
    <x v="29"/>
    <n v="9572"/>
    <n v="6.5199999809265101"/>
    <n v="6.5199999809265101"/>
    <n v="0"/>
    <n v="2.8900001049041699"/>
    <n v="1.3899999856948899"/>
    <n v="2.2300000190734899"/>
    <n v="0"/>
    <x v="51"/>
    <n v="40"/>
    <n v="128"/>
    <n v="757"/>
    <n v="2735"/>
  </r>
  <r>
    <x v="26"/>
    <x v="30"/>
    <n v="3789"/>
    <n v="2.5599999427795401"/>
    <n v="2.5599999427795401"/>
    <n v="0"/>
    <n v="0.37999999523162797"/>
    <n v="0.270000010728836"/>
    <n v="1.8899999856948899"/>
    <n v="0"/>
    <x v="32"/>
    <n v="4"/>
    <n v="58"/>
    <n v="343"/>
    <n v="1199"/>
  </r>
  <r>
    <x v="27"/>
    <x v="0"/>
    <n v="18060"/>
    <n v="14.1199998855591"/>
    <n v="14.1199998855591"/>
    <n v="0"/>
    <n v="11.6400003433228"/>
    <n v="0.38999998569488498"/>
    <n v="2.0999999046325701"/>
    <n v="0"/>
    <x v="94"/>
    <n v="8"/>
    <n v="123"/>
    <n v="1193"/>
    <n v="3186"/>
  </r>
  <r>
    <x v="27"/>
    <x v="1"/>
    <n v="16433"/>
    <n v="13.3500003814697"/>
    <n v="13.3500003814697"/>
    <n v="0"/>
    <n v="10.430000305175801"/>
    <n v="0.46999999880790699"/>
    <n v="2.4500000476837198"/>
    <n v="0"/>
    <x v="95"/>
    <n v="12"/>
    <n v="156"/>
    <n v="1177"/>
    <n v="3140"/>
  </r>
  <r>
    <x v="27"/>
    <x v="2"/>
    <n v="20159"/>
    <n v="15.9700002670288"/>
    <n v="15.9700002670288"/>
    <n v="0"/>
    <n v="12.3400001525879"/>
    <n v="0.20999999344348899"/>
    <n v="3.3599998950958301"/>
    <n v="0"/>
    <x v="96"/>
    <n v="5"/>
    <n v="193"/>
    <n v="1123"/>
    <n v="3411"/>
  </r>
  <r>
    <x v="27"/>
    <x v="3"/>
    <n v="20669"/>
    <n v="16.2399997711182"/>
    <n v="16.2399997711182"/>
    <n v="0"/>
    <n v="13.2600002288818"/>
    <n v="0.38999998569488498"/>
    <n v="2.5899999141693102"/>
    <n v="0"/>
    <x v="97"/>
    <n v="8"/>
    <n v="158"/>
    <n v="1142"/>
    <n v="3410"/>
  </r>
  <r>
    <x v="27"/>
    <x v="4"/>
    <n v="14549"/>
    <n v="11.1099996566772"/>
    <n v="11.1099996566772"/>
    <n v="0"/>
    <n v="9.3599996566772496"/>
    <n v="0.270000010728836"/>
    <n v="1.4900000095367401"/>
    <n v="0"/>
    <x v="98"/>
    <n v="6"/>
    <n v="83"/>
    <n v="1255"/>
    <n v="2867"/>
  </r>
  <r>
    <x v="27"/>
    <x v="5"/>
    <n v="18827"/>
    <n v="13.689999580383301"/>
    <n v="13.689999580383301"/>
    <n v="0"/>
    <n v="9.2399997711181605"/>
    <n v="0.80000001192092896"/>
    <n v="3.6400001049041699"/>
    <n v="0"/>
    <x v="99"/>
    <n v="21"/>
    <n v="195"/>
    <n v="1113"/>
    <n v="3213"/>
  </r>
  <r>
    <x v="27"/>
    <x v="6"/>
    <n v="17076"/>
    <n v="12.6599998474121"/>
    <n v="12.6599998474121"/>
    <n v="0"/>
    <n v="9.0799999237060494"/>
    <n v="0.230000004172325"/>
    <n v="3.3499999046325701"/>
    <n v="0"/>
    <x v="100"/>
    <n v="6"/>
    <n v="195"/>
    <n v="1137"/>
    <n v="3133"/>
  </r>
  <r>
    <x v="27"/>
    <x v="7"/>
    <n v="15929"/>
    <n v="12.4799995422363"/>
    <n v="12.4799995422363"/>
    <n v="0"/>
    <n v="9.2200002670288104"/>
    <n v="0.31000000238418601"/>
    <n v="2.9500000476837198"/>
    <n v="0"/>
    <x v="101"/>
    <n v="7"/>
    <n v="191"/>
    <n v="1152"/>
    <n v="3114"/>
  </r>
  <r>
    <x v="27"/>
    <x v="8"/>
    <n v="15108"/>
    <n v="12.189999580383301"/>
    <n v="12.189999580383301"/>
    <n v="0"/>
    <n v="9.5799999237060494"/>
    <n v="0.230000004172325"/>
    <n v="2.3800001144409202"/>
    <n v="0"/>
    <x v="102"/>
    <n v="5"/>
    <n v="158"/>
    <n v="695"/>
    <n v="3043"/>
  </r>
  <r>
    <x v="27"/>
    <x v="9"/>
    <n v="16057"/>
    <n v="12.5100002288818"/>
    <n v="12.5100002288818"/>
    <n v="0"/>
    <n v="9.6700000762939506"/>
    <n v="0.25"/>
    <n v="2.5799999237060498"/>
    <n v="0"/>
    <x v="103"/>
    <n v="6"/>
    <n v="170"/>
    <n v="1164"/>
    <n v="3103"/>
  </r>
  <r>
    <x v="27"/>
    <x v="10"/>
    <n v="10520"/>
    <n v="8.2899999618530291"/>
    <n v="8.2899999618530291"/>
    <n v="0"/>
    <n v="6.2600002288818404"/>
    <n v="0.15000000596046401"/>
    <n v="1.87999999523163"/>
    <n v="0"/>
    <x v="89"/>
    <n v="3"/>
    <n v="117"/>
    <n v="1260"/>
    <n v="2655"/>
  </r>
  <r>
    <x v="27"/>
    <x v="11"/>
    <n v="22359"/>
    <n v="17.190000534057599"/>
    <n v="17.190000534057599"/>
    <n v="0"/>
    <n v="12.539999961853001"/>
    <n v="0.62999999523162797"/>
    <n v="4.0199999809265101"/>
    <n v="0"/>
    <x v="104"/>
    <n v="14"/>
    <n v="223"/>
    <n v="741"/>
    <n v="3554"/>
  </r>
  <r>
    <x v="27"/>
    <x v="12"/>
    <n v="22988"/>
    <n v="17.950000762939499"/>
    <n v="17.950000762939499"/>
    <n v="0"/>
    <n v="13.1300001144409"/>
    <n v="1.54999995231628"/>
    <n v="3.2599999904632599"/>
    <n v="0"/>
    <x v="105"/>
    <n v="33"/>
    <n v="182"/>
    <n v="1096"/>
    <n v="3577"/>
  </r>
  <r>
    <x v="27"/>
    <x v="13"/>
    <n v="20500"/>
    <n v="15.689999580383301"/>
    <n v="15.689999580383301"/>
    <n v="0"/>
    <n v="11.3699998855591"/>
    <n v="0.46000000834464999"/>
    <n v="3.8599998950958301"/>
    <n v="0"/>
    <x v="71"/>
    <n v="9"/>
    <n v="209"/>
    <n v="1104"/>
    <n v="3403"/>
  </r>
  <r>
    <x v="27"/>
    <x v="14"/>
    <n v="12685"/>
    <n v="9.6199998855590803"/>
    <n v="9.6199998855590803"/>
    <n v="0"/>
    <n v="6.3099999427795401"/>
    <n v="0.20000000298023199"/>
    <n v="3.0999999046325701"/>
    <n v="0"/>
    <x v="106"/>
    <n v="5"/>
    <n v="185"/>
    <n v="1182"/>
    <n v="2846"/>
  </r>
  <r>
    <x v="27"/>
    <x v="15"/>
    <n v="12422"/>
    <n v="9.8199996948242205"/>
    <n v="9.8199996948242205"/>
    <n v="0"/>
    <n v="6.46000003814697"/>
    <n v="0.43000000715255698"/>
    <n v="2.9300000667571999"/>
    <n v="0"/>
    <x v="89"/>
    <n v="10"/>
    <n v="183"/>
    <n v="1187"/>
    <n v="2852"/>
  </r>
  <r>
    <x v="27"/>
    <x v="16"/>
    <n v="15447"/>
    <n v="12.3999996185303"/>
    <n v="12.3999996185303"/>
    <n v="0"/>
    <n v="9.6700000762939506"/>
    <n v="0.38999998569488498"/>
    <n v="2.3499999046325701"/>
    <n v="0"/>
    <x v="101"/>
    <n v="9"/>
    <n v="153"/>
    <n v="1188"/>
    <n v="3062"/>
  </r>
  <r>
    <x v="27"/>
    <x v="17"/>
    <n v="12315"/>
    <n v="9.6499996185302699"/>
    <n v="9.6499996185302699"/>
    <n v="0"/>
    <n v="6.1700000762939498"/>
    <n v="0.31000000238418601"/>
    <n v="3.1700000762939502"/>
    <n v="0"/>
    <x v="52"/>
    <n v="8"/>
    <n v="159"/>
    <n v="1215"/>
    <n v="2794"/>
  </r>
  <r>
    <x v="27"/>
    <x v="18"/>
    <n v="7135"/>
    <n v="5.5900001525878897"/>
    <n v="5.5900001525878897"/>
    <n v="0"/>
    <n v="2.9900000095367401"/>
    <n v="5.9999998658895499E-2"/>
    <n v="2.53999996185303"/>
    <n v="0"/>
    <x v="44"/>
    <n v="1"/>
    <n v="131"/>
    <n v="1281"/>
    <n v="2408"/>
  </r>
  <r>
    <x v="27"/>
    <x v="19"/>
    <n v="1170"/>
    <n v="0.85000002384185802"/>
    <n v="0.85000002384185802"/>
    <n v="0"/>
    <n v="0"/>
    <n v="0"/>
    <n v="0.85000002384185802"/>
    <n v="0"/>
    <x v="25"/>
    <n v="0"/>
    <n v="51"/>
    <n v="1389"/>
    <n v="1886"/>
  </r>
  <r>
    <x v="27"/>
    <x v="20"/>
    <n v="1969"/>
    <n v="1.4299999475479099"/>
    <n v="1.4299999475479099"/>
    <n v="0"/>
    <n v="0"/>
    <n v="0"/>
    <n v="1.4299999475479099"/>
    <n v="0"/>
    <x v="25"/>
    <n v="0"/>
    <n v="95"/>
    <n v="1345"/>
    <n v="1988"/>
  </r>
  <r>
    <x v="27"/>
    <x v="21"/>
    <n v="15484"/>
    <n v="11.8999996185303"/>
    <n v="11.8999996185303"/>
    <n v="0"/>
    <n v="8.3900003433227504"/>
    <n v="0.93000000715255704"/>
    <n v="2.5899999141693102"/>
    <n v="0"/>
    <x v="77"/>
    <n v="22"/>
    <n v="165"/>
    <n v="1166"/>
    <n v="3023"/>
  </r>
  <r>
    <x v="27"/>
    <x v="22"/>
    <n v="14581"/>
    <n v="11.1499996185303"/>
    <n v="11.1499996185303"/>
    <n v="0"/>
    <n v="8.8199996948242205"/>
    <n v="0.40000000596046398"/>
    <n v="1.9099999666214"/>
    <n v="0"/>
    <x v="102"/>
    <n v="8"/>
    <n v="123"/>
    <n v="1220"/>
    <n v="2918"/>
  </r>
  <r>
    <x v="27"/>
    <x v="23"/>
    <n v="14990"/>
    <n v="11.5100002288818"/>
    <n v="11.5100002288818"/>
    <n v="0"/>
    <n v="8.8500003814697301"/>
    <n v="0.44999998807907099"/>
    <n v="2.21000003814697"/>
    <n v="0"/>
    <x v="107"/>
    <n v="9"/>
    <n v="130"/>
    <n v="1208"/>
    <n v="2950"/>
  </r>
  <r>
    <x v="27"/>
    <x v="24"/>
    <n v="13953"/>
    <n v="11"/>
    <n v="11"/>
    <n v="0"/>
    <n v="9.1000003814697301"/>
    <n v="0.68999999761581399"/>
    <n v="1.21000003814697"/>
    <n v="0"/>
    <x v="101"/>
    <n v="15"/>
    <n v="90"/>
    <n v="1245"/>
    <n v="2859"/>
  </r>
  <r>
    <x v="27"/>
    <x v="25"/>
    <n v="19769"/>
    <n v="15.670000076293899"/>
    <n v="15.670000076293899"/>
    <n v="0"/>
    <n v="12.439999580383301"/>
    <n v="0.87999999523162797"/>
    <n v="2.3499999046325701"/>
    <n v="0"/>
    <x v="108"/>
    <n v="20"/>
    <n v="148"/>
    <n v="1076"/>
    <n v="3331"/>
  </r>
  <r>
    <x v="27"/>
    <x v="26"/>
    <n v="22026"/>
    <n v="17.649999618530298"/>
    <n v="17.649999618530298"/>
    <n v="0"/>
    <n v="13.3999996185303"/>
    <n v="0.58999997377395597"/>
    <n v="3.6600000858306898"/>
    <n v="0"/>
    <x v="104"/>
    <n v="14"/>
    <n v="228"/>
    <n v="1073"/>
    <n v="3589"/>
  </r>
  <r>
    <x v="27"/>
    <x v="27"/>
    <n v="12465"/>
    <n v="9.3800001144409197"/>
    <n v="9.3800001144409197"/>
    <n v="0"/>
    <n v="6.1199998855590803"/>
    <n v="0.56999999284744296"/>
    <n v="2.6900000572204599"/>
    <n v="0"/>
    <x v="10"/>
    <n v="12"/>
    <n v="148"/>
    <n v="1214"/>
    <n v="2765"/>
  </r>
  <r>
    <x v="27"/>
    <x v="28"/>
    <n v="14810"/>
    <n v="11.3599996566772"/>
    <n v="11.3599996566772"/>
    <n v="0"/>
    <n v="9.0900001525878906"/>
    <n v="0.41999998688697798"/>
    <n v="1.8500000238418599"/>
    <n v="0"/>
    <x v="98"/>
    <n v="10"/>
    <n v="115"/>
    <n v="1219"/>
    <n v="2926"/>
  </r>
  <r>
    <x v="27"/>
    <x v="29"/>
    <n v="12209"/>
    <n v="9.3999996185302699"/>
    <n v="9.3999996185302699"/>
    <n v="0"/>
    <n v="6.0799999237060502"/>
    <n v="0.28000000119209301"/>
    <n v="3.03999996185303"/>
    <n v="0"/>
    <x v="89"/>
    <n v="7"/>
    <n v="184"/>
    <n v="1189"/>
    <n v="2809"/>
  </r>
  <r>
    <x v="27"/>
    <x v="30"/>
    <n v="4998"/>
    <n v="3.9100000858306898"/>
    <n v="3.9100000858306898"/>
    <n v="0"/>
    <n v="2.9500000476837198"/>
    <n v="0.20000000298023199"/>
    <n v="0.75999999046325695"/>
    <n v="0"/>
    <x v="8"/>
    <n v="4"/>
    <n v="39"/>
    <n v="839"/>
    <n v="1505"/>
  </r>
  <r>
    <x v="28"/>
    <x v="0"/>
    <n v="9033"/>
    <n v="7.1599998474121103"/>
    <n v="7.1599998474121103"/>
    <n v="0"/>
    <n v="5.4299998283386204"/>
    <n v="0.140000000596046"/>
    <n v="1.5900000333786"/>
    <n v="0"/>
    <x v="67"/>
    <n v="2"/>
    <n v="154"/>
    <n v="1244"/>
    <n v="2044"/>
  </r>
  <r>
    <x v="28"/>
    <x v="1"/>
    <n v="8053"/>
    <n v="6.0999999046325701"/>
    <n v="6.0999999046325701"/>
    <n v="0"/>
    <n v="4.1700000762939498"/>
    <n v="0.62999999523162797"/>
    <n v="1.3099999427795399"/>
    <n v="0"/>
    <x v="50"/>
    <n v="11"/>
    <n v="96"/>
    <n v="1298"/>
    <n v="1935"/>
  </r>
  <r>
    <x v="28"/>
    <x v="2"/>
    <n v="5234"/>
    <n v="3.46000003814697"/>
    <n v="3.46000003814697"/>
    <n v="0"/>
    <n v="1.9299999475479099"/>
    <n v="0.99000000953674305"/>
    <n v="0.54000002145767201"/>
    <n v="0"/>
    <x v="3"/>
    <n v="16"/>
    <n v="33"/>
    <n v="1362"/>
    <n v="1705"/>
  </r>
  <r>
    <x v="28"/>
    <x v="3"/>
    <n v="2672"/>
    <n v="1.7699999809265099"/>
    <n v="1.7699999809265099"/>
    <n v="0"/>
    <n v="0"/>
    <n v="0"/>
    <n v="1.7599999904632599"/>
    <n v="0"/>
    <x v="25"/>
    <n v="0"/>
    <n v="105"/>
    <n v="1335"/>
    <n v="1632"/>
  </r>
  <r>
    <x v="28"/>
    <x v="4"/>
    <n v="9256"/>
    <n v="6.1399998664856001"/>
    <n v="6.1399998664856001"/>
    <n v="0"/>
    <n v="0.43000000715255698"/>
    <n v="3.2699999809265101"/>
    <n v="2.4500000476837198"/>
    <n v="0"/>
    <x v="39"/>
    <n v="51"/>
    <n v="115"/>
    <n v="1268"/>
    <n v="1880"/>
  </r>
  <r>
    <x v="28"/>
    <x v="5"/>
    <n v="10204"/>
    <n v="7.9099998474121103"/>
    <n v="7.9099998474121103"/>
    <n v="0"/>
    <n v="5.4299998283386204"/>
    <n v="0.15000000596046401"/>
    <n v="2.3299999237060498"/>
    <n v="0"/>
    <x v="11"/>
    <n v="5"/>
    <n v="157"/>
    <n v="1237"/>
    <n v="2112"/>
  </r>
  <r>
    <x v="28"/>
    <x v="6"/>
    <n v="5151"/>
    <n v="3.4800000190734899"/>
    <n v="3.4800000190734899"/>
    <n v="0"/>
    <n v="1.03999996185303"/>
    <n v="0.62999999523162797"/>
    <n v="1.79999995231628"/>
    <n v="0"/>
    <x v="17"/>
    <n v="16"/>
    <n v="130"/>
    <n v="1278"/>
    <n v="1829"/>
  </r>
  <r>
    <x v="28"/>
    <x v="7"/>
    <n v="4212"/>
    <n v="2.7799999713897701"/>
    <n v="2.7799999713897701"/>
    <n v="0"/>
    <n v="0"/>
    <n v="0"/>
    <n v="2.7799999713897701"/>
    <n v="0"/>
    <x v="25"/>
    <n v="0"/>
    <n v="164"/>
    <n v="1276"/>
    <n v="1763"/>
  </r>
  <r>
    <x v="28"/>
    <x v="8"/>
    <n v="6466"/>
    <n v="4.2699999809265101"/>
    <n v="4.2699999809265101"/>
    <n v="0"/>
    <n v="0.33000001311302202"/>
    <n v="0.81999999284744296"/>
    <n v="3.1099998950958301"/>
    <n v="9.9999997764825804E-3"/>
    <x v="32"/>
    <n v="18"/>
    <n v="216"/>
    <n v="1201"/>
    <n v="1931"/>
  </r>
  <r>
    <x v="28"/>
    <x v="9"/>
    <n v="11268"/>
    <n v="8.5600004196166992"/>
    <n v="8.5600004196166992"/>
    <n v="0"/>
    <n v="5.8800001144409197"/>
    <n v="0.93000000715255704"/>
    <n v="1.75"/>
    <n v="0"/>
    <x v="68"/>
    <n v="20"/>
    <n v="172"/>
    <n v="1199"/>
    <n v="2218"/>
  </r>
  <r>
    <x v="28"/>
    <x v="10"/>
    <n v="2824"/>
    <n v="1.87000000476837"/>
    <n v="1.87000000476837"/>
    <n v="0"/>
    <n v="0"/>
    <n v="0"/>
    <n v="1.87000000476837"/>
    <n v="0"/>
    <x v="25"/>
    <n v="0"/>
    <n v="120"/>
    <n v="1320"/>
    <n v="1651"/>
  </r>
  <r>
    <x v="28"/>
    <x v="11"/>
    <n v="9282"/>
    <n v="6.2600002288818404"/>
    <n v="6.2600002288818404"/>
    <n v="0"/>
    <n v="2.0899999141693102"/>
    <n v="1.03999996185303"/>
    <n v="3.1300001144409202"/>
    <n v="0"/>
    <x v="2"/>
    <n v="26"/>
    <n v="191"/>
    <n v="1193"/>
    <n v="2132"/>
  </r>
  <r>
    <x v="28"/>
    <x v="12"/>
    <n v="8905"/>
    <n v="7.1300001144409197"/>
    <n v="7.1300001144409197"/>
    <n v="0"/>
    <n v="5.5999999046325701"/>
    <n v="0.18999999761581399"/>
    <n v="1.3400000333786"/>
    <n v="0"/>
    <x v="11"/>
    <n v="4"/>
    <n v="82"/>
    <n v="1313"/>
    <n v="1976"/>
  </r>
  <r>
    <x v="28"/>
    <x v="13"/>
    <n v="6829"/>
    <n v="4.5100002288818404"/>
    <n v="4.5100002288818404"/>
    <n v="0"/>
    <n v="0.36000001430511502"/>
    <n v="2.3900001049041699"/>
    <n v="1.7699999809265099"/>
    <n v="0"/>
    <x v="30"/>
    <n v="54"/>
    <n v="118"/>
    <n v="1261"/>
    <n v="1909"/>
  </r>
  <r>
    <x v="28"/>
    <x v="14"/>
    <n v="4562"/>
    <n v="3.03999996185303"/>
    <n v="3.03999996185303"/>
    <n v="0"/>
    <n v="1.1799999475479099"/>
    <n v="0.490000009536743"/>
    <n v="1.37000000476837"/>
    <n v="0"/>
    <x v="9"/>
    <n v="14"/>
    <n v="108"/>
    <n v="1299"/>
    <n v="1813"/>
  </r>
  <r>
    <x v="28"/>
    <x v="15"/>
    <n v="10232"/>
    <n v="8.1800003051757795"/>
    <n v="8.1800003051757795"/>
    <n v="0"/>
    <n v="6.2399997711181596"/>
    <n v="0.230000004172325"/>
    <n v="1.70000004768372"/>
    <n v="0"/>
    <x v="20"/>
    <n v="5"/>
    <n v="104"/>
    <n v="1286"/>
    <n v="2008"/>
  </r>
  <r>
    <x v="28"/>
    <x v="16"/>
    <n v="2718"/>
    <n v="1.79999995231628"/>
    <n v="1.79999995231628"/>
    <n v="0"/>
    <n v="0.67000001668930098"/>
    <n v="0.77999997138977095"/>
    <n v="0.34000000357627902"/>
    <n v="0"/>
    <x v="28"/>
    <n v="16"/>
    <n v="20"/>
    <n v="1393"/>
    <n v="1580"/>
  </r>
  <r>
    <x v="28"/>
    <x v="17"/>
    <n v="6260"/>
    <n v="4.2600002288818404"/>
    <n v="4.2600002288818404"/>
    <n v="0"/>
    <n v="1.28999996185303"/>
    <n v="0.54000002145767201"/>
    <n v="2.4000000953674299"/>
    <n v="0"/>
    <x v="17"/>
    <n v="14"/>
    <n v="136"/>
    <n v="1257"/>
    <n v="1854"/>
  </r>
  <r>
    <x v="28"/>
    <x v="18"/>
    <n v="0"/>
    <n v="0"/>
    <n v="0"/>
    <n v="0"/>
    <n v="0"/>
    <n v="0"/>
    <n v="0"/>
    <n v="0"/>
    <x v="25"/>
    <n v="0"/>
    <n v="0"/>
    <n v="1440"/>
    <n v="0"/>
  </r>
  <r>
    <x v="29"/>
    <x v="0"/>
    <n v="7626"/>
    <n v="6.0500001907348597"/>
    <n v="6.0500001907348597"/>
    <n v="2.2530810832977299"/>
    <n v="0.82999998331069902"/>
    <n v="0.70999997854232799"/>
    <n v="4.5"/>
    <n v="0"/>
    <x v="60"/>
    <n v="15"/>
    <n v="156"/>
    <n v="723"/>
    <n v="3635"/>
  </r>
  <r>
    <x v="29"/>
    <x v="1"/>
    <n v="12386"/>
    <n v="9.8199996948242205"/>
    <n v="9.8199996948242205"/>
    <n v="2.0921471118927002"/>
    <n v="4.96000003814697"/>
    <n v="0.64999997615814198"/>
    <n v="4.21000003814697"/>
    <n v="0"/>
    <x v="94"/>
    <n v="14"/>
    <n v="169"/>
    <n v="680"/>
    <n v="4079"/>
  </r>
  <r>
    <x v="29"/>
    <x v="2"/>
    <n v="13318"/>
    <n v="10.560000419616699"/>
    <n v="10.560000419616699"/>
    <n v="2.2530810832977299"/>
    <n v="5.6199998855590803"/>
    <n v="1.0299999713897701"/>
    <n v="3.9100000858306898"/>
    <n v="0"/>
    <x v="109"/>
    <n v="21"/>
    <n v="174"/>
    <n v="699"/>
    <n v="4163"/>
  </r>
  <r>
    <x v="29"/>
    <x v="3"/>
    <n v="14461"/>
    <n v="11.4700002670288"/>
    <n v="11.4700002670288"/>
    <n v="0"/>
    <n v="4.9099998474121103"/>
    <n v="1.1499999761581401"/>
    <n v="5.4099998474121103"/>
    <n v="0"/>
    <x v="89"/>
    <n v="23"/>
    <n v="190"/>
    <n v="729"/>
    <n v="3666"/>
  </r>
  <r>
    <x v="29"/>
    <x v="4"/>
    <n v="11207"/>
    <n v="8.8900003433227504"/>
    <n v="8.8900003433227504"/>
    <n v="0"/>
    <n v="5.3699998855590803"/>
    <n v="1.0700000524520901"/>
    <n v="2.4400000572204599"/>
    <n v="0"/>
    <x v="90"/>
    <n v="21"/>
    <n v="142"/>
    <n v="563"/>
    <n v="3363"/>
  </r>
  <r>
    <x v="29"/>
    <x v="5"/>
    <n v="2132"/>
    <n v="1.6900000572204601"/>
    <n v="1.6900000572204601"/>
    <n v="0"/>
    <n v="0"/>
    <n v="0"/>
    <n v="1.6900000572204601"/>
    <n v="0"/>
    <x v="25"/>
    <n v="0"/>
    <n v="93"/>
    <n v="599"/>
    <n v="2572"/>
  </r>
  <r>
    <x v="29"/>
    <x v="6"/>
    <n v="13630"/>
    <n v="10.810000419616699"/>
    <n v="10.810000419616699"/>
    <n v="2.0921471118927002"/>
    <n v="5.0500001907348597"/>
    <n v="0.56000000238418601"/>
    <n v="5.1999998092651403"/>
    <n v="0"/>
    <x v="110"/>
    <n v="10"/>
    <n v="174"/>
    <n v="720"/>
    <n v="4157"/>
  </r>
  <r>
    <x v="29"/>
    <x v="7"/>
    <n v="13070"/>
    <n v="10.3599996566772"/>
    <n v="10.3599996566772"/>
    <n v="2.2530810832977299"/>
    <n v="5.3000001907348597"/>
    <n v="0.87999999523162797"/>
    <n v="4.1799998283386204"/>
    <n v="0"/>
    <x v="62"/>
    <n v="19"/>
    <n v="154"/>
    <n v="737"/>
    <n v="4092"/>
  </r>
  <r>
    <x v="29"/>
    <x v="8"/>
    <n v="9388"/>
    <n v="7.4400000572204599"/>
    <n v="7.4400000572204599"/>
    <n v="2.0921471118927002"/>
    <n v="2.2300000190734899"/>
    <n v="0.43999999761581399"/>
    <n v="4.7800002098083496"/>
    <n v="0"/>
    <x v="111"/>
    <n v="8"/>
    <n v="169"/>
    <n v="763"/>
    <n v="3787"/>
  </r>
  <r>
    <x v="29"/>
    <x v="9"/>
    <n v="15148"/>
    <n v="12.0100002288818"/>
    <n v="12.0100002288818"/>
    <n v="2.2530810832977299"/>
    <n v="6.9000000953674299"/>
    <n v="0.81999999284744296"/>
    <n v="4.28999996185303"/>
    <n v="0"/>
    <x v="112"/>
    <n v="16"/>
    <n v="145"/>
    <n v="677"/>
    <n v="4236"/>
  </r>
  <r>
    <x v="29"/>
    <x v="10"/>
    <n v="12200"/>
    <n v="9.6700000762939506"/>
    <n v="9.6700000762939506"/>
    <n v="2.0921471118927002"/>
    <n v="4.9099998474121103"/>
    <n v="0.58999997377395597"/>
    <n v="4.1799998283386204"/>
    <n v="0"/>
    <x v="113"/>
    <n v="12"/>
    <n v="159"/>
    <n v="769"/>
    <n v="4044"/>
  </r>
  <r>
    <x v="29"/>
    <x v="11"/>
    <n v="5709"/>
    <n v="4.5300002098083496"/>
    <n v="4.5300002098083496"/>
    <n v="0"/>
    <n v="1.5199999809265099"/>
    <n v="0.519999980926514"/>
    <n v="2.4800000190734899"/>
    <n v="0"/>
    <x v="9"/>
    <n v="10"/>
    <n v="136"/>
    <n v="740"/>
    <n v="2908"/>
  </r>
  <r>
    <x v="29"/>
    <x v="12"/>
    <n v="3703"/>
    <n v="2.9400000572204599"/>
    <n v="2.9400000572204599"/>
    <n v="0"/>
    <n v="0"/>
    <n v="0"/>
    <n v="2.9400000572204599"/>
    <n v="0"/>
    <x v="25"/>
    <n v="0"/>
    <n v="135"/>
    <n v="734"/>
    <n v="2741"/>
  </r>
  <r>
    <x v="29"/>
    <x v="13"/>
    <n v="12405"/>
    <n v="9.8400001525878906"/>
    <n v="9.8400001525878906"/>
    <n v="2.0921471118927002"/>
    <n v="5.0500001907348597"/>
    <n v="0.87000000476837203"/>
    <n v="3.9200000762939502"/>
    <n v="0"/>
    <x v="110"/>
    <n v="16"/>
    <n v="141"/>
    <n v="692"/>
    <n v="4005"/>
  </r>
  <r>
    <x v="29"/>
    <x v="14"/>
    <n v="16208"/>
    <n v="12.8500003814697"/>
    <n v="12.8500003814697"/>
    <n v="0"/>
    <n v="7.5100002288818404"/>
    <n v="0.92000001668930098"/>
    <n v="4.4200000762939498"/>
    <n v="0"/>
    <x v="101"/>
    <n v="18"/>
    <n v="161"/>
    <n v="593"/>
    <n v="3763"/>
  </r>
  <r>
    <x v="29"/>
    <x v="15"/>
    <n v="7359"/>
    <n v="5.8400001525878897"/>
    <n v="5.8400001525878897"/>
    <n v="0"/>
    <n v="0.33000001311302202"/>
    <n v="0.18000000715255701"/>
    <n v="5.3299999237060502"/>
    <n v="0"/>
    <x v="59"/>
    <n v="4"/>
    <n v="192"/>
    <n v="676"/>
    <n v="3061"/>
  </r>
  <r>
    <x v="29"/>
    <x v="16"/>
    <n v="5417"/>
    <n v="4.3000001907348597"/>
    <n v="4.3000001907348597"/>
    <n v="0"/>
    <n v="0.89999997615814198"/>
    <n v="0.490000009536743"/>
    <n v="2.9100000858306898"/>
    <n v="0"/>
    <x v="28"/>
    <n v="10"/>
    <n v="139"/>
    <n v="711"/>
    <n v="2884"/>
  </r>
  <r>
    <x v="29"/>
    <x v="17"/>
    <n v="6175"/>
    <n v="4.9000000953674299"/>
    <n v="4.9000000953674299"/>
    <n v="0"/>
    <n v="0.25"/>
    <n v="0.36000001430511502"/>
    <n v="4.2699999809265101"/>
    <n v="0"/>
    <x v="33"/>
    <n v="7"/>
    <n v="172"/>
    <n v="767"/>
    <n v="2982"/>
  </r>
  <r>
    <x v="29"/>
    <x v="18"/>
    <n v="2946"/>
    <n v="2.3399999141693102"/>
    <n v="2.3399999141693102"/>
    <n v="0"/>
    <n v="0"/>
    <n v="0"/>
    <n v="2.3399999141693102"/>
    <n v="0"/>
    <x v="25"/>
    <n v="0"/>
    <n v="121"/>
    <n v="780"/>
    <n v="2660"/>
  </r>
  <r>
    <x v="29"/>
    <x v="19"/>
    <n v="11419"/>
    <n v="9.0600004196166992"/>
    <n v="9.0600004196166992"/>
    <n v="0"/>
    <n v="6.0300002098083496"/>
    <n v="0.56000000238418601"/>
    <n v="2.4700000286102299"/>
    <n v="0"/>
    <x v="114"/>
    <n v="10"/>
    <n v="127"/>
    <n v="669"/>
    <n v="3369"/>
  </r>
  <r>
    <x v="29"/>
    <x v="20"/>
    <n v="6064"/>
    <n v="4.8099999427795401"/>
    <n v="4.8099999427795401"/>
    <n v="2.0921471118927002"/>
    <n v="0.62999999523162797"/>
    <n v="0.17000000178813901"/>
    <n v="4.0100002288818404"/>
    <n v="0"/>
    <x v="81"/>
    <n v="4"/>
    <n v="142"/>
    <n v="802"/>
    <n v="3491"/>
  </r>
  <r>
    <x v="29"/>
    <x v="21"/>
    <n v="8712"/>
    <n v="6.9099998474121103"/>
    <n v="6.9099998474121103"/>
    <n v="2.2530810832977299"/>
    <n v="1.3400000333786"/>
    <n v="1.0599999427795399"/>
    <n v="4.5"/>
    <n v="0"/>
    <x v="114"/>
    <n v="20"/>
    <n v="195"/>
    <n v="822"/>
    <n v="3784"/>
  </r>
  <r>
    <x v="29"/>
    <x v="22"/>
    <n v="7875"/>
    <n v="6.2399997711181596"/>
    <n v="6.2399997711181596"/>
    <n v="0"/>
    <n v="1.5599999427795399"/>
    <n v="0.490000009536743"/>
    <n v="4.1999998092651403"/>
    <n v="0"/>
    <x v="9"/>
    <n v="10"/>
    <n v="167"/>
    <n v="680"/>
    <n v="3110"/>
  </r>
  <r>
    <x v="29"/>
    <x v="23"/>
    <n v="8567"/>
    <n v="6.78999996185303"/>
    <n v="6.78999996185303"/>
    <n v="2.2530810832977299"/>
    <n v="0.88999998569488503"/>
    <n v="0.15999999642372101"/>
    <n v="5.7399997711181596"/>
    <n v="0"/>
    <x v="10"/>
    <n v="3"/>
    <n v="214"/>
    <n v="764"/>
    <n v="3783"/>
  </r>
  <r>
    <x v="29"/>
    <x v="24"/>
    <n v="7045"/>
    <n v="5.5900001525878897"/>
    <n v="5.5900001525878897"/>
    <n v="2.0921471118927002"/>
    <n v="1.54999995231628"/>
    <n v="0.25"/>
    <n v="3.7799999713897701"/>
    <n v="0"/>
    <x v="115"/>
    <n v="5"/>
    <n v="166"/>
    <n v="831"/>
    <n v="3644"/>
  </r>
  <r>
    <x v="29"/>
    <x v="25"/>
    <n v="4468"/>
    <n v="3.53999996185303"/>
    <n v="3.53999996185303"/>
    <n v="0"/>
    <n v="0"/>
    <n v="0"/>
    <n v="3.53999996185303"/>
    <n v="0"/>
    <x v="25"/>
    <n v="0"/>
    <n v="158"/>
    <n v="851"/>
    <n v="2799"/>
  </r>
  <r>
    <x v="29"/>
    <x v="26"/>
    <n v="2943"/>
    <n v="2.3299999237060498"/>
    <n v="2.3299999237060498"/>
    <n v="0"/>
    <n v="0"/>
    <n v="0"/>
    <n v="2.3299999237060498"/>
    <n v="0"/>
    <x v="25"/>
    <n v="0"/>
    <n v="139"/>
    <n v="621"/>
    <n v="2685"/>
  </r>
  <r>
    <x v="29"/>
    <x v="27"/>
    <n v="8382"/>
    <n v="6.6500000953674299"/>
    <n v="6.6500000953674299"/>
    <n v="2.0921471118927002"/>
    <n v="1.2699999809265099"/>
    <n v="0.66000002622604403"/>
    <n v="4.7199997901916504"/>
    <n v="0"/>
    <x v="114"/>
    <n v="13"/>
    <n v="171"/>
    <n v="772"/>
    <n v="3721"/>
  </r>
  <r>
    <x v="29"/>
    <x v="28"/>
    <n v="6582"/>
    <n v="5.2199997901916504"/>
    <n v="5.2199997901916504"/>
    <n v="2.2530810832977299"/>
    <n v="0.66000002622604403"/>
    <n v="0.63999998569488503"/>
    <n v="3.9200000762939502"/>
    <n v="0"/>
    <x v="81"/>
    <n v="13"/>
    <n v="152"/>
    <n v="840"/>
    <n v="3586"/>
  </r>
  <r>
    <x v="29"/>
    <x v="29"/>
    <n v="9143"/>
    <n v="7.25"/>
    <n v="7.25"/>
    <n v="2.0921471118927002"/>
    <n v="1.3899999856948899"/>
    <n v="0.58999997377395597"/>
    <n v="5.2699999809265101"/>
    <n v="0"/>
    <x v="48"/>
    <n v="10"/>
    <n v="184"/>
    <n v="763"/>
    <n v="3788"/>
  </r>
  <r>
    <x v="29"/>
    <x v="30"/>
    <n v="4561"/>
    <n v="3.6199998855590798"/>
    <n v="3.6199998855590798"/>
    <n v="0"/>
    <n v="0.64999997615814198"/>
    <n v="0.270000010728836"/>
    <n v="2.6900000572204599"/>
    <n v="0"/>
    <x v="35"/>
    <n v="6"/>
    <n v="102"/>
    <n v="433"/>
    <n v="1976"/>
  </r>
  <r>
    <x v="30"/>
    <x v="0"/>
    <n v="5014"/>
    <n v="3.9100000858306898"/>
    <n v="3.9100000858306898"/>
    <n v="0"/>
    <n v="0"/>
    <n v="0.33000001311302202"/>
    <n v="3.5799999237060498"/>
    <n v="0"/>
    <x v="25"/>
    <n v="7"/>
    <n v="196"/>
    <n v="1237"/>
    <n v="2650"/>
  </r>
  <r>
    <x v="30"/>
    <x v="1"/>
    <n v="5571"/>
    <n v="4.3499999046325701"/>
    <n v="4.3499999046325701"/>
    <n v="0"/>
    <n v="0.15000000596046401"/>
    <n v="0.97000002861022905"/>
    <n v="3.2300000190734899"/>
    <n v="0"/>
    <x v="31"/>
    <n v="23"/>
    <n v="163"/>
    <n v="1252"/>
    <n v="2654"/>
  </r>
  <r>
    <x v="30"/>
    <x v="2"/>
    <n v="3135"/>
    <n v="2.4500000476837198"/>
    <n v="2.4500000476837198"/>
    <n v="0"/>
    <n v="0"/>
    <n v="0"/>
    <n v="2.4300000667571999"/>
    <n v="0"/>
    <x v="25"/>
    <n v="0"/>
    <n v="134"/>
    <n v="1306"/>
    <n v="2443"/>
  </r>
  <r>
    <x v="30"/>
    <x v="3"/>
    <n v="3430"/>
    <n v="2.6800000667571999"/>
    <n v="2.6800000667571999"/>
    <n v="0"/>
    <n v="0"/>
    <n v="0"/>
    <n v="0.89999997615814198"/>
    <n v="0"/>
    <x v="25"/>
    <n v="0"/>
    <n v="65"/>
    <n v="1375"/>
    <n v="2505"/>
  </r>
  <r>
    <x v="30"/>
    <x v="4"/>
    <n v="5319"/>
    <n v="4.1500000953674299"/>
    <n v="4.1500000953674299"/>
    <n v="0"/>
    <n v="0"/>
    <n v="0"/>
    <n v="0"/>
    <n v="0"/>
    <x v="25"/>
    <n v="0"/>
    <n v="0"/>
    <n v="1440"/>
    <n v="2693"/>
  </r>
  <r>
    <x v="30"/>
    <x v="5"/>
    <n v="3008"/>
    <n v="2.3499999046325701"/>
    <n v="2.3499999046325701"/>
    <n v="0"/>
    <n v="0"/>
    <n v="0"/>
    <n v="0"/>
    <n v="0"/>
    <x v="25"/>
    <n v="0"/>
    <n v="0"/>
    <n v="1440"/>
    <n v="2439"/>
  </r>
  <r>
    <x v="30"/>
    <x v="6"/>
    <n v="3864"/>
    <n v="3.0099999904632599"/>
    <n v="3.0099999904632599"/>
    <n v="0"/>
    <n v="0.31000000238418601"/>
    <n v="1.0599999427795399"/>
    <n v="1.3500000238418599"/>
    <n v="0"/>
    <x v="59"/>
    <n v="22"/>
    <n v="105"/>
    <n v="1309"/>
    <n v="2536"/>
  </r>
  <r>
    <x v="30"/>
    <x v="7"/>
    <n v="5697"/>
    <n v="4.4400000572204599"/>
    <n v="4.4400000572204599"/>
    <n v="0"/>
    <n v="0.52999997138977095"/>
    <n v="0.479999989271164"/>
    <n v="3.4400000572204599"/>
    <n v="0"/>
    <x v="30"/>
    <n v="10"/>
    <n v="166"/>
    <n v="1257"/>
    <n v="2668"/>
  </r>
  <r>
    <x v="30"/>
    <x v="8"/>
    <n v="5273"/>
    <n v="4.1100001335143999"/>
    <n v="4.1100001335143999"/>
    <n v="0"/>
    <n v="0"/>
    <n v="1.03999996185303"/>
    <n v="3.0699999332428001"/>
    <n v="0"/>
    <x v="25"/>
    <n v="27"/>
    <n v="167"/>
    <n v="1246"/>
    <n v="2647"/>
  </r>
  <r>
    <x v="30"/>
    <x v="9"/>
    <n v="8538"/>
    <n v="6.6599998474121103"/>
    <n v="6.6599998474121103"/>
    <n v="0"/>
    <n v="2.6300001144409202"/>
    <n v="1.0199999809265099"/>
    <n v="3.0099999904632599"/>
    <n v="0"/>
    <x v="50"/>
    <n v="18"/>
    <n v="158"/>
    <n v="1229"/>
    <n v="2883"/>
  </r>
  <r>
    <x v="30"/>
    <x v="10"/>
    <n v="8687"/>
    <n v="6.7800002098083496"/>
    <n v="6.7800002098083496"/>
    <n v="0"/>
    <n v="0.28999999165535001"/>
    <n v="2.4100000858306898"/>
    <n v="4.0799999237060502"/>
    <n v="0"/>
    <x v="59"/>
    <n v="54"/>
    <n v="212"/>
    <n v="1170"/>
    <n v="2944"/>
  </r>
  <r>
    <x v="30"/>
    <x v="11"/>
    <n v="9423"/>
    <n v="7.3499999046325701"/>
    <n v="7.3499999046325701"/>
    <n v="0"/>
    <n v="0.52999997138977095"/>
    <n v="2.0299999713897701"/>
    <n v="4.75"/>
    <n v="0"/>
    <x v="30"/>
    <n v="44"/>
    <n v="238"/>
    <n v="1151"/>
    <n v="3012"/>
  </r>
  <r>
    <x v="30"/>
    <x v="12"/>
    <n v="8286"/>
    <n v="6.46000003814697"/>
    <n v="6.46000003814697"/>
    <n v="0"/>
    <n v="0.15000000596046401"/>
    <n v="2.0499999523162802"/>
    <n v="4.2699999809265101"/>
    <n v="0"/>
    <x v="31"/>
    <n v="44"/>
    <n v="206"/>
    <n v="1188"/>
    <n v="2889"/>
  </r>
  <r>
    <x v="30"/>
    <x v="13"/>
    <n v="4503"/>
    <n v="3.5099999904632599"/>
    <n v="3.5099999904632599"/>
    <n v="0"/>
    <n v="1.4700000286102299"/>
    <n v="0.239999994635582"/>
    <n v="1.8099999427795399"/>
    <n v="0"/>
    <x v="58"/>
    <n v="6"/>
    <n v="122"/>
    <n v="1294"/>
    <n v="2547"/>
  </r>
  <r>
    <x v="30"/>
    <x v="14"/>
    <n v="10499"/>
    <n v="8.1899995803833008"/>
    <n v="8.1899995803833008"/>
    <n v="0"/>
    <n v="7.0000000298023196E-2"/>
    <n v="4.2199997901916504"/>
    <n v="3.8900001049041699"/>
    <n v="0"/>
    <x v="37"/>
    <n v="91"/>
    <n v="214"/>
    <n v="1134"/>
    <n v="3093"/>
  </r>
  <r>
    <x v="30"/>
    <x v="15"/>
    <n v="12474"/>
    <n v="9.7299995422363299"/>
    <n v="9.7299995422363299"/>
    <n v="0"/>
    <n v="6.5999999046325701"/>
    <n v="0.270000010728836"/>
    <n v="2.8699998855590798"/>
    <n v="0"/>
    <x v="61"/>
    <n v="5"/>
    <n v="129"/>
    <n v="1229"/>
    <n v="3142"/>
  </r>
  <r>
    <x v="30"/>
    <x v="16"/>
    <n v="6174"/>
    <n v="4.8200001716613796"/>
    <n v="4.8200001716613796"/>
    <n v="0"/>
    <n v="0"/>
    <n v="1.20000004768372"/>
    <n v="3.6099998950958301"/>
    <n v="0"/>
    <x v="25"/>
    <n v="28"/>
    <n v="203"/>
    <n v="1209"/>
    <n v="2757"/>
  </r>
  <r>
    <x v="30"/>
    <x v="17"/>
    <n v="15168"/>
    <n v="11.829999923706101"/>
    <n v="11.829999923706101"/>
    <n v="0"/>
    <n v="3.9000000953674299"/>
    <n v="3"/>
    <n v="4.9200000762939498"/>
    <n v="0"/>
    <x v="24"/>
    <n v="67"/>
    <n v="258"/>
    <n v="1069"/>
    <n v="3513"/>
  </r>
  <r>
    <x v="30"/>
    <x v="18"/>
    <n v="10085"/>
    <n v="7.8699998855590803"/>
    <n v="7.8699998855590803"/>
    <n v="0"/>
    <n v="0.15000000596046401"/>
    <n v="1.2799999713897701"/>
    <n v="6.4299998283386204"/>
    <n v="0"/>
    <x v="31"/>
    <n v="28"/>
    <n v="317"/>
    <n v="1093"/>
    <n v="3164"/>
  </r>
  <r>
    <x v="30"/>
    <x v="19"/>
    <n v="4512"/>
    <n v="3.5199999809265101"/>
    <n v="3.5199999809265101"/>
    <n v="0"/>
    <n v="0.77999997138977095"/>
    <n v="0.119999997317791"/>
    <n v="2.03999996185303"/>
    <n v="0"/>
    <x v="38"/>
    <n v="2"/>
    <n v="117"/>
    <n v="1311"/>
    <n v="2596"/>
  </r>
  <r>
    <x v="30"/>
    <x v="20"/>
    <n v="8469"/>
    <n v="6.6100001335143999"/>
    <n v="6.6100001335143999"/>
    <n v="0"/>
    <n v="0"/>
    <n v="0"/>
    <n v="0"/>
    <n v="0"/>
    <x v="25"/>
    <n v="0"/>
    <n v="0"/>
    <n v="1440"/>
    <n v="2894"/>
  </r>
  <r>
    <x v="30"/>
    <x v="21"/>
    <n v="12015"/>
    <n v="9.3699998855590803"/>
    <n v="9.3699998855590803"/>
    <n v="0"/>
    <n v="0"/>
    <n v="0"/>
    <n v="0"/>
    <n v="0"/>
    <x v="25"/>
    <n v="0"/>
    <n v="0"/>
    <n v="1440"/>
    <n v="3212"/>
  </r>
  <r>
    <x v="30"/>
    <x v="22"/>
    <n v="3588"/>
    <n v="2.7999999523162802"/>
    <n v="2.7999999523162802"/>
    <n v="0"/>
    <n v="0"/>
    <n v="0"/>
    <n v="0"/>
    <n v="0"/>
    <x v="25"/>
    <n v="0"/>
    <n v="0"/>
    <n v="1440"/>
    <n v="2516"/>
  </r>
  <r>
    <x v="30"/>
    <x v="23"/>
    <n v="12427"/>
    <n v="9.6899995803833008"/>
    <n v="9.6899995803833008"/>
    <n v="0"/>
    <n v="0"/>
    <n v="0"/>
    <n v="1.1799999475479099"/>
    <n v="0"/>
    <x v="25"/>
    <n v="0"/>
    <n v="70"/>
    <n v="1370"/>
    <n v="3266"/>
  </r>
  <r>
    <x v="30"/>
    <x v="24"/>
    <n v="5843"/>
    <n v="4.5599999427795401"/>
    <n v="4.5599999427795401"/>
    <n v="0"/>
    <n v="0.140000000596046"/>
    <n v="1.1900000572204601"/>
    <n v="3.2300000190734899"/>
    <n v="0"/>
    <x v="31"/>
    <n v="22"/>
    <n v="166"/>
    <n v="1250"/>
    <n v="2683"/>
  </r>
  <r>
    <x v="30"/>
    <x v="25"/>
    <n v="6117"/>
    <n v="4.7699999809265101"/>
    <n v="4.7699999809265101"/>
    <n v="0"/>
    <n v="0"/>
    <n v="0"/>
    <n v="4.7699999809265101"/>
    <n v="0"/>
    <x v="25"/>
    <n v="0"/>
    <n v="250"/>
    <n v="1190"/>
    <n v="2810"/>
  </r>
  <r>
    <x v="30"/>
    <x v="26"/>
    <n v="9217"/>
    <n v="7.1900000572204599"/>
    <n v="7.1900000572204599"/>
    <n v="0"/>
    <n v="0.21999999880790699"/>
    <n v="3.3099999427795401"/>
    <n v="3.6600000858306898"/>
    <n v="0"/>
    <x v="33"/>
    <n v="72"/>
    <n v="182"/>
    <n v="1183"/>
    <n v="2940"/>
  </r>
  <r>
    <x v="30"/>
    <x v="27"/>
    <n v="9877"/>
    <n v="7.6999998092651403"/>
    <n v="7.6999998092651403"/>
    <n v="0"/>
    <n v="5.7600002288818404"/>
    <n v="0.17000000178813901"/>
    <n v="1.7300000190734901"/>
    <n v="0"/>
    <x v="10"/>
    <n v="4"/>
    <n v="110"/>
    <n v="1260"/>
    <n v="2947"/>
  </r>
  <r>
    <x v="30"/>
    <x v="28"/>
    <n v="8240"/>
    <n v="6.4299998283386204"/>
    <n v="6.4299998283386204"/>
    <n v="0"/>
    <n v="0.68999999761581399"/>
    <n v="2.0099999904632599"/>
    <n v="3.7200000286102299"/>
    <n v="0"/>
    <x v="36"/>
    <n v="43"/>
    <n v="162"/>
    <n v="1226"/>
    <n v="2846"/>
  </r>
  <r>
    <x v="30"/>
    <x v="29"/>
    <n v="8701"/>
    <n v="6.78999996185303"/>
    <n v="6.78999996185303"/>
    <n v="0"/>
    <n v="0.37000000476837203"/>
    <n v="3.2400000095367401"/>
    <n v="3.1700000762939502"/>
    <n v="0"/>
    <x v="32"/>
    <n v="71"/>
    <n v="177"/>
    <n v="1106"/>
    <n v="2804"/>
  </r>
  <r>
    <x v="30"/>
    <x v="30"/>
    <n v="0"/>
    <n v="0"/>
    <n v="0"/>
    <n v="0"/>
    <n v="0"/>
    <n v="0"/>
    <n v="0"/>
    <n v="0"/>
    <x v="25"/>
    <n v="0"/>
    <n v="0"/>
    <n v="1440"/>
    <n v="0"/>
  </r>
  <r>
    <x v="31"/>
    <x v="0"/>
    <n v="2564"/>
    <n v="1.6399999856948899"/>
    <n v="1.6399999856948899"/>
    <n v="0"/>
    <n v="0"/>
    <n v="0"/>
    <n v="1.6399999856948899"/>
    <n v="0"/>
    <x v="25"/>
    <n v="0"/>
    <n v="116"/>
    <n v="831"/>
    <n v="2044"/>
  </r>
  <r>
    <x v="31"/>
    <x v="1"/>
    <n v="1320"/>
    <n v="0.83999997377395597"/>
    <n v="0.83999997377395597"/>
    <n v="0"/>
    <n v="0"/>
    <n v="0"/>
    <n v="0.83999997377395597"/>
    <n v="0"/>
    <x v="25"/>
    <n v="0"/>
    <n v="82"/>
    <n v="806"/>
    <n v="1934"/>
  </r>
  <r>
    <x v="31"/>
    <x v="2"/>
    <n v="1219"/>
    <n v="0.77999997138977095"/>
    <n v="0.77999997138977095"/>
    <n v="0"/>
    <n v="0"/>
    <n v="0"/>
    <n v="0.77999997138977095"/>
    <n v="0"/>
    <x v="25"/>
    <n v="0"/>
    <n v="84"/>
    <n v="853"/>
    <n v="1963"/>
  </r>
  <r>
    <x v="31"/>
    <x v="3"/>
    <n v="2483"/>
    <n v="1.5900000333786"/>
    <n v="1.5900000333786"/>
    <n v="0"/>
    <n v="0"/>
    <n v="0"/>
    <n v="1.5900000333786"/>
    <n v="0"/>
    <x v="25"/>
    <n v="0"/>
    <n v="126"/>
    <n v="937"/>
    <n v="2009"/>
  </r>
  <r>
    <x v="31"/>
    <x v="4"/>
    <n v="244"/>
    <n v="0.15999999642372101"/>
    <n v="0.15999999642372101"/>
    <n v="0"/>
    <n v="0"/>
    <n v="0"/>
    <n v="0.15999999642372101"/>
    <n v="0"/>
    <x v="25"/>
    <n v="0"/>
    <n v="12"/>
    <n v="1428"/>
    <n v="1721"/>
  </r>
  <r>
    <x v="31"/>
    <x v="5"/>
    <n v="0"/>
    <n v="0"/>
    <n v="0"/>
    <n v="0"/>
    <n v="0"/>
    <n v="0"/>
    <n v="0"/>
    <n v="0"/>
    <x v="25"/>
    <n v="0"/>
    <n v="0"/>
    <n v="1440"/>
    <n v="1688"/>
  </r>
  <r>
    <x v="31"/>
    <x v="6"/>
    <n v="0"/>
    <n v="0"/>
    <n v="0"/>
    <n v="0"/>
    <n v="0"/>
    <n v="0"/>
    <n v="0"/>
    <n v="0"/>
    <x v="25"/>
    <n v="0"/>
    <n v="0"/>
    <n v="1440"/>
    <n v="1688"/>
  </r>
  <r>
    <x v="31"/>
    <x v="7"/>
    <n v="0"/>
    <n v="0"/>
    <n v="0"/>
    <n v="0"/>
    <n v="0"/>
    <n v="0"/>
    <n v="0"/>
    <n v="0"/>
    <x v="25"/>
    <n v="0"/>
    <n v="0"/>
    <n v="1440"/>
    <n v="1688"/>
  </r>
  <r>
    <x v="31"/>
    <x v="8"/>
    <n v="3147"/>
    <n v="2.0099999904632599"/>
    <n v="2.0099999904632599"/>
    <n v="0"/>
    <n v="0"/>
    <n v="0.28000000119209301"/>
    <n v="1.7400000095367401"/>
    <n v="0"/>
    <x v="25"/>
    <n v="10"/>
    <n v="139"/>
    <n v="744"/>
    <n v="2188"/>
  </r>
  <r>
    <x v="31"/>
    <x v="9"/>
    <n v="144"/>
    <n v="9.00000035762787E-2"/>
    <n v="9.00000035762787E-2"/>
    <n v="0"/>
    <n v="0"/>
    <n v="0"/>
    <n v="9.00000035762787E-2"/>
    <n v="0"/>
    <x v="25"/>
    <n v="0"/>
    <n v="9"/>
    <n v="1431"/>
    <n v="1720"/>
  </r>
  <r>
    <x v="31"/>
    <x v="10"/>
    <n v="4068"/>
    <n v="2.5999999046325701"/>
    <n v="2.5999999046325701"/>
    <n v="0"/>
    <n v="5.0000000745058101E-2"/>
    <n v="0.28000000119209301"/>
    <n v="2.2699999809265101"/>
    <n v="0"/>
    <x v="37"/>
    <n v="20"/>
    <n v="195"/>
    <n v="817"/>
    <n v="2419"/>
  </r>
  <r>
    <x v="31"/>
    <x v="11"/>
    <n v="5245"/>
    <n v="3.3599998950958301"/>
    <n v="3.3599998950958301"/>
    <n v="0"/>
    <n v="0.15999999642372101"/>
    <n v="0.43999999761581399"/>
    <n v="2.75"/>
    <n v="0"/>
    <x v="35"/>
    <n v="45"/>
    <n v="232"/>
    <n v="795"/>
    <n v="2748"/>
  </r>
  <r>
    <x v="31"/>
    <x v="12"/>
    <n v="400"/>
    <n v="0.259999990463257"/>
    <n v="0.259999990463257"/>
    <n v="0"/>
    <n v="3.9999999105930301E-2"/>
    <n v="5.0000000745058101E-2"/>
    <n v="0.15999999642372101"/>
    <n v="0"/>
    <x v="33"/>
    <n v="8"/>
    <n v="19"/>
    <n v="1410"/>
    <n v="1799"/>
  </r>
  <r>
    <x v="31"/>
    <x v="13"/>
    <n v="0"/>
    <n v="0"/>
    <n v="0"/>
    <n v="0"/>
    <n v="0"/>
    <n v="0"/>
    <n v="0"/>
    <n v="0"/>
    <x v="25"/>
    <n v="0"/>
    <n v="0"/>
    <n v="1440"/>
    <n v="1688"/>
  </r>
  <r>
    <x v="31"/>
    <x v="14"/>
    <n v="1321"/>
    <n v="0.85000002384185802"/>
    <n v="0.85000002384185802"/>
    <n v="0"/>
    <n v="0"/>
    <n v="0"/>
    <n v="0.85000002384185802"/>
    <n v="0"/>
    <x v="25"/>
    <n v="0"/>
    <n v="80"/>
    <n v="1360"/>
    <n v="1928"/>
  </r>
  <r>
    <x v="31"/>
    <x v="15"/>
    <n v="1758"/>
    <n v="1.12999999523163"/>
    <n v="1.12999999523163"/>
    <n v="0"/>
    <n v="0"/>
    <n v="0"/>
    <n v="1.12999999523163"/>
    <n v="0"/>
    <x v="25"/>
    <n v="0"/>
    <n v="112"/>
    <n v="900"/>
    <n v="2067"/>
  </r>
  <r>
    <x v="31"/>
    <x v="16"/>
    <n v="6157"/>
    <n v="3.9400000572204599"/>
    <n v="3.9400000572204599"/>
    <n v="0"/>
    <n v="0"/>
    <n v="0"/>
    <n v="3.9400000572204599"/>
    <n v="0"/>
    <x v="25"/>
    <n v="0"/>
    <n v="310"/>
    <n v="714"/>
    <n v="2780"/>
  </r>
  <r>
    <x v="31"/>
    <x v="17"/>
    <n v="8360"/>
    <n v="5.3499999046325701"/>
    <n v="5.3499999046325701"/>
    <n v="0"/>
    <n v="0.140000000596046"/>
    <n v="0.28000000119209301"/>
    <n v="4.9299998283386204"/>
    <n v="0"/>
    <x v="39"/>
    <n v="14"/>
    <n v="380"/>
    <n v="634"/>
    <n v="3101"/>
  </r>
  <r>
    <x v="31"/>
    <x v="18"/>
    <n v="7174"/>
    <n v="4.5900001525878897"/>
    <n v="4.5900001525878897"/>
    <n v="0"/>
    <n v="0.33000001311302202"/>
    <n v="0.36000001430511502"/>
    <n v="3.9100000858306898"/>
    <n v="0"/>
    <x v="38"/>
    <n v="20"/>
    <n v="301"/>
    <n v="749"/>
    <n v="2896"/>
  </r>
  <r>
    <x v="31"/>
    <x v="19"/>
    <n v="1619"/>
    <n v="1.03999996185303"/>
    <n v="1.03999996185303"/>
    <n v="0"/>
    <n v="0"/>
    <n v="0"/>
    <n v="1.03999996185303"/>
    <n v="0"/>
    <x v="25"/>
    <n v="0"/>
    <n v="79"/>
    <n v="834"/>
    <n v="1962"/>
  </r>
  <r>
    <x v="31"/>
    <x v="20"/>
    <n v="1831"/>
    <n v="1.16999995708466"/>
    <n v="1.16999995708466"/>
    <n v="0"/>
    <n v="0"/>
    <n v="0"/>
    <n v="1.16999995708466"/>
    <n v="0"/>
    <x v="25"/>
    <n v="0"/>
    <n v="101"/>
    <n v="916"/>
    <n v="2015"/>
  </r>
  <r>
    <x v="31"/>
    <x v="21"/>
    <n v="2421"/>
    <n v="1.54999995231628"/>
    <n v="1.54999995231628"/>
    <n v="0"/>
    <n v="0"/>
    <n v="0"/>
    <n v="1.54999995231628"/>
    <n v="0"/>
    <x v="25"/>
    <n v="0"/>
    <n v="156"/>
    <n v="739"/>
    <n v="2297"/>
  </r>
  <r>
    <x v="31"/>
    <x v="22"/>
    <n v="2283"/>
    <n v="1.46000003814697"/>
    <n v="1.46000003814697"/>
    <n v="0"/>
    <n v="0"/>
    <n v="0"/>
    <n v="1.46000003814697"/>
    <n v="0"/>
    <x v="25"/>
    <n v="0"/>
    <n v="129"/>
    <n v="848"/>
    <n v="2067"/>
  </r>
  <r>
    <x v="31"/>
    <x v="23"/>
    <n v="0"/>
    <n v="0"/>
    <n v="0"/>
    <n v="0"/>
    <n v="0"/>
    <n v="0"/>
    <n v="0"/>
    <n v="0"/>
    <x v="25"/>
    <n v="0"/>
    <n v="0"/>
    <n v="1440"/>
    <n v="1688"/>
  </r>
  <r>
    <x v="31"/>
    <x v="24"/>
    <n v="0"/>
    <n v="0"/>
    <n v="0"/>
    <n v="0"/>
    <n v="0"/>
    <n v="0"/>
    <n v="0"/>
    <n v="0"/>
    <x v="25"/>
    <n v="0"/>
    <n v="0"/>
    <n v="1440"/>
    <n v="1688"/>
  </r>
  <r>
    <x v="31"/>
    <x v="25"/>
    <n v="0"/>
    <n v="0"/>
    <n v="0"/>
    <n v="0"/>
    <n v="0"/>
    <n v="0"/>
    <n v="0"/>
    <n v="0"/>
    <x v="25"/>
    <n v="0"/>
    <n v="0"/>
    <n v="1440"/>
    <n v="1688"/>
  </r>
  <r>
    <x v="31"/>
    <x v="26"/>
    <n v="0"/>
    <n v="0"/>
    <n v="0"/>
    <n v="0"/>
    <n v="0"/>
    <n v="0"/>
    <n v="0"/>
    <n v="0"/>
    <x v="25"/>
    <n v="0"/>
    <n v="0"/>
    <n v="1440"/>
    <n v="1688"/>
  </r>
  <r>
    <x v="31"/>
    <x v="27"/>
    <n v="0"/>
    <n v="0"/>
    <n v="0"/>
    <n v="0"/>
    <n v="0"/>
    <n v="0"/>
    <n v="0"/>
    <n v="0"/>
    <x v="25"/>
    <n v="0"/>
    <n v="0"/>
    <n v="1440"/>
    <n v="1688"/>
  </r>
  <r>
    <x v="31"/>
    <x v="28"/>
    <n v="0"/>
    <n v="0"/>
    <n v="0"/>
    <n v="0"/>
    <n v="0"/>
    <n v="0"/>
    <n v="0"/>
    <n v="0"/>
    <x v="25"/>
    <n v="0"/>
    <n v="0"/>
    <n v="48"/>
    <n v="57"/>
  </r>
  <r>
    <x v="32"/>
    <x v="0"/>
    <n v="23186"/>
    <n v="20.399999618530298"/>
    <n v="20.399999618530298"/>
    <n v="0"/>
    <n v="12.2200002670288"/>
    <n v="0.34000000357627902"/>
    <n v="7.8200001716613796"/>
    <n v="0"/>
    <x v="116"/>
    <n v="7"/>
    <n v="312"/>
    <n v="1036"/>
    <n v="3921"/>
  </r>
  <r>
    <x v="32"/>
    <x v="1"/>
    <n v="15337"/>
    <n v="9.5799999237060494"/>
    <n v="9.5799999237060494"/>
    <n v="0"/>
    <n v="3.5499999523162802"/>
    <n v="0.37999999523162797"/>
    <n v="5.6399998664856001"/>
    <n v="0"/>
    <x v="76"/>
    <n v="18"/>
    <n v="216"/>
    <n v="1098"/>
    <n v="3566"/>
  </r>
  <r>
    <x v="32"/>
    <x v="2"/>
    <n v="21129"/>
    <n v="18.9799995422363"/>
    <n v="18.9799995422363"/>
    <n v="0"/>
    <n v="10.550000190734901"/>
    <n v="0.58999997377395597"/>
    <n v="7.75"/>
    <n v="1.9999999552965199E-2"/>
    <x v="106"/>
    <n v="13"/>
    <n v="298"/>
    <n v="1061"/>
    <n v="3793"/>
  </r>
  <r>
    <x v="32"/>
    <x v="3"/>
    <n v="13422"/>
    <n v="7.1700000762939498"/>
    <n v="7.1700000762939498"/>
    <n v="0"/>
    <n v="5.0000000745058101E-2"/>
    <n v="5.0000000745058101E-2"/>
    <n v="7.0100002288818404"/>
    <n v="9.9999997764825804E-3"/>
    <x v="117"/>
    <n v="1"/>
    <n v="281"/>
    <n v="1052"/>
    <n v="3934"/>
  </r>
  <r>
    <x v="32"/>
    <x v="4"/>
    <n v="29326"/>
    <n v="25.290000915527301"/>
    <n v="25.290000915527301"/>
    <n v="0"/>
    <n v="13.2399997711182"/>
    <n v="1.21000003814697"/>
    <n v="10.710000038146999"/>
    <n v="0"/>
    <x v="118"/>
    <n v="29"/>
    <n v="429"/>
    <n v="888"/>
    <n v="4547"/>
  </r>
  <r>
    <x v="32"/>
    <x v="5"/>
    <n v="15118"/>
    <n v="8.8699998855590803"/>
    <n v="8.8699998855590803"/>
    <n v="0"/>
    <n v="0"/>
    <n v="7.0000000298023196E-2"/>
    <n v="8.7899999618530291"/>
    <n v="0"/>
    <x v="52"/>
    <n v="15"/>
    <n v="307"/>
    <n v="1060"/>
    <n v="3545"/>
  </r>
  <r>
    <x v="32"/>
    <x v="6"/>
    <n v="11423"/>
    <n v="8.6700000762939506"/>
    <n v="8.6700000762939506"/>
    <n v="0"/>
    <n v="2.4400000572204599"/>
    <n v="0.270000010728836"/>
    <n v="5.9400000572204599"/>
    <n v="0"/>
    <x v="3"/>
    <n v="5"/>
    <n v="191"/>
    <n v="1215"/>
    <n v="2761"/>
  </r>
  <r>
    <x v="32"/>
    <x v="7"/>
    <n v="18785"/>
    <n v="17.399999618530298"/>
    <n v="17.399999618530298"/>
    <n v="0"/>
    <n v="12.1499996185303"/>
    <n v="0.18000000715255701"/>
    <n v="5.0300002098083496"/>
    <n v="0"/>
    <x v="111"/>
    <n v="13"/>
    <n v="214"/>
    <n v="1131"/>
    <n v="3676"/>
  </r>
  <r>
    <x v="32"/>
    <x v="8"/>
    <n v="19948"/>
    <n v="18.110000610351602"/>
    <n v="18.110000610351602"/>
    <n v="0"/>
    <n v="11.0200004577637"/>
    <n v="0.68999999761581399"/>
    <n v="6.3400001525878897"/>
    <n v="0"/>
    <x v="13"/>
    <n v="19"/>
    <n v="225"/>
    <n v="1123"/>
    <n v="3679"/>
  </r>
  <r>
    <x v="32"/>
    <x v="9"/>
    <n v="19377"/>
    <n v="17.620000839233398"/>
    <n v="17.620000839233398"/>
    <n v="0"/>
    <n v="12.289999961853001"/>
    <n v="0.41999998688697798"/>
    <n v="4.8899998664856001"/>
    <n v="0"/>
    <x v="111"/>
    <n v="13"/>
    <n v="226"/>
    <n v="1119"/>
    <n v="3659"/>
  </r>
  <r>
    <x v="32"/>
    <x v="10"/>
    <n v="18258"/>
    <n v="16.309999465942401"/>
    <n v="16.309999465942401"/>
    <n v="0"/>
    <n v="10.2299995422363"/>
    <n v="2.9999999329447701E-2"/>
    <n v="5.9699997901916504"/>
    <n v="5.0000000745058101E-2"/>
    <x v="65"/>
    <n v="2"/>
    <n v="236"/>
    <n v="1141"/>
    <n v="3427"/>
  </r>
  <r>
    <x v="32"/>
    <x v="11"/>
    <n v="11200"/>
    <n v="7.4299998283386204"/>
    <n v="7.4299998283386204"/>
    <n v="0"/>
    <n v="0"/>
    <n v="0"/>
    <n v="7.4000000953674299"/>
    <n v="9.9999997764825804E-3"/>
    <x v="100"/>
    <n v="6"/>
    <n v="300"/>
    <n v="1032"/>
    <n v="3891"/>
  </r>
  <r>
    <x v="32"/>
    <x v="12"/>
    <n v="16674"/>
    <n v="15.7399997711182"/>
    <n v="15.7399997711182"/>
    <n v="0"/>
    <n v="11.0100002288818"/>
    <n v="9.9999997764825804E-3"/>
    <n v="4.6900000572204599"/>
    <n v="0"/>
    <x v="90"/>
    <n v="1"/>
    <n v="227"/>
    <n v="1148"/>
    <n v="3455"/>
  </r>
  <r>
    <x v="32"/>
    <x v="13"/>
    <n v="12986"/>
    <n v="8.7399997711181605"/>
    <n v="8.7399997711181605"/>
    <n v="0"/>
    <n v="2.3699998855590798"/>
    <n v="7.0000000298023196E-2"/>
    <n v="6.2699999809265101"/>
    <n v="9.9999997764825804E-3"/>
    <x v="113"/>
    <n v="8"/>
    <n v="218"/>
    <n v="1101"/>
    <n v="3802"/>
  </r>
  <r>
    <x v="32"/>
    <x v="14"/>
    <n v="11101"/>
    <n v="8.4300003051757795"/>
    <n v="8.4300003051757795"/>
    <n v="0"/>
    <n v="1.7599999904632599"/>
    <n v="0.129999995231628"/>
    <n v="6.5"/>
    <n v="0"/>
    <x v="56"/>
    <n v="3"/>
    <n v="258"/>
    <n v="1157"/>
    <n v="2860"/>
  </r>
  <r>
    <x v="32"/>
    <x v="15"/>
    <n v="23629"/>
    <n v="20.649999618530298"/>
    <n v="20.649999618530298"/>
    <n v="0"/>
    <n v="13.069999694824199"/>
    <n v="0.43999999761581399"/>
    <n v="7.0999999046325701"/>
    <n v="0"/>
    <x v="107"/>
    <n v="8"/>
    <n v="235"/>
    <n v="1104"/>
    <n v="3808"/>
  </r>
  <r>
    <x v="32"/>
    <x v="16"/>
    <n v="14890"/>
    <n v="11.300000190734901"/>
    <n v="11.300000190734901"/>
    <n v="0"/>
    <n v="4.9299998283386204"/>
    <n v="0.37999999523162797"/>
    <n v="5.9699997901916504"/>
    <n v="0"/>
    <x v="52"/>
    <n v="8"/>
    <n v="231"/>
    <n v="1143"/>
    <n v="3060"/>
  </r>
  <r>
    <x v="32"/>
    <x v="17"/>
    <n v="9733"/>
    <n v="7.3899998664856001"/>
    <n v="7.3899998664856001"/>
    <n v="0"/>
    <n v="1.37999999523163"/>
    <n v="0.17000000178813901"/>
    <n v="5.78999996185303"/>
    <n v="0"/>
    <x v="58"/>
    <n v="5"/>
    <n v="210"/>
    <n v="1207"/>
    <n v="2698"/>
  </r>
  <r>
    <x v="32"/>
    <x v="18"/>
    <n v="27745"/>
    <n v="26.719999313354499"/>
    <n v="26.719999313354499"/>
    <n v="0"/>
    <n v="21.659999847412099"/>
    <n v="7.9999998211860698E-2"/>
    <n v="4.9299998283386204"/>
    <n v="0"/>
    <x v="119"/>
    <n v="4"/>
    <n v="223"/>
    <n v="1089"/>
    <n v="4398"/>
  </r>
  <r>
    <x v="32"/>
    <x v="19"/>
    <n v="10930"/>
    <n v="8.3199996948242205"/>
    <n v="8.3199996948242205"/>
    <n v="0"/>
    <n v="3.1300001144409202"/>
    <n v="0.56999999284744296"/>
    <n v="4.5700001716613796"/>
    <n v="0"/>
    <x v="4"/>
    <n v="12"/>
    <n v="166"/>
    <n v="1226"/>
    <n v="2786"/>
  </r>
  <r>
    <x v="32"/>
    <x v="20"/>
    <n v="4790"/>
    <n v="3.6400001049041699"/>
    <n v="3.6400001049041699"/>
    <n v="0"/>
    <n v="0"/>
    <n v="0"/>
    <n v="3.5599999427795401"/>
    <n v="0"/>
    <x v="25"/>
    <n v="0"/>
    <n v="105"/>
    <n v="1335"/>
    <n v="2189"/>
  </r>
  <r>
    <x v="32"/>
    <x v="21"/>
    <n v="10818"/>
    <n v="8.2100000381469709"/>
    <n v="8.2100000381469709"/>
    <n v="0"/>
    <n v="1.3899999856948899"/>
    <n v="0.10000000149011599"/>
    <n v="6.6700000762939498"/>
    <n v="9.9999997764825804E-3"/>
    <x v="9"/>
    <n v="3"/>
    <n v="229"/>
    <n v="1189"/>
    <n v="2817"/>
  </r>
  <r>
    <x v="32"/>
    <x v="22"/>
    <n v="18193"/>
    <n v="16.299999237060501"/>
    <n v="16.299999237060501"/>
    <n v="0"/>
    <n v="10.420000076293899"/>
    <n v="0.31000000238418601"/>
    <n v="5.5300002098083496"/>
    <n v="0"/>
    <x v="10"/>
    <n v="8"/>
    <n v="212"/>
    <n v="1154"/>
    <n v="3477"/>
  </r>
  <r>
    <x v="32"/>
    <x v="23"/>
    <n v="14055"/>
    <n v="10.670000076293899"/>
    <n v="10.670000076293899"/>
    <n v="0"/>
    <n v="5.46000003814697"/>
    <n v="0.81999999284744296"/>
    <n v="4.3699998855590803"/>
    <n v="0"/>
    <x v="91"/>
    <n v="15"/>
    <n v="188"/>
    <n v="1170"/>
    <n v="3052"/>
  </r>
  <r>
    <x v="32"/>
    <x v="24"/>
    <n v="21727"/>
    <n v="19.340000152587901"/>
    <n v="19.340000152587901"/>
    <n v="0"/>
    <n v="12.789999961853001"/>
    <n v="0.28999999165535001"/>
    <n v="6.1599998474121103"/>
    <n v="0"/>
    <x v="98"/>
    <n v="17"/>
    <n v="232"/>
    <n v="1095"/>
    <n v="4015"/>
  </r>
  <r>
    <x v="32"/>
    <x v="25"/>
    <n v="12332"/>
    <n v="8.1300001144409197"/>
    <n v="8.1300001144409197"/>
    <n v="0"/>
    <n v="7.9999998211860698E-2"/>
    <n v="0.95999997854232799"/>
    <n v="6.9899997711181596"/>
    <n v="0"/>
    <x v="120"/>
    <n v="28"/>
    <n v="271"/>
    <n v="1036"/>
    <n v="4142"/>
  </r>
  <r>
    <x v="32"/>
    <x v="26"/>
    <n v="10686"/>
    <n v="8.1099996566772496"/>
    <n v="8.1099996566772496"/>
    <n v="0"/>
    <n v="1.08000004291534"/>
    <n v="0.20000000298023199"/>
    <n v="6.8000001907348597"/>
    <n v="0"/>
    <x v="27"/>
    <n v="4"/>
    <n v="245"/>
    <n v="1174"/>
    <n v="2847"/>
  </r>
  <r>
    <x v="32"/>
    <x v="27"/>
    <n v="20226"/>
    <n v="18.25"/>
    <n v="18.25"/>
    <n v="0"/>
    <n v="11.1000003814697"/>
    <n v="0.80000001192092896"/>
    <n v="6.2399997711181596"/>
    <n v="5.0000000745058101E-2"/>
    <x v="13"/>
    <n v="19"/>
    <n v="217"/>
    <n v="1131"/>
    <n v="3710"/>
  </r>
  <r>
    <x v="32"/>
    <x v="28"/>
    <n v="10733"/>
    <n v="8.1499996185302699"/>
    <n v="8.1499996185302699"/>
    <n v="0"/>
    <n v="1.3500000238418599"/>
    <n v="0.46000000834464999"/>
    <n v="6.2800002098083496"/>
    <n v="0"/>
    <x v="58"/>
    <n v="11"/>
    <n v="224"/>
    <n v="1187"/>
    <n v="2832"/>
  </r>
  <r>
    <x v="32"/>
    <x v="29"/>
    <n v="21420"/>
    <n v="19.559999465942401"/>
    <n v="19.559999465942401"/>
    <n v="0"/>
    <n v="13.2200002670288"/>
    <n v="0.40999999642372098"/>
    <n v="5.8899998664856001"/>
    <n v="0"/>
    <x v="121"/>
    <n v="12"/>
    <n v="213"/>
    <n v="1127"/>
    <n v="3832"/>
  </r>
  <r>
    <x v="32"/>
    <x v="30"/>
    <n v="8064"/>
    <n v="6.1199998855590803"/>
    <n v="6.1199998855590803"/>
    <n v="0"/>
    <n v="1.8200000524520901"/>
    <n v="3.9999999105930301E-2"/>
    <n v="4.25"/>
    <n v="0"/>
    <x v="53"/>
    <n v="1"/>
    <n v="137"/>
    <n v="770"/>
    <n v="1849"/>
  </r>
  <r>
    <x v="33"/>
    <x v="31"/>
    <m/>
    <m/>
    <m/>
    <m/>
    <m/>
    <m/>
    <m/>
    <m/>
    <x v="12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42D73-BA27-4D49-88DA-C941EFEFB24E}" name="PivotTable1" cacheId="974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B3:I37" firstHeaderRow="0" firstDataRow="1" firstDataCol="1"/>
  <pivotFields count="15">
    <pivotField axis="axisRow" compact="0" outline="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dataField="1" compact="0" outline="0"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2"/>
  </colFields>
  <colItems count="7">
    <i>
      <x/>
    </i>
    <i i="1">
      <x v="1"/>
    </i>
    <i i="2">
      <x v="2"/>
    </i>
    <i i="3">
      <x v="3"/>
    </i>
    <i i="4">
      <x v="4"/>
    </i>
    <i i="5">
      <x v="5"/>
    </i>
    <i i="6">
      <x v="6"/>
    </i>
  </colItems>
  <dataFields count="7">
    <dataField name="Count of ActivityDate" fld="1" subtotal="count" baseField="0" baseItem="0"/>
    <dataField name="Sum of TotalSteps" fld="2" baseField="0" baseItem="0"/>
    <dataField name="Sum of Calories" fld="14" baseField="0" baseItem="0"/>
    <dataField name="Average of TotalDistance" fld="3" subtotal="average" baseField="0" baseItem="0"/>
    <dataField name="Sum of VeryActiveMinutes" fld="10" baseField="0" baseItem="0"/>
    <dataField name="Sum of FairlyActiveMinutes" fld="11" baseField="0" baseItem="0"/>
    <dataField name="Sum of LightlyActiveMinutes" fld="12" baseField="0" baseItem="0"/>
  </dataFields>
  <formats count="38">
    <format dxfId="73">
      <pivotArea dataOnly="0" labelOnly="1" outline="0" fieldPosition="0">
        <references count="1">
          <reference field="0" count="1">
            <x v="33"/>
          </reference>
        </references>
      </pivotArea>
    </format>
    <format dxfId="74">
      <pivotArea outline="0" fieldPosition="0">
        <references count="1">
          <reference field="0" count="1" selected="0">
            <x v="33"/>
          </reference>
        </references>
      </pivotArea>
    </format>
    <format dxfId="75">
      <pivotArea outline="0" collapsedLevelsAreSubtotals="1" fieldPosition="0"/>
    </format>
    <format dxfId="76">
      <pivotArea dataOnly="0" labelOnly="1" outline="0" axis="axisValues" fieldPosition="0"/>
    </format>
    <format dxfId="77">
      <pivotArea outline="0"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 dxfId="79">
      <pivotArea outline="0" fieldPosition="0">
        <references count="1">
          <reference field="4294967294" count="1" selected="0">
            <x v="5"/>
          </reference>
        </references>
      </pivotArea>
    </format>
    <format dxfId="80">
      <pivotArea dataOnly="0" labelOnly="1" outline="0" fieldPosition="0">
        <references count="1">
          <reference field="4294967294" count="1">
            <x v="5"/>
          </reference>
        </references>
      </pivotArea>
    </format>
    <format dxfId="81">
      <pivotArea outline="0" fieldPosition="0">
        <references count="1">
          <reference field="4294967294" count="1" selected="0">
            <x v="6"/>
          </reference>
        </references>
      </pivotArea>
    </format>
    <format dxfId="82">
      <pivotArea dataOnly="0" labelOnly="1" outline="0" fieldPosition="0">
        <references count="1">
          <reference field="4294967294" count="1">
            <x v="6"/>
          </reference>
        </references>
      </pivotArea>
    </format>
    <format dxfId="83">
      <pivotArea outline="0" fieldPosition="0">
        <references count="2">
          <reference field="4294967294" count="1" selected="0">
            <x v="0"/>
          </reference>
          <reference field="0" count="1" selected="0">
            <x v="0"/>
          </reference>
        </references>
      </pivotArea>
    </format>
    <format dxfId="84">
      <pivotArea outline="0" fieldPosition="0">
        <references count="1">
          <reference field="4294967294" count="1" selected="0">
            <x v="4"/>
          </reference>
        </references>
      </pivotArea>
    </format>
    <format dxfId="85">
      <pivotArea dataOnly="0" labelOnly="1" outline="0" fieldPosition="0">
        <references count="1">
          <reference field="4294967294" count="1">
            <x v="4"/>
          </reference>
        </references>
      </pivotArea>
    </format>
    <format dxfId="86">
      <pivotArea outline="0" fieldPosition="0">
        <references count="1">
          <reference field="4294967294" count="1" selected="0">
            <x v="2"/>
          </reference>
        </references>
      </pivotArea>
    </format>
    <format dxfId="87">
      <pivotArea dataOnly="0" labelOnly="1" outline="0" fieldPosition="0">
        <references count="1">
          <reference field="4294967294" count="1">
            <x v="2"/>
          </reference>
        </references>
      </pivotArea>
    </format>
    <format dxfId="88">
      <pivotArea field="0" type="button" dataOnly="0" labelOnly="1" outline="0" axis="axisRow" fieldPosition="0"/>
    </format>
    <format dxfId="89">
      <pivotArea dataOnly="0" labelOnly="1" outline="0" fieldPosition="0">
        <references count="1">
          <reference field="4294967294" count="6">
            <x v="0"/>
            <x v="2"/>
            <x v="3"/>
            <x v="4"/>
            <x v="5"/>
            <x v="6"/>
          </reference>
        </references>
      </pivotArea>
    </format>
    <format dxfId="90">
      <pivotArea field="0" type="button" dataOnly="0" labelOnly="1" outline="0" axis="axisRow" fieldPosition="0"/>
    </format>
    <format dxfId="91">
      <pivotArea dataOnly="0" labelOnly="1" outline="0" fieldPosition="0">
        <references count="1">
          <reference field="4294967294" count="6">
            <x v="0"/>
            <x v="2"/>
            <x v="3"/>
            <x v="4"/>
            <x v="5"/>
            <x v="6"/>
          </reference>
        </references>
      </pivotArea>
    </format>
    <format dxfId="92">
      <pivotArea field="0" type="button" dataOnly="0" labelOnly="1" outline="0" axis="axisRow" fieldPosition="0"/>
    </format>
    <format dxfId="93">
      <pivotArea dataOnly="0" labelOnly="1" outline="0" fieldPosition="0">
        <references count="1">
          <reference field="4294967294" count="6">
            <x v="0"/>
            <x v="2"/>
            <x v="3"/>
            <x v="4"/>
            <x v="5"/>
            <x v="6"/>
          </reference>
        </references>
      </pivotArea>
    </format>
    <format dxfId="94">
      <pivotArea field="0" type="button" dataOnly="0" labelOnly="1" outline="0" axis="axisRow" fieldPosition="0"/>
    </format>
    <format>
      <pivotArea type="all" dataOnly="0" outline="0" fieldPosition="0"/>
    </format>
    <format>
      <pivotArea outline="0" collapsedLevelsAreSubtotals="1" fieldPosition="0"/>
    </format>
    <format>
      <pivotArea dataOnly="0" labelOnly="1" outline="0" fieldPosition="0">
        <references count="1">
          <reference field="0" count="0"/>
        </references>
      </pivotArea>
    </format>
    <format dxfId="95">
      <pivotArea outline="0" fieldPosition="0">
        <references count="1">
          <reference field="0" count="33" selected="0">
            <x v="0"/>
            <x v="1"/>
            <x v="2"/>
            <x v="3"/>
            <x v="4"/>
            <x v="5"/>
            <x v="6"/>
            <x v="7"/>
            <x v="8"/>
            <x v="9"/>
            <x v="10"/>
            <x v="11"/>
            <x v="12"/>
            <x v="13"/>
            <x v="14"/>
            <x v="15"/>
            <x v="16"/>
            <x v="17"/>
            <x v="18"/>
            <x v="19"/>
            <x v="20"/>
            <x v="21"/>
            <x v="22"/>
            <x v="23"/>
            <x v="24"/>
            <x v="25"/>
            <x v="26"/>
            <x v="27"/>
            <x v="28"/>
            <x v="29"/>
            <x v="30"/>
            <x v="31"/>
            <x v="32"/>
          </reference>
        </references>
      </pivotArea>
    </format>
    <format dxfId="96">
      <pivotArea field="0" type="button" dataOnly="0" labelOnly="1" outline="0" axis="axisRow" fieldPosition="0"/>
    </format>
    <format dxfId="97">
      <pivotArea dataOnly="0" labelOnly="1" outline="0" fieldPosition="0">
        <references count="1">
          <reference field="0" count="33">
            <x v="0"/>
            <x v="1"/>
            <x v="2"/>
            <x v="3"/>
            <x v="4"/>
            <x v="5"/>
            <x v="6"/>
            <x v="7"/>
            <x v="8"/>
            <x v="9"/>
            <x v="10"/>
            <x v="11"/>
            <x v="12"/>
            <x v="13"/>
            <x v="14"/>
            <x v="15"/>
            <x v="16"/>
            <x v="17"/>
            <x v="18"/>
            <x v="19"/>
            <x v="20"/>
            <x v="21"/>
            <x v="22"/>
            <x v="23"/>
            <x v="24"/>
            <x v="25"/>
            <x v="26"/>
            <x v="27"/>
            <x v="28"/>
            <x v="29"/>
            <x v="30"/>
            <x v="31"/>
            <x v="32"/>
          </reference>
        </references>
      </pivotArea>
    </format>
    <format dxfId="98">
      <pivotArea dataOnly="0" labelOnly="1" outline="0" fieldPosition="0">
        <references count="1">
          <reference field="4294967294" count="6">
            <x v="0"/>
            <x v="2"/>
            <x v="3"/>
            <x v="4"/>
            <x v="5"/>
            <x v="6"/>
          </reference>
        </references>
      </pivotArea>
    </format>
    <format>
      <pivotArea outline="0" fieldPosition="0">
        <references count="1">
          <reference field="0" count="33" selected="0">
            <x v="0"/>
            <x v="1"/>
            <x v="2"/>
            <x v="3"/>
            <x v="4"/>
            <x v="5"/>
            <x v="6"/>
            <x v="7"/>
            <x v="8"/>
            <x v="9"/>
            <x v="10"/>
            <x v="11"/>
            <x v="12"/>
            <x v="13"/>
            <x v="14"/>
            <x v="15"/>
            <x v="16"/>
            <x v="17"/>
            <x v="18"/>
            <x v="19"/>
            <x v="20"/>
            <x v="21"/>
            <x v="22"/>
            <x v="23"/>
            <x v="24"/>
            <x v="25"/>
            <x v="26"/>
            <x v="27"/>
            <x v="28"/>
            <x v="29"/>
            <x v="30"/>
            <x v="31"/>
            <x v="32"/>
          </reference>
        </references>
      </pivotArea>
    </format>
    <format>
      <pivotArea field="0" type="button" dataOnly="0" labelOnly="1" outline="0" axis="axisRow" fieldPosition="0"/>
    </format>
    <format>
      <pivotArea dataOnly="0" labelOnly="1" outline="0" fieldPosition="0">
        <references count="1">
          <reference field="0" count="33">
            <x v="0"/>
            <x v="1"/>
            <x v="2"/>
            <x v="3"/>
            <x v="4"/>
            <x v="5"/>
            <x v="6"/>
            <x v="7"/>
            <x v="8"/>
            <x v="9"/>
            <x v="10"/>
            <x v="11"/>
            <x v="12"/>
            <x v="13"/>
            <x v="14"/>
            <x v="15"/>
            <x v="16"/>
            <x v="17"/>
            <x v="18"/>
            <x v="19"/>
            <x v="20"/>
            <x v="21"/>
            <x v="22"/>
            <x v="23"/>
            <x v="24"/>
            <x v="25"/>
            <x v="26"/>
            <x v="27"/>
            <x v="28"/>
            <x v="29"/>
            <x v="30"/>
            <x v="31"/>
            <x v="32"/>
          </reference>
        </references>
      </pivotArea>
    </format>
    <format>
      <pivotArea dataOnly="0" labelOnly="1" outline="0" fieldPosition="0">
        <references count="1">
          <reference field="4294967294" count="6">
            <x v="0"/>
            <x v="2"/>
            <x v="3"/>
            <x v="4"/>
            <x v="5"/>
            <x v="6"/>
          </reference>
        </references>
      </pivotArea>
    </format>
    <format dxfId="99">
      <pivotArea outline="0" fieldPosition="0">
        <references count="1">
          <reference field="4294967294" count="1" selected="0">
            <x v="1"/>
          </reference>
        </references>
      </pivotArea>
    </format>
    <format dxfId="100">
      <pivotArea dataOnly="0" labelOnly="1" outline="0" fieldPosition="0">
        <references count="1">
          <reference field="4294967294" count="1">
            <x v="1"/>
          </reference>
        </references>
      </pivotArea>
    </format>
    <format dxfId="101">
      <pivotArea dataOnly="0" labelOnly="1" outline="0" fieldPosition="0">
        <references count="1">
          <reference field="4294967294" count="1">
            <x v="1"/>
          </reference>
        </references>
      </pivotArea>
    </format>
    <format dxfId="102">
      <pivotArea dataOnly="0" labelOnly="1" outline="0" fieldPosition="0">
        <references count="1">
          <reference field="4294967294" count="1">
            <x v="1"/>
          </reference>
        </references>
      </pivotArea>
    </format>
    <format dxfId="103">
      <pivotArea dataOnly="0" labelOnly="1" outline="0" fieldPosition="0">
        <references count="1">
          <reference field="4294967294"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D884F-6E57-4681-B60C-12A6896134D5}" name="PivotTable1" cacheId="97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H36" firstHeaderRow="0" firstDataRow="1" firstDataCol="1"/>
  <pivotFields count="15">
    <pivotField dataField="1" compact="0" outline="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Row"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n="00" x="31"/>
        <item t="default"/>
      </items>
    </pivotField>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24">
        <item x="25"/>
        <item x="37"/>
        <item x="31"/>
        <item x="33"/>
        <item x="59"/>
        <item x="32"/>
        <item x="39"/>
        <item x="30"/>
        <item x="35"/>
        <item x="36"/>
        <item x="38"/>
        <item x="28"/>
        <item x="41"/>
        <item x="47"/>
        <item x="42"/>
        <item x="26"/>
        <item x="17"/>
        <item x="27"/>
        <item x="58"/>
        <item x="9"/>
        <item x="49"/>
        <item x="1"/>
        <item x="56"/>
        <item x="53"/>
        <item x="21"/>
        <item x="0"/>
        <item x="54"/>
        <item x="44"/>
        <item x="8"/>
        <item x="3"/>
        <item x="2"/>
        <item x="14"/>
        <item x="40"/>
        <item x="19"/>
        <item x="64"/>
        <item x="50"/>
        <item x="4"/>
        <item x="22"/>
        <item x="5"/>
        <item x="12"/>
        <item x="67"/>
        <item x="11"/>
        <item x="6"/>
        <item x="43"/>
        <item x="23"/>
        <item x="20"/>
        <item x="24"/>
        <item x="55"/>
        <item x="16"/>
        <item x="68"/>
        <item x="7"/>
        <item x="34"/>
        <item x="18"/>
        <item x="87"/>
        <item x="92"/>
        <item x="46"/>
        <item x="88"/>
        <item x="51"/>
        <item x="52"/>
        <item x="69"/>
        <item x="89"/>
        <item x="65"/>
        <item x="79"/>
        <item x="81"/>
        <item x="90"/>
        <item x="60"/>
        <item x="10"/>
        <item x="91"/>
        <item x="106"/>
        <item x="66"/>
        <item x="86"/>
        <item x="114"/>
        <item x="48"/>
        <item x="13"/>
        <item x="115"/>
        <item x="57"/>
        <item x="61"/>
        <item x="15"/>
        <item x="111"/>
        <item x="93"/>
        <item x="116"/>
        <item x="70"/>
        <item x="77"/>
        <item x="121"/>
        <item x="102"/>
        <item x="101"/>
        <item x="107"/>
        <item x="118"/>
        <item x="95"/>
        <item x="98"/>
        <item x="83"/>
        <item x="82"/>
        <item x="103"/>
        <item x="100"/>
        <item x="45"/>
        <item x="120"/>
        <item x="117"/>
        <item x="63"/>
        <item x="76"/>
        <item x="78"/>
        <item x="99"/>
        <item x="113"/>
        <item x="75"/>
        <item x="72"/>
        <item x="94"/>
        <item x="110"/>
        <item x="71"/>
        <item x="96"/>
        <item x="62"/>
        <item x="108"/>
        <item x="109"/>
        <item x="119"/>
        <item x="104"/>
        <item x="105"/>
        <item x="97"/>
        <item x="112"/>
        <item x="73"/>
        <item x="29"/>
        <item x="85"/>
        <item x="74"/>
        <item x="84"/>
        <item x="80"/>
        <item x="122"/>
        <item t="default"/>
      </items>
    </pivotField>
    <pivotField dataField="1" compact="0" outline="0" showAll="0"/>
    <pivotField dataField="1" compact="0" outline="0" showAll="0"/>
    <pivotField compact="0" outline="0" showAll="0"/>
    <pivotField dataField="1" compact="0" outline="0"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7">
    <i>
      <x/>
    </i>
    <i i="1">
      <x v="1"/>
    </i>
    <i i="2">
      <x v="2"/>
    </i>
    <i i="3">
      <x v="3"/>
    </i>
    <i i="4">
      <x v="4"/>
    </i>
    <i i="5">
      <x v="5"/>
    </i>
    <i i="6">
      <x v="6"/>
    </i>
  </colItems>
  <dataFields count="7">
    <dataField name="Count of Id" fld="0" subtotal="count" baseField="0" baseItem="0"/>
    <dataField name="Average of TotalDistance" fld="3" subtotal="average" baseField="0" baseItem="0" numFmtId="2"/>
    <dataField name="Sum of TotalSteps" fld="2" baseField="0" baseItem="0"/>
    <dataField name="Sum of Calories" fld="14" baseField="0" baseItem="0"/>
    <dataField name="Sum of FairlyActiveMinutes" fld="11" baseField="0" baseItem="0"/>
    <dataField name="Sum of LightlyActiveMinutes" fld="12" baseField="0" baseItem="0"/>
    <dataField name="Sum of VeryActiveMinutes" fld="10" baseField="0" baseItem="0"/>
  </dataFields>
  <formats count="17">
    <format dxfId="59">
      <pivotArea field="1" type="button" dataOnly="0" labelOnly="1" outline="0" axis="axisRow" fieldPosition="0"/>
    </format>
    <format dxfId="60">
      <pivotArea dataOnly="0" labelOnly="1" outline="0" fieldPosition="0">
        <references count="1">
          <reference field="1" count="0"/>
        </references>
      </pivotArea>
    </format>
    <format dxfId="61">
      <pivotArea dataOnly="0" labelOnly="1" grandRow="1" outline="0" fieldPosition="0"/>
    </format>
    <format dxfId="62">
      <pivotArea outline="0"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4">
      <pivotArea type="all" dataOnly="0" outline="0" fieldPosition="0"/>
    </format>
    <format dxfId="65">
      <pivotArea outline="0" collapsedLevelsAreSubtotals="1" fieldPosition="0"/>
    </format>
    <format dxfId="66">
      <pivotArea field="1" type="button" dataOnly="0" labelOnly="1" outline="0" axis="axisRow" fieldPosition="0"/>
    </format>
    <format dxfId="67">
      <pivotArea dataOnly="0" labelOnly="1" outline="0" fieldPosition="0">
        <references count="1">
          <reference field="1" count="0"/>
        </references>
      </pivotArea>
    </format>
    <format dxfId="68">
      <pivotArea dataOnly="0" labelOnly="1" grandRow="1" outline="0" fieldPosition="0"/>
    </format>
    <format dxfId="69">
      <pivotArea dataOnly="0" labelOnly="1" outline="0" fieldPosition="0">
        <references count="1">
          <reference field="4294967294" count="7">
            <x v="0"/>
            <x v="1"/>
            <x v="2"/>
            <x v="3"/>
            <x v="4"/>
            <x v="5"/>
            <x v="6"/>
          </reference>
        </references>
      </pivotArea>
    </format>
    <format>
      <pivotArea type="all" dataOnly="0" outline="0" fieldPosition="0"/>
    </format>
    <format>
      <pivotArea field="1" type="button" dataOnly="0" labelOnly="1" outline="0" axis="axisRow" fieldPosition="0"/>
    </format>
    <format>
      <pivotArea dataOnly="0" labelOnly="1" outline="0" fieldPosition="0">
        <references count="1">
          <reference field="4294967294" count="7">
            <x v="0"/>
            <x v="1"/>
            <x v="2"/>
            <x v="3"/>
            <x v="4"/>
            <x v="5"/>
            <x v="6"/>
          </reference>
        </references>
      </pivotArea>
    </format>
    <format dxfId="70">
      <pivotArea outline="0" collapsedLevelsAreSubtotals="1" fieldPosition="0"/>
    </format>
    <format dxfId="71">
      <pivotArea dataOnly="0" labelOnly="1" outline="0" fieldPosition="0">
        <references count="1">
          <reference field="1" count="0"/>
        </references>
      </pivotArea>
    </format>
    <format dxfId="72">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BB33D7-2FD9-4708-A47E-83A113FD275C}" name="Table7" displayName="Table7" ref="A2:C35" totalsRowShown="0" headerRowBorderDxfId="54" tableBorderDxfId="55" totalsRowBorderDxfId="53">
  <autoFilter ref="A2:C35" xr:uid="{75BB33D7-2FD9-4708-A47E-83A113FD275C}"/>
  <tableColumns count="3">
    <tableColumn id="1" xr3:uid="{A5682588-A1B3-452B-8240-FDAC7478C79F}" name="ID" dataDxfId="52">
      <calculatedColumnFormula>VLOOKUP('PivotTable with Unique-ID'!B4,'PivotTable with Unique-ID'!B4:H36,1,"False")</calculatedColumnFormula>
    </tableColumn>
    <tableColumn id="2" xr3:uid="{04524403-FD87-40C2-9562-E33A8BD78409}" name="Active Days" dataDxfId="51">
      <calculatedColumnFormula>VLOOKUP('PivotTable with Unique-ID'!B4,'PivotTable with Unique-ID'!B4:H36,2,"False")</calculatedColumnFormula>
    </tableColumn>
    <tableColumn id="3" xr3:uid="{4DCD3DE1-9773-4ADA-8F0A-E9F2880C7046}" name="Intensity" dataDxfId="50">
      <calculatedColumnFormula>IF(B3&gt;20,"Active",IF(B3&lt;10,"Light","Moderate"))</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6D087FE-C8B4-4BFA-B1BF-1F6875B99CE3}" name="Table8" displayName="Table8" ref="B3:D36" totalsRowShown="0" headerRowBorderDxfId="45" tableBorderDxfId="46" totalsRowBorderDxfId="44">
  <autoFilter ref="B3:D36" xr:uid="{F6D087FE-C8B4-4BFA-B1BF-1F6875B99CE3}"/>
  <tableColumns count="3">
    <tableColumn id="1" xr3:uid="{923C85B0-BA3E-4F9E-B5CC-13718551120A}" name="ID" dataDxfId="43">
      <calculatedColumnFormula>VLOOKUP('PivotTable with Unique-ID'!B4,'PivotTable with Unique-ID'!B4:H36,1,"False")</calculatedColumnFormula>
    </tableColumn>
    <tableColumn id="2" xr3:uid="{BA62BE00-5F8B-426F-ABCE-657ACADCD8DA}" name="AverageDistance" dataDxfId="42">
      <calculatedColumnFormula>VLOOKUP('PivotTable with Unique-ID'!B4,'PivotTable with Unique-ID'!B4:H36,5,"False")</calculatedColumnFormula>
    </tableColumn>
    <tableColumn id="3" xr3:uid="{2C472698-EC86-4CF2-AA79-7E7D8A34597F}" name="Status" dataDxfId="41">
      <calculatedColumnFormula>IF(C4&gt;10,"Pro",IF(C4&lt;4,"Beginner","Intermediate"))</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36D7E3-0F13-4023-99A4-333BAC8309E9}" name="Table9" displayName="Table9" ref="B3:C35" totalsRowShown="0" headerRowDxfId="40" dataDxfId="39" headerRowBorderDxfId="37" tableBorderDxfId="38" totalsRowBorderDxfId="36">
  <autoFilter ref="B3:C35" xr:uid="{9836D7E3-0F13-4023-99A4-333BAC8309E9}"/>
  <tableColumns count="2">
    <tableColumn id="1" xr3:uid="{3BBB7B45-D22D-4A1F-BCD3-3D76C1612EC6}" name="ID" dataDxfId="35">
      <calculatedColumnFormula>VLOOKUP('PivotTable with Unique-ID'!B4,'PivotTable with Unique-ID'!B4:I36,1,"False")</calculatedColumnFormula>
    </tableColumn>
    <tableColumn id="2" xr3:uid="{D97AA8B7-AF0E-48B4-8E7E-F9D934CDCEA0}" name="TotalSteps" dataDxfId="34">
      <calculatedColumnFormula>VLOOKUP('PivotTable with Unique-ID'!B4,'PivotTable with Unique-ID'!B4:I36,3,"False")</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3B3766-F56C-4B08-BCBF-1C4D1EBC0B2F}" name="Table10" displayName="Table10" ref="B2:C35" totalsRowShown="0" headerRowDxfId="33" headerRowBorderDxfId="31" tableBorderDxfId="32" totalsRowBorderDxfId="30">
  <autoFilter ref="B2:C35" xr:uid="{B93B3766-F56C-4B08-BCBF-1C4D1EBC0B2F}"/>
  <tableColumns count="2">
    <tableColumn id="1" xr3:uid="{24B1DC74-5B2C-45CB-97C6-23F9F62D00AC}" name="ID" dataDxfId="29">
      <calculatedColumnFormula>VLOOKUP('PivotTable with Unique-ID'!B4,'PivotTable with Unique-ID'!B4:I36,1,"False")</calculatedColumnFormula>
    </tableColumn>
    <tableColumn id="2" xr3:uid="{C356EFE1-56FC-496B-B2CE-7DCAF863D8BD}" name="CaloriesBurn" dataDxfId="28">
      <calculatedColumnFormula>VLOOKUP('PivotTable with Unique-ID'!B4,'PivotTable with Unique-ID'!B4:I36,4,"False")</calculatedColumnFormula>
    </tableColumn>
  </tableColumns>
  <tableStyleInfo name="TableStyleDark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27950EE-24B2-43B5-8984-88A26F5752DA}" name="Table11" displayName="Table11" ref="A1:B34" totalsRowShown="0" headerRowDxfId="27" headerRowBorderDxfId="25" tableBorderDxfId="26" totalsRowBorderDxfId="24">
  <autoFilter ref="A1:B34" xr:uid="{927950EE-24B2-43B5-8984-88A26F5752DA}"/>
  <tableColumns count="2">
    <tableColumn id="1" xr3:uid="{F8B843AA-9651-44BA-AC65-8D17BE8D3A2A}" name="ID" dataDxfId="23">
      <calculatedColumnFormula>VLOOKUP('PivotTable with Unique-ID'!B4,'PivotTable with Unique-ID'!B4:I36,1,"False")</calculatedColumnFormula>
    </tableColumn>
    <tableColumn id="2" xr3:uid="{EFA836A7-9651-4785-9984-B371C3705BF8}" name="VeryActive" dataDxfId="22">
      <calculatedColumnFormula>VLOOKUP('PivotTable with Unique-ID'!B4,'PivotTable with Unique-ID'!B4:I36,6,"False")</calculatedColumnFormula>
    </tableColumn>
  </tableColumns>
  <tableStyleInfo name="TableStyleDark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F1BF9E-251F-4923-A25D-EDD81A1C6499}" name="Table2" displayName="Table2" ref="A36:B69" totalsRowShown="0" headerRowBorderDxfId="20" tableBorderDxfId="21" totalsRowBorderDxfId="19">
  <autoFilter ref="A36:B69" xr:uid="{18F1BF9E-251F-4923-A25D-EDD81A1C6499}"/>
  <tableColumns count="2">
    <tableColumn id="1" xr3:uid="{E3B18F2A-384D-4606-A90F-6EFF98433FC6}" name="ID" dataDxfId="18">
      <calculatedColumnFormula>VLOOKUP('PivotTable with Unique-ID'!B4,'PivotTable with Unique-ID'!B4:I36,1,"False")</calculatedColumnFormula>
    </tableColumn>
    <tableColumn id="2" xr3:uid="{F2D93B79-EAB2-4795-9205-279D3762734A}" name="FairlyActive" dataDxfId="17">
      <calculatedColumnFormula>VLOOKUP('PivotTable with Unique-ID'!B4,'PivotTable with Unique-ID'!B4:I36,7,"False")</calculatedColumnFormula>
    </tableColumn>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643ECF-49B7-4DEE-B478-BC06664F4784}" name="Table3" displayName="Table3" ref="A71:B104" totalsRowShown="0" headerRowDxfId="16" headerRowBorderDxfId="14" tableBorderDxfId="15" totalsRowBorderDxfId="13">
  <autoFilter ref="A71:B104" xr:uid="{DF643ECF-49B7-4DEE-B478-BC06664F4784}"/>
  <tableColumns count="2">
    <tableColumn id="1" xr3:uid="{82233120-9B82-43C2-8053-4E90E4F42B2E}" name="ID" dataDxfId="12">
      <calculatedColumnFormula>VLOOKUP('PivotTable with Unique-ID'!B4,'PivotTable with Unique-ID'!B4:I36,1,"False")</calculatedColumnFormula>
    </tableColumn>
    <tableColumn id="2" xr3:uid="{A573E888-9FA1-4DC9-BBEA-D375C8D69202}" name="LightlyActive" dataDxfId="11">
      <calculatedColumnFormula>VLOOKUP('PivotTable with Unique-ID'!B4,'PivotTable with Unique-ID'!B4:I36,8,"False")</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DB0E3-0B53-4023-B37C-42FCB528E047}" name="Table1" displayName="Table1" ref="B2:C35" totalsRowShown="0" headerRowDxfId="10" headerRowBorderDxfId="9" totalsRowBorderDxfId="8">
  <autoFilter ref="B2:C35" xr:uid="{0D5DB0E3-0B53-4023-B37C-42FCB528E047}"/>
  <tableColumns count="2">
    <tableColumn id="1" xr3:uid="{57A0AACC-5459-42AF-8693-F779968566F8}" name="Unique Dates" dataDxfId="7">
      <calculatedColumnFormula>VLOOKUP('PivotTable with Unique-dates'!A4,'PivotTable with Unique-dates'!A4:H34,1,"False")</calculatedColumnFormula>
    </tableColumn>
    <tableColumn id="2" xr3:uid="{CC39D840-DA27-4DA4-8CA2-AFE873DD4059}" name="Avg. Distance per Day" dataDxfId="6">
      <calculatedColumnFormula>VLOOKUP('PivotTable with Unique-dates'!A4,'PivotTable with Unique-dates'!A4:H36,3,"False")</calculatedColumnFormula>
    </tableColumn>
  </tableColumns>
  <tableStyleInfo name="TableStyleLight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E51A6F-CF6F-4874-B9D7-BAE45A0A175C}" name="Table4" displayName="Table4" ref="E2:G35" totalsRowShown="0" headerRowDxfId="5" headerRowBorderDxfId="4" totalsRowBorderDxfId="3">
  <autoFilter ref="E2:G35" xr:uid="{B8E51A6F-CF6F-4874-B9D7-BAE45A0A175C}"/>
  <tableColumns count="3">
    <tableColumn id="1" xr3:uid="{28C4140F-660D-4D15-8013-5409907CADEA}" name="Unique - Date" dataDxfId="2">
      <calculatedColumnFormula>VLOOKUP('PivotTable with Unique-dates'!A4,'PivotTable with Unique-dates'!A4:H34,1,"False")</calculatedColumnFormula>
    </tableColumn>
    <tableColumn id="2" xr3:uid="{2EACDAF1-6A11-462C-84F6-BAFA57FEAE78}" name="User Count" dataDxfId="1">
      <calculatedColumnFormula>VLOOKUP('PivotTable with Unique-dates'!A4,'PivotTable with Unique-dates'!A4:H36,2,"False")</calculatedColumnFormula>
    </tableColumn>
    <tableColumn id="3" xr3:uid="{9EA3E26B-78A8-4520-9B4D-4217DD147071}" name="Total Active Minutes" dataDxfId="0">
      <calculatedColumnFormula>SUM('PivotTable with Unique-dates'!F4,'PivotTable with Unique-dates'!G4,'PivotTable with Unique-dates'!H4)</calculatedColumnFormula>
    </tableColumn>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5.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41"/>
  <sheetViews>
    <sheetView topLeftCell="G917" workbookViewId="0">
      <selection sqref="A1:O941"/>
    </sheetView>
  </sheetViews>
  <sheetFormatPr defaultRowHeight="15"/>
  <cols>
    <col min="1" max="1" width="12" bestFit="1" customWidth="1"/>
    <col min="2" max="2" width="15.42578125" style="1" bestFit="1" customWidth="1"/>
    <col min="3" max="3" width="13.28515625" bestFit="1" customWidth="1"/>
    <col min="4" max="4" width="16.85546875" bestFit="1" customWidth="1"/>
    <col min="5" max="5" width="19.85546875" bestFit="1" customWidth="1"/>
    <col min="6" max="6" width="29.7109375" bestFit="1" customWidth="1"/>
    <col min="7" max="7" width="23.28515625" bestFit="1" customWidth="1"/>
    <col min="8" max="8" width="30.85546875" bestFit="1" customWidth="1"/>
    <col min="9" max="9" width="24.140625" bestFit="1" customWidth="1"/>
    <col min="10" max="10" width="29.5703125" bestFit="1" customWidth="1"/>
    <col min="11" max="11" width="22.85546875" bestFit="1" customWidth="1"/>
    <col min="12" max="12" width="24.28515625" bestFit="1" customWidth="1"/>
    <col min="13" max="13" width="25.7109375" bestFit="1" customWidth="1"/>
    <col min="14" max="14" width="21.85546875" bestFit="1" customWidth="1"/>
    <col min="15" max="15" width="10.5703125" bestFit="1" customWidth="1"/>
  </cols>
  <sheetData>
    <row r="1" spans="1:15" ht="15.75">
      <c r="A1" s="64" t="s">
        <v>0</v>
      </c>
      <c r="B1" s="65" t="s">
        <v>1</v>
      </c>
      <c r="C1" s="66" t="s">
        <v>2</v>
      </c>
      <c r="D1" s="66" t="s">
        <v>3</v>
      </c>
      <c r="E1" s="66" t="s">
        <v>4</v>
      </c>
      <c r="F1" s="66" t="s">
        <v>5</v>
      </c>
      <c r="G1" s="66" t="s">
        <v>6</v>
      </c>
      <c r="H1" s="66" t="s">
        <v>7</v>
      </c>
      <c r="I1" s="66" t="s">
        <v>8</v>
      </c>
      <c r="J1" s="66" t="s">
        <v>9</v>
      </c>
      <c r="K1" s="66" t="s">
        <v>10</v>
      </c>
      <c r="L1" s="66" t="s">
        <v>11</v>
      </c>
      <c r="M1" s="66" t="s">
        <v>12</v>
      </c>
      <c r="N1" s="66" t="s">
        <v>13</v>
      </c>
      <c r="O1" s="67" t="s">
        <v>14</v>
      </c>
    </row>
    <row r="2" spans="1:15">
      <c r="A2" s="68">
        <v>1503960366</v>
      </c>
      <c r="B2" s="69">
        <v>42472</v>
      </c>
      <c r="C2" s="70">
        <v>13162</v>
      </c>
      <c r="D2" s="70">
        <v>8.5</v>
      </c>
      <c r="E2" s="70">
        <v>8.5</v>
      </c>
      <c r="F2" s="70">
        <v>0</v>
      </c>
      <c r="G2" s="70">
        <v>1.87999999523163</v>
      </c>
      <c r="H2" s="70">
        <v>0.55000001192092896</v>
      </c>
      <c r="I2" s="70">
        <v>6.0599999427795401</v>
      </c>
      <c r="J2" s="70">
        <v>0</v>
      </c>
      <c r="K2" s="70">
        <v>25</v>
      </c>
      <c r="L2" s="70">
        <v>13</v>
      </c>
      <c r="M2" s="70">
        <v>328</v>
      </c>
      <c r="N2" s="70">
        <v>728</v>
      </c>
      <c r="O2" s="71">
        <v>1985</v>
      </c>
    </row>
    <row r="3" spans="1:15">
      <c r="A3" s="68">
        <v>1503960366</v>
      </c>
      <c r="B3" s="69">
        <v>42473</v>
      </c>
      <c r="C3" s="70">
        <v>10735</v>
      </c>
      <c r="D3" s="70">
        <v>6.9699997901916504</v>
      </c>
      <c r="E3" s="70" t="s">
        <v>15</v>
      </c>
      <c r="F3" s="70">
        <v>0</v>
      </c>
      <c r="G3" s="70">
        <v>1.5700000524520901</v>
      </c>
      <c r="H3" s="70">
        <v>0.68999999761581399</v>
      </c>
      <c r="I3" s="70">
        <v>4.71000003814697</v>
      </c>
      <c r="J3" s="70">
        <v>0</v>
      </c>
      <c r="K3" s="70">
        <v>21</v>
      </c>
      <c r="L3" s="70">
        <v>19</v>
      </c>
      <c r="M3" s="70">
        <v>217</v>
      </c>
      <c r="N3" s="70">
        <v>776</v>
      </c>
      <c r="O3" s="71">
        <v>1797</v>
      </c>
    </row>
    <row r="4" spans="1:15">
      <c r="A4" s="68">
        <v>1503960366</v>
      </c>
      <c r="B4" s="69">
        <v>42474</v>
      </c>
      <c r="C4" s="70">
        <v>10460</v>
      </c>
      <c r="D4" s="70">
        <v>6.7399997711181596</v>
      </c>
      <c r="E4" s="70">
        <v>6.7399997711181596</v>
      </c>
      <c r="F4" s="70">
        <v>0</v>
      </c>
      <c r="G4" s="70">
        <v>2.4400000572204599</v>
      </c>
      <c r="H4" s="70">
        <v>0.40000000596046398</v>
      </c>
      <c r="I4" s="70">
        <v>3.9100000858306898</v>
      </c>
      <c r="J4" s="70">
        <v>0</v>
      </c>
      <c r="K4" s="70">
        <v>30</v>
      </c>
      <c r="L4" s="70">
        <v>11</v>
      </c>
      <c r="M4" s="70">
        <v>181</v>
      </c>
      <c r="N4" s="70">
        <v>1218</v>
      </c>
      <c r="O4" s="71">
        <v>1776</v>
      </c>
    </row>
    <row r="5" spans="1:15">
      <c r="A5" s="68">
        <v>1503960366</v>
      </c>
      <c r="B5" s="69">
        <v>42475</v>
      </c>
      <c r="C5" s="70">
        <v>9762</v>
      </c>
      <c r="D5" s="70">
        <v>6.2800002098083496</v>
      </c>
      <c r="E5" s="70">
        <v>6.2800002098083496</v>
      </c>
      <c r="F5" s="70">
        <v>0</v>
      </c>
      <c r="G5" s="70">
        <v>2.1400001049041699</v>
      </c>
      <c r="H5" s="70">
        <v>1.2599999904632599</v>
      </c>
      <c r="I5" s="70">
        <v>2.8299999237060498</v>
      </c>
      <c r="J5" s="70">
        <v>0</v>
      </c>
      <c r="K5" s="70">
        <v>29</v>
      </c>
      <c r="L5" s="70">
        <v>34</v>
      </c>
      <c r="M5" s="70">
        <v>209</v>
      </c>
      <c r="N5" s="70">
        <v>726</v>
      </c>
      <c r="O5" s="71">
        <v>1745</v>
      </c>
    </row>
    <row r="6" spans="1:15">
      <c r="A6" s="68">
        <v>1503960366</v>
      </c>
      <c r="B6" s="69">
        <v>42476</v>
      </c>
      <c r="C6" s="70">
        <v>12669</v>
      </c>
      <c r="D6" s="70">
        <v>8.1599998474121094</v>
      </c>
      <c r="E6" s="70">
        <v>8.1599998474121094</v>
      </c>
      <c r="F6" s="70">
        <v>0</v>
      </c>
      <c r="G6" s="70">
        <v>2.71000003814697</v>
      </c>
      <c r="H6" s="70">
        <v>0.40999999642372098</v>
      </c>
      <c r="I6" s="70">
        <v>5.03999996185303</v>
      </c>
      <c r="J6" s="70">
        <v>0</v>
      </c>
      <c r="K6" s="70">
        <v>36</v>
      </c>
      <c r="L6" s="70">
        <v>10</v>
      </c>
      <c r="M6" s="70">
        <v>221</v>
      </c>
      <c r="N6" s="70">
        <v>773</v>
      </c>
      <c r="O6" s="71">
        <v>1863</v>
      </c>
    </row>
    <row r="7" spans="1:15">
      <c r="A7" s="68">
        <v>1503960366</v>
      </c>
      <c r="B7" s="69">
        <v>42477</v>
      </c>
      <c r="C7" s="70">
        <v>9705</v>
      </c>
      <c r="D7" s="70">
        <v>6.4800000190734899</v>
      </c>
      <c r="E7" s="70">
        <v>6.4800000190734899</v>
      </c>
      <c r="F7" s="70">
        <v>0</v>
      </c>
      <c r="G7" s="70">
        <v>3.1900000572204599</v>
      </c>
      <c r="H7" s="70">
        <v>0.77999997138977095</v>
      </c>
      <c r="I7" s="70">
        <v>2.5099999904632599</v>
      </c>
      <c r="J7" s="70">
        <v>0</v>
      </c>
      <c r="K7" s="70">
        <v>38</v>
      </c>
      <c r="L7" s="70">
        <v>20</v>
      </c>
      <c r="M7" s="70">
        <v>164</v>
      </c>
      <c r="N7" s="70">
        <v>539</v>
      </c>
      <c r="O7" s="71">
        <v>1728</v>
      </c>
    </row>
    <row r="8" spans="1:15">
      <c r="A8" s="68">
        <v>1503960366</v>
      </c>
      <c r="B8" s="69">
        <v>42478</v>
      </c>
      <c r="C8" s="70">
        <v>13019</v>
      </c>
      <c r="D8" s="70">
        <v>8.5900001525878906</v>
      </c>
      <c r="E8" s="70">
        <v>8.5900001525878906</v>
      </c>
      <c r="F8" s="70">
        <v>0</v>
      </c>
      <c r="G8" s="70">
        <v>3.25</v>
      </c>
      <c r="H8" s="70">
        <v>0.63999998569488503</v>
      </c>
      <c r="I8" s="70">
        <v>4.71000003814697</v>
      </c>
      <c r="J8" s="70">
        <v>0</v>
      </c>
      <c r="K8" s="70">
        <v>42</v>
      </c>
      <c r="L8" s="70">
        <v>16</v>
      </c>
      <c r="M8" s="70">
        <v>233</v>
      </c>
      <c r="N8" s="70">
        <v>1149</v>
      </c>
      <c r="O8" s="71">
        <v>1921</v>
      </c>
    </row>
    <row r="9" spans="1:15">
      <c r="A9" s="68">
        <v>1503960366</v>
      </c>
      <c r="B9" s="69">
        <v>42479</v>
      </c>
      <c r="C9" s="70">
        <v>15506</v>
      </c>
      <c r="D9" s="70">
        <v>9.8800001144409197</v>
      </c>
      <c r="E9" s="70">
        <v>9.8800001144409197</v>
      </c>
      <c r="F9" s="70">
        <v>0</v>
      </c>
      <c r="G9" s="70">
        <v>3.5299999713897701</v>
      </c>
      <c r="H9" s="70">
        <v>1.3200000524520901</v>
      </c>
      <c r="I9" s="70">
        <v>5.0300002098083496</v>
      </c>
      <c r="J9" s="70">
        <v>0</v>
      </c>
      <c r="K9" s="70">
        <v>50</v>
      </c>
      <c r="L9" s="70">
        <v>31</v>
      </c>
      <c r="M9" s="70">
        <v>264</v>
      </c>
      <c r="N9" s="70">
        <v>775</v>
      </c>
      <c r="O9" s="71">
        <v>2035</v>
      </c>
    </row>
    <row r="10" spans="1:15">
      <c r="A10" s="68">
        <v>1503960366</v>
      </c>
      <c r="B10" s="69">
        <v>42480</v>
      </c>
      <c r="C10" s="70">
        <v>10544</v>
      </c>
      <c r="D10" s="70">
        <v>6.6799998283386204</v>
      </c>
      <c r="E10" s="70">
        <v>6.6799998283386204</v>
      </c>
      <c r="F10" s="70">
        <v>0</v>
      </c>
      <c r="G10" s="70">
        <v>1.96000003814697</v>
      </c>
      <c r="H10" s="70">
        <v>0.479999989271164</v>
      </c>
      <c r="I10" s="70">
        <v>4.2399997711181596</v>
      </c>
      <c r="J10" s="70">
        <v>0</v>
      </c>
      <c r="K10" s="70">
        <v>28</v>
      </c>
      <c r="L10" s="70">
        <v>12</v>
      </c>
      <c r="M10" s="70">
        <v>205</v>
      </c>
      <c r="N10" s="70">
        <v>818</v>
      </c>
      <c r="O10" s="71">
        <v>1786</v>
      </c>
    </row>
    <row r="11" spans="1:15">
      <c r="A11" s="68">
        <v>1503960366</v>
      </c>
      <c r="B11" s="69">
        <v>42481</v>
      </c>
      <c r="C11" s="70">
        <v>9819</v>
      </c>
      <c r="D11" s="70">
        <v>6.3400001525878897</v>
      </c>
      <c r="E11" s="70">
        <v>6.3400001525878897</v>
      </c>
      <c r="F11" s="70">
        <v>0</v>
      </c>
      <c r="G11" s="70">
        <v>1.3400000333786</v>
      </c>
      <c r="H11" s="70">
        <v>0.34999999403953602</v>
      </c>
      <c r="I11" s="70">
        <v>4.6500000953674299</v>
      </c>
      <c r="J11" s="70">
        <v>0</v>
      </c>
      <c r="K11" s="70">
        <v>19</v>
      </c>
      <c r="L11" s="70">
        <v>8</v>
      </c>
      <c r="M11" s="70">
        <v>211</v>
      </c>
      <c r="N11" s="70">
        <v>838</v>
      </c>
      <c r="O11" s="71">
        <v>1775</v>
      </c>
    </row>
    <row r="12" spans="1:15">
      <c r="A12" s="68">
        <v>1503960366</v>
      </c>
      <c r="B12" s="69">
        <v>42482</v>
      </c>
      <c r="C12" s="70">
        <v>12764</v>
      </c>
      <c r="D12" s="70">
        <v>8.1300001144409197</v>
      </c>
      <c r="E12" s="70">
        <v>8.1300001144409197</v>
      </c>
      <c r="F12" s="70">
        <v>0</v>
      </c>
      <c r="G12" s="70">
        <v>4.7600002288818404</v>
      </c>
      <c r="H12" s="70">
        <v>1.12000000476837</v>
      </c>
      <c r="I12" s="70">
        <v>2.2400000095367401</v>
      </c>
      <c r="J12" s="70">
        <v>0</v>
      </c>
      <c r="K12" s="70">
        <v>66</v>
      </c>
      <c r="L12" s="70">
        <v>27</v>
      </c>
      <c r="M12" s="70">
        <v>130</v>
      </c>
      <c r="N12" s="70">
        <v>1217</v>
      </c>
      <c r="O12" s="71">
        <v>1827</v>
      </c>
    </row>
    <row r="13" spans="1:15">
      <c r="A13" s="68">
        <v>1503960366</v>
      </c>
      <c r="B13" s="69">
        <v>42483</v>
      </c>
      <c r="C13" s="70">
        <v>14371</v>
      </c>
      <c r="D13" s="70">
        <v>9.0399999618530291</v>
      </c>
      <c r="E13" s="70">
        <v>9.0399999618530291</v>
      </c>
      <c r="F13" s="70">
        <v>0</v>
      </c>
      <c r="G13" s="70">
        <v>2.8099999427795401</v>
      </c>
      <c r="H13" s="70">
        <v>0.87000000476837203</v>
      </c>
      <c r="I13" s="70">
        <v>5.3600001335143999</v>
      </c>
      <c r="J13" s="70">
        <v>0</v>
      </c>
      <c r="K13" s="70">
        <v>41</v>
      </c>
      <c r="L13" s="70">
        <v>21</v>
      </c>
      <c r="M13" s="70">
        <v>262</v>
      </c>
      <c r="N13" s="70">
        <v>732</v>
      </c>
      <c r="O13" s="71">
        <v>1949</v>
      </c>
    </row>
    <row r="14" spans="1:15">
      <c r="A14" s="68">
        <v>1503960366</v>
      </c>
      <c r="B14" s="69">
        <v>42484</v>
      </c>
      <c r="C14" s="70">
        <v>10039</v>
      </c>
      <c r="D14" s="70">
        <v>6.4099998474121103</v>
      </c>
      <c r="E14" s="70">
        <v>6.4099998474121103</v>
      </c>
      <c r="F14" s="70">
        <v>0</v>
      </c>
      <c r="G14" s="70">
        <v>2.9200000762939502</v>
      </c>
      <c r="H14" s="70">
        <v>0.20999999344348899</v>
      </c>
      <c r="I14" s="70">
        <v>3.2799999713897701</v>
      </c>
      <c r="J14" s="70">
        <v>0</v>
      </c>
      <c r="K14" s="70">
        <v>39</v>
      </c>
      <c r="L14" s="70">
        <v>5</v>
      </c>
      <c r="M14" s="70">
        <v>238</v>
      </c>
      <c r="N14" s="70">
        <v>709</v>
      </c>
      <c r="O14" s="71">
        <v>1788</v>
      </c>
    </row>
    <row r="15" spans="1:15">
      <c r="A15" s="68">
        <v>1503960366</v>
      </c>
      <c r="B15" s="69">
        <v>42485</v>
      </c>
      <c r="C15" s="70">
        <v>15355</v>
      </c>
      <c r="D15" s="70">
        <v>9.8000001907348597</v>
      </c>
      <c r="E15" s="70">
        <v>9.8000001907348597</v>
      </c>
      <c r="F15" s="70">
        <v>0</v>
      </c>
      <c r="G15" s="70">
        <v>5.28999996185303</v>
      </c>
      <c r="H15" s="70">
        <v>0.56999999284744296</v>
      </c>
      <c r="I15" s="70">
        <v>3.9400000572204599</v>
      </c>
      <c r="J15" s="70">
        <v>0</v>
      </c>
      <c r="K15" s="70">
        <v>73</v>
      </c>
      <c r="L15" s="70">
        <v>14</v>
      </c>
      <c r="M15" s="70">
        <v>216</v>
      </c>
      <c r="N15" s="70">
        <v>814</v>
      </c>
      <c r="O15" s="71">
        <v>2013</v>
      </c>
    </row>
    <row r="16" spans="1:15">
      <c r="A16" s="68">
        <v>1503960366</v>
      </c>
      <c r="B16" s="69">
        <v>42486</v>
      </c>
      <c r="C16" s="70">
        <v>13755</v>
      </c>
      <c r="D16" s="70">
        <v>8.7899999618530291</v>
      </c>
      <c r="E16" s="70">
        <v>8.7899999618530291</v>
      </c>
      <c r="F16" s="70">
        <v>0</v>
      </c>
      <c r="G16" s="70">
        <v>2.3299999237060498</v>
      </c>
      <c r="H16" s="70">
        <v>0.92000001668930098</v>
      </c>
      <c r="I16" s="70">
        <v>5.53999996185303</v>
      </c>
      <c r="J16" s="70">
        <v>0</v>
      </c>
      <c r="K16" s="70">
        <v>31</v>
      </c>
      <c r="L16" s="70">
        <v>23</v>
      </c>
      <c r="M16" s="70">
        <v>279</v>
      </c>
      <c r="N16" s="70">
        <v>833</v>
      </c>
      <c r="O16" s="71">
        <v>1970</v>
      </c>
    </row>
    <row r="17" spans="1:15">
      <c r="A17" s="68">
        <v>1503960366</v>
      </c>
      <c r="B17" s="69">
        <v>42487</v>
      </c>
      <c r="C17" s="70">
        <v>18134</v>
      </c>
      <c r="D17" s="70">
        <v>12.210000038146999</v>
      </c>
      <c r="E17" s="70">
        <v>12.210000038146999</v>
      </c>
      <c r="F17" s="70">
        <v>0</v>
      </c>
      <c r="G17" s="70">
        <v>6.4000000953674299</v>
      </c>
      <c r="H17" s="70">
        <v>0.40999999642372098</v>
      </c>
      <c r="I17" s="70">
        <v>5.4099998474121103</v>
      </c>
      <c r="J17" s="70">
        <v>0</v>
      </c>
      <c r="K17" s="70">
        <v>78</v>
      </c>
      <c r="L17" s="70">
        <v>11</v>
      </c>
      <c r="M17" s="70">
        <v>243</v>
      </c>
      <c r="N17" s="70">
        <v>1108</v>
      </c>
      <c r="O17" s="71">
        <v>2159</v>
      </c>
    </row>
    <row r="18" spans="1:15">
      <c r="A18" s="68">
        <v>1503960366</v>
      </c>
      <c r="B18" s="69">
        <v>42488</v>
      </c>
      <c r="C18" s="70">
        <v>13154</v>
      </c>
      <c r="D18" s="70">
        <v>8.5299997329711896</v>
      </c>
      <c r="E18" s="70">
        <v>8.5299997329711896</v>
      </c>
      <c r="F18" s="70">
        <v>0</v>
      </c>
      <c r="G18" s="70">
        <v>3.53999996185303</v>
      </c>
      <c r="H18" s="70">
        <v>1.1599999666214</v>
      </c>
      <c r="I18" s="70">
        <v>3.78999996185303</v>
      </c>
      <c r="J18" s="70">
        <v>0</v>
      </c>
      <c r="K18" s="70">
        <v>48</v>
      </c>
      <c r="L18" s="70">
        <v>28</v>
      </c>
      <c r="M18" s="70">
        <v>189</v>
      </c>
      <c r="N18" s="70">
        <v>782</v>
      </c>
      <c r="O18" s="71">
        <v>1898</v>
      </c>
    </row>
    <row r="19" spans="1:15">
      <c r="A19" s="68">
        <v>1503960366</v>
      </c>
      <c r="B19" s="69">
        <v>42489</v>
      </c>
      <c r="C19" s="70">
        <v>11181</v>
      </c>
      <c r="D19" s="70">
        <v>7.1500000953674299</v>
      </c>
      <c r="E19" s="70">
        <v>7.1500000953674299</v>
      </c>
      <c r="F19" s="70">
        <v>0</v>
      </c>
      <c r="G19" s="70">
        <v>1.0599999427795399</v>
      </c>
      <c r="H19" s="70">
        <v>0.5</v>
      </c>
      <c r="I19" s="70">
        <v>5.5799999237060502</v>
      </c>
      <c r="J19" s="70">
        <v>0</v>
      </c>
      <c r="K19" s="70">
        <v>16</v>
      </c>
      <c r="L19" s="70">
        <v>12</v>
      </c>
      <c r="M19" s="70">
        <v>243</v>
      </c>
      <c r="N19" s="70">
        <v>815</v>
      </c>
      <c r="O19" s="71">
        <v>1837</v>
      </c>
    </row>
    <row r="20" spans="1:15">
      <c r="A20" s="68">
        <v>1503960366</v>
      </c>
      <c r="B20" s="69">
        <v>42490</v>
      </c>
      <c r="C20" s="70">
        <v>14673</v>
      </c>
      <c r="D20" s="70">
        <v>9.25</v>
      </c>
      <c r="E20" s="70">
        <v>9.25</v>
      </c>
      <c r="F20" s="70">
        <v>0</v>
      </c>
      <c r="G20" s="70">
        <v>3.5599999427795401</v>
      </c>
      <c r="H20" s="70">
        <v>1.41999995708466</v>
      </c>
      <c r="I20" s="70">
        <v>4.2699999809265101</v>
      </c>
      <c r="J20" s="70">
        <v>0</v>
      </c>
      <c r="K20" s="70">
        <v>52</v>
      </c>
      <c r="L20" s="70">
        <v>34</v>
      </c>
      <c r="M20" s="70">
        <v>217</v>
      </c>
      <c r="N20" s="70">
        <v>712</v>
      </c>
      <c r="O20" s="71">
        <v>1947</v>
      </c>
    </row>
    <row r="21" spans="1:15">
      <c r="A21" s="68">
        <v>1503960366</v>
      </c>
      <c r="B21" s="69">
        <v>42491</v>
      </c>
      <c r="C21" s="70">
        <v>10602</v>
      </c>
      <c r="D21" s="70">
        <v>6.8099999427795401</v>
      </c>
      <c r="E21" s="70">
        <v>6.8099999427795401</v>
      </c>
      <c r="F21" s="70">
        <v>0</v>
      </c>
      <c r="G21" s="70">
        <v>2.28999996185303</v>
      </c>
      <c r="H21" s="70">
        <v>1.6000000238418599</v>
      </c>
      <c r="I21" s="70">
        <v>2.9200000762939502</v>
      </c>
      <c r="J21" s="70">
        <v>0</v>
      </c>
      <c r="K21" s="70">
        <v>33</v>
      </c>
      <c r="L21" s="70">
        <v>35</v>
      </c>
      <c r="M21" s="70">
        <v>246</v>
      </c>
      <c r="N21" s="70">
        <v>730</v>
      </c>
      <c r="O21" s="71">
        <v>1820</v>
      </c>
    </row>
    <row r="22" spans="1:15">
      <c r="A22" s="68">
        <v>1503960366</v>
      </c>
      <c r="B22" s="69">
        <v>42492</v>
      </c>
      <c r="C22" s="70">
        <v>14727</v>
      </c>
      <c r="D22" s="70">
        <v>9.7100000381469709</v>
      </c>
      <c r="E22" s="70">
        <v>9.7100000381469709</v>
      </c>
      <c r="F22" s="70">
        <v>0</v>
      </c>
      <c r="G22" s="70">
        <v>3.21000003814697</v>
      </c>
      <c r="H22" s="70">
        <v>0.56999999284744296</v>
      </c>
      <c r="I22" s="70">
        <v>5.9200000762939498</v>
      </c>
      <c r="J22" s="70">
        <v>0</v>
      </c>
      <c r="K22" s="70">
        <v>41</v>
      </c>
      <c r="L22" s="70">
        <v>15</v>
      </c>
      <c r="M22" s="70">
        <v>277</v>
      </c>
      <c r="N22" s="70">
        <v>798</v>
      </c>
      <c r="O22" s="71">
        <v>2004</v>
      </c>
    </row>
    <row r="23" spans="1:15">
      <c r="A23" s="68">
        <v>1503960366</v>
      </c>
      <c r="B23" s="69">
        <v>42493</v>
      </c>
      <c r="C23" s="70">
        <v>15103</v>
      </c>
      <c r="D23" s="70">
        <v>9.6599998474121094</v>
      </c>
      <c r="E23" s="70">
        <v>9.6599998474121094</v>
      </c>
      <c r="F23" s="70">
        <v>0</v>
      </c>
      <c r="G23" s="70">
        <v>3.7300000190734899</v>
      </c>
      <c r="H23" s="70">
        <v>1.04999995231628</v>
      </c>
      <c r="I23" s="70">
        <v>4.8800001144409197</v>
      </c>
      <c r="J23" s="70">
        <v>0</v>
      </c>
      <c r="K23" s="70">
        <v>50</v>
      </c>
      <c r="L23" s="70">
        <v>24</v>
      </c>
      <c r="M23" s="70">
        <v>254</v>
      </c>
      <c r="N23" s="70">
        <v>816</v>
      </c>
      <c r="O23" s="71">
        <v>1990</v>
      </c>
    </row>
    <row r="24" spans="1:15">
      <c r="A24" s="68">
        <v>1503960366</v>
      </c>
      <c r="B24" s="69">
        <v>42494</v>
      </c>
      <c r="C24" s="70">
        <v>11100</v>
      </c>
      <c r="D24" s="70">
        <v>7.1500000953674299</v>
      </c>
      <c r="E24" s="70">
        <v>7.1500000953674299</v>
      </c>
      <c r="F24" s="70">
        <v>0</v>
      </c>
      <c r="G24" s="70">
        <v>2.46000003814697</v>
      </c>
      <c r="H24" s="70">
        <v>0.87000000476837203</v>
      </c>
      <c r="I24" s="70">
        <v>3.8199999332428001</v>
      </c>
      <c r="J24" s="70">
        <v>0</v>
      </c>
      <c r="K24" s="70">
        <v>36</v>
      </c>
      <c r="L24" s="70">
        <v>22</v>
      </c>
      <c r="M24" s="70">
        <v>203</v>
      </c>
      <c r="N24" s="70">
        <v>1179</v>
      </c>
      <c r="O24" s="71">
        <v>1819</v>
      </c>
    </row>
    <row r="25" spans="1:15">
      <c r="A25" s="68">
        <v>1503960366</v>
      </c>
      <c r="B25" s="69">
        <v>42495</v>
      </c>
      <c r="C25" s="70">
        <v>14070</v>
      </c>
      <c r="D25" s="70">
        <v>8.8999996185302699</v>
      </c>
      <c r="E25" s="70">
        <v>8.8999996185302699</v>
      </c>
      <c r="F25" s="70">
        <v>0</v>
      </c>
      <c r="G25" s="70">
        <v>2.9200000762939502</v>
      </c>
      <c r="H25" s="70">
        <v>1.08000004291534</v>
      </c>
      <c r="I25" s="70">
        <v>4.8800001144409197</v>
      </c>
      <c r="J25" s="70">
        <v>0</v>
      </c>
      <c r="K25" s="70">
        <v>45</v>
      </c>
      <c r="L25" s="70">
        <v>24</v>
      </c>
      <c r="M25" s="70">
        <v>250</v>
      </c>
      <c r="N25" s="70">
        <v>857</v>
      </c>
      <c r="O25" s="71">
        <v>1959</v>
      </c>
    </row>
    <row r="26" spans="1:15">
      <c r="A26" s="68">
        <v>1503960366</v>
      </c>
      <c r="B26" s="69">
        <v>42496</v>
      </c>
      <c r="C26" s="70">
        <v>12159</v>
      </c>
      <c r="D26" s="70">
        <v>8.0299997329711896</v>
      </c>
      <c r="E26" s="70">
        <v>8.0299997329711896</v>
      </c>
      <c r="F26" s="70">
        <v>0</v>
      </c>
      <c r="G26" s="70">
        <v>1.9700000286102299</v>
      </c>
      <c r="H26" s="70">
        <v>0.25</v>
      </c>
      <c r="I26" s="70">
        <v>5.8099999427795401</v>
      </c>
      <c r="J26" s="70">
        <v>0</v>
      </c>
      <c r="K26" s="70">
        <v>24</v>
      </c>
      <c r="L26" s="70">
        <v>6</v>
      </c>
      <c r="M26" s="70">
        <v>289</v>
      </c>
      <c r="N26" s="70">
        <v>754</v>
      </c>
      <c r="O26" s="71">
        <v>1896</v>
      </c>
    </row>
    <row r="27" spans="1:15">
      <c r="A27" s="68">
        <v>1503960366</v>
      </c>
      <c r="B27" s="69">
        <v>42497</v>
      </c>
      <c r="C27" s="70">
        <v>11992</v>
      </c>
      <c r="D27" s="70">
        <v>7.71000003814697</v>
      </c>
      <c r="E27" s="70">
        <v>7.71000003814697</v>
      </c>
      <c r="F27" s="70">
        <v>0</v>
      </c>
      <c r="G27" s="70">
        <v>2.46000003814697</v>
      </c>
      <c r="H27" s="70">
        <v>2.1199998855590798</v>
      </c>
      <c r="I27" s="70">
        <v>3.1300001144409202</v>
      </c>
      <c r="J27" s="70">
        <v>0</v>
      </c>
      <c r="K27" s="70">
        <v>37</v>
      </c>
      <c r="L27" s="70">
        <v>46</v>
      </c>
      <c r="M27" s="70">
        <v>175</v>
      </c>
      <c r="N27" s="70">
        <v>833</v>
      </c>
      <c r="O27" s="71">
        <v>1821</v>
      </c>
    </row>
    <row r="28" spans="1:15">
      <c r="A28" s="68">
        <v>1503960366</v>
      </c>
      <c r="B28" s="69">
        <v>42498</v>
      </c>
      <c r="C28" s="70">
        <v>10060</v>
      </c>
      <c r="D28" s="70">
        <v>6.5799999237060502</v>
      </c>
      <c r="E28" s="70">
        <v>6.5799999237060502</v>
      </c>
      <c r="F28" s="70">
        <v>0</v>
      </c>
      <c r="G28" s="70">
        <v>3.5299999713897701</v>
      </c>
      <c r="H28" s="70">
        <v>0.31999999284744302</v>
      </c>
      <c r="I28" s="70">
        <v>2.7300000190734899</v>
      </c>
      <c r="J28" s="70">
        <v>0</v>
      </c>
      <c r="K28" s="70">
        <v>44</v>
      </c>
      <c r="L28" s="70">
        <v>8</v>
      </c>
      <c r="M28" s="70">
        <v>203</v>
      </c>
      <c r="N28" s="70">
        <v>574</v>
      </c>
      <c r="O28" s="71">
        <v>1740</v>
      </c>
    </row>
    <row r="29" spans="1:15">
      <c r="A29" s="68">
        <v>1503960366</v>
      </c>
      <c r="B29" s="69">
        <v>42499</v>
      </c>
      <c r="C29" s="70">
        <v>12022</v>
      </c>
      <c r="D29" s="70">
        <v>7.7199997901916504</v>
      </c>
      <c r="E29" s="70">
        <v>7.7199997901916504</v>
      </c>
      <c r="F29" s="70">
        <v>0</v>
      </c>
      <c r="G29" s="70">
        <v>3.4500000476837198</v>
      </c>
      <c r="H29" s="70">
        <v>0.52999997138977095</v>
      </c>
      <c r="I29" s="70">
        <v>3.7400000095367401</v>
      </c>
      <c r="J29" s="70">
        <v>0</v>
      </c>
      <c r="K29" s="70">
        <v>46</v>
      </c>
      <c r="L29" s="70">
        <v>11</v>
      </c>
      <c r="M29" s="70">
        <v>206</v>
      </c>
      <c r="N29" s="70">
        <v>835</v>
      </c>
      <c r="O29" s="71">
        <v>1819</v>
      </c>
    </row>
    <row r="30" spans="1:15">
      <c r="A30" s="68">
        <v>1503960366</v>
      </c>
      <c r="B30" s="69">
        <v>42500</v>
      </c>
      <c r="C30" s="70">
        <v>12207</v>
      </c>
      <c r="D30" s="70">
        <v>7.7699999809265101</v>
      </c>
      <c r="E30" s="70">
        <v>7.7699999809265101</v>
      </c>
      <c r="F30" s="70">
        <v>0</v>
      </c>
      <c r="G30" s="70">
        <v>3.3499999046325701</v>
      </c>
      <c r="H30" s="70">
        <v>1.1599999666214</v>
      </c>
      <c r="I30" s="70">
        <v>3.2599999904632599</v>
      </c>
      <c r="J30" s="70">
        <v>0</v>
      </c>
      <c r="K30" s="70">
        <v>46</v>
      </c>
      <c r="L30" s="70">
        <v>31</v>
      </c>
      <c r="M30" s="70">
        <v>214</v>
      </c>
      <c r="N30" s="70">
        <v>746</v>
      </c>
      <c r="O30" s="71">
        <v>1859</v>
      </c>
    </row>
    <row r="31" spans="1:15">
      <c r="A31" s="68">
        <v>1503960366</v>
      </c>
      <c r="B31" s="69">
        <v>42501</v>
      </c>
      <c r="C31" s="70">
        <v>12770</v>
      </c>
      <c r="D31" s="70">
        <v>8.1300001144409197</v>
      </c>
      <c r="E31" s="70">
        <v>8.1300001144409197</v>
      </c>
      <c r="F31" s="70">
        <v>0</v>
      </c>
      <c r="G31" s="70">
        <v>2.5599999427795401</v>
      </c>
      <c r="H31" s="70">
        <v>1.0099999904632599</v>
      </c>
      <c r="I31" s="70">
        <v>4.5500001907348597</v>
      </c>
      <c r="J31" s="70">
        <v>0</v>
      </c>
      <c r="K31" s="70">
        <v>36</v>
      </c>
      <c r="L31" s="70">
        <v>23</v>
      </c>
      <c r="M31" s="70">
        <v>251</v>
      </c>
      <c r="N31" s="70">
        <v>669</v>
      </c>
      <c r="O31" s="71">
        <v>1783</v>
      </c>
    </row>
    <row r="32" spans="1:15">
      <c r="A32" s="68">
        <v>1503960366</v>
      </c>
      <c r="B32" s="69">
        <v>42502</v>
      </c>
      <c r="C32" s="70">
        <v>0</v>
      </c>
      <c r="D32" s="70">
        <v>0</v>
      </c>
      <c r="E32" s="70">
        <v>0</v>
      </c>
      <c r="F32" s="70">
        <v>0</v>
      </c>
      <c r="G32" s="70">
        <v>0</v>
      </c>
      <c r="H32" s="70">
        <v>0</v>
      </c>
      <c r="I32" s="70">
        <v>0</v>
      </c>
      <c r="J32" s="70">
        <v>0</v>
      </c>
      <c r="K32" s="70">
        <v>0</v>
      </c>
      <c r="L32" s="70">
        <v>0</v>
      </c>
      <c r="M32" s="70">
        <v>0</v>
      </c>
      <c r="N32" s="70">
        <v>1440</v>
      </c>
      <c r="O32" s="71">
        <v>0</v>
      </c>
    </row>
    <row r="33" spans="1:15">
      <c r="A33" s="68">
        <v>1624580081</v>
      </c>
      <c r="B33" s="69">
        <v>42472</v>
      </c>
      <c r="C33" s="70">
        <v>8163</v>
      </c>
      <c r="D33" s="70">
        <v>5.3099999427795401</v>
      </c>
      <c r="E33" s="70">
        <v>5.3099999427795401</v>
      </c>
      <c r="F33" s="70">
        <v>0</v>
      </c>
      <c r="G33" s="70">
        <v>0</v>
      </c>
      <c r="H33" s="70">
        <v>0</v>
      </c>
      <c r="I33" s="70">
        <v>5.3099999427795401</v>
      </c>
      <c r="J33" s="70">
        <v>0</v>
      </c>
      <c r="K33" s="70">
        <v>0</v>
      </c>
      <c r="L33" s="70">
        <v>0</v>
      </c>
      <c r="M33" s="70">
        <v>146</v>
      </c>
      <c r="N33" s="70">
        <v>1294</v>
      </c>
      <c r="O33" s="71">
        <v>1432</v>
      </c>
    </row>
    <row r="34" spans="1:15">
      <c r="A34" s="68">
        <v>1624580081</v>
      </c>
      <c r="B34" s="69">
        <v>42473</v>
      </c>
      <c r="C34" s="70">
        <v>7007</v>
      </c>
      <c r="D34" s="70">
        <v>4.5500001907348597</v>
      </c>
      <c r="E34" s="70">
        <v>4.5500001907348597</v>
      </c>
      <c r="F34" s="70">
        <v>0</v>
      </c>
      <c r="G34" s="70">
        <v>0</v>
      </c>
      <c r="H34" s="70">
        <v>0</v>
      </c>
      <c r="I34" s="70">
        <v>4.5500001907348597</v>
      </c>
      <c r="J34" s="70">
        <v>0</v>
      </c>
      <c r="K34" s="70">
        <v>0</v>
      </c>
      <c r="L34" s="70">
        <v>0</v>
      </c>
      <c r="M34" s="70">
        <v>148</v>
      </c>
      <c r="N34" s="70">
        <v>1292</v>
      </c>
      <c r="O34" s="71">
        <v>1411</v>
      </c>
    </row>
    <row r="35" spans="1:15">
      <c r="A35" s="68">
        <v>1624580081</v>
      </c>
      <c r="B35" s="69">
        <v>42474</v>
      </c>
      <c r="C35" s="70">
        <v>9107</v>
      </c>
      <c r="D35" s="70">
        <v>5.9200000762939498</v>
      </c>
      <c r="E35" s="70">
        <v>5.9200000762939498</v>
      </c>
      <c r="F35" s="70">
        <v>0</v>
      </c>
      <c r="G35" s="70">
        <v>0</v>
      </c>
      <c r="H35" s="70">
        <v>0</v>
      </c>
      <c r="I35" s="70">
        <v>5.9099998474121103</v>
      </c>
      <c r="J35" s="70">
        <v>9.9999997764825804E-3</v>
      </c>
      <c r="K35" s="70">
        <v>0</v>
      </c>
      <c r="L35" s="70">
        <v>0</v>
      </c>
      <c r="M35" s="70">
        <v>236</v>
      </c>
      <c r="N35" s="70">
        <v>1204</v>
      </c>
      <c r="O35" s="71">
        <v>1572</v>
      </c>
    </row>
    <row r="36" spans="1:15">
      <c r="A36" s="68">
        <v>1624580081</v>
      </c>
      <c r="B36" s="69">
        <v>42475</v>
      </c>
      <c r="C36" s="70">
        <v>1510</v>
      </c>
      <c r="D36" s="70">
        <v>0.980000019073486</v>
      </c>
      <c r="E36" s="70">
        <v>0.980000019073486</v>
      </c>
      <c r="F36" s="70">
        <v>0</v>
      </c>
      <c r="G36" s="70">
        <v>0</v>
      </c>
      <c r="H36" s="70">
        <v>0</v>
      </c>
      <c r="I36" s="70">
        <v>0.97000002861022905</v>
      </c>
      <c r="J36" s="70">
        <v>0</v>
      </c>
      <c r="K36" s="70">
        <v>0</v>
      </c>
      <c r="L36" s="70">
        <v>0</v>
      </c>
      <c r="M36" s="70">
        <v>96</v>
      </c>
      <c r="N36" s="70">
        <v>1344</v>
      </c>
      <c r="O36" s="71">
        <v>1344</v>
      </c>
    </row>
    <row r="37" spans="1:15">
      <c r="A37" s="68">
        <v>1624580081</v>
      </c>
      <c r="B37" s="69">
        <v>42476</v>
      </c>
      <c r="C37" s="70">
        <v>5370</v>
      </c>
      <c r="D37" s="70">
        <v>3.4900000095367401</v>
      </c>
      <c r="E37" s="70">
        <v>3.4900000095367401</v>
      </c>
      <c r="F37" s="70">
        <v>0</v>
      </c>
      <c r="G37" s="70">
        <v>0</v>
      </c>
      <c r="H37" s="70">
        <v>0</v>
      </c>
      <c r="I37" s="70">
        <v>3.4900000095367401</v>
      </c>
      <c r="J37" s="70">
        <v>0</v>
      </c>
      <c r="K37" s="70">
        <v>0</v>
      </c>
      <c r="L37" s="70">
        <v>0</v>
      </c>
      <c r="M37" s="70">
        <v>176</v>
      </c>
      <c r="N37" s="70">
        <v>1264</v>
      </c>
      <c r="O37" s="71">
        <v>1463</v>
      </c>
    </row>
    <row r="38" spans="1:15">
      <c r="A38" s="68">
        <v>1624580081</v>
      </c>
      <c r="B38" s="69">
        <v>42477</v>
      </c>
      <c r="C38" s="70">
        <v>6175</v>
      </c>
      <c r="D38" s="70">
        <v>4.0599999427795401</v>
      </c>
      <c r="E38" s="70">
        <v>4.0599999427795401</v>
      </c>
      <c r="F38" s="70">
        <v>0</v>
      </c>
      <c r="G38" s="70">
        <v>1.0299999713897701</v>
      </c>
      <c r="H38" s="70">
        <v>1.5199999809265099</v>
      </c>
      <c r="I38" s="70">
        <v>1.4900000095367401</v>
      </c>
      <c r="J38" s="70">
        <v>9.9999997764825804E-3</v>
      </c>
      <c r="K38" s="70">
        <v>15</v>
      </c>
      <c r="L38" s="70">
        <v>22</v>
      </c>
      <c r="M38" s="70">
        <v>127</v>
      </c>
      <c r="N38" s="70">
        <v>1276</v>
      </c>
      <c r="O38" s="71">
        <v>1554</v>
      </c>
    </row>
    <row r="39" spans="1:15">
      <c r="A39" s="68">
        <v>1624580081</v>
      </c>
      <c r="B39" s="69">
        <v>42478</v>
      </c>
      <c r="C39" s="70">
        <v>10536</v>
      </c>
      <c r="D39" s="70">
        <v>7.4099998474121103</v>
      </c>
      <c r="E39" s="70">
        <v>7.4099998474121103</v>
      </c>
      <c r="F39" s="70">
        <v>0</v>
      </c>
      <c r="G39" s="70">
        <v>2.1500000953674299</v>
      </c>
      <c r="H39" s="70">
        <v>0.62000000476837203</v>
      </c>
      <c r="I39" s="70">
        <v>4.6199998855590803</v>
      </c>
      <c r="J39" s="70">
        <v>9.9999997764825804E-3</v>
      </c>
      <c r="K39" s="70">
        <v>17</v>
      </c>
      <c r="L39" s="70">
        <v>7</v>
      </c>
      <c r="M39" s="70">
        <v>202</v>
      </c>
      <c r="N39" s="70">
        <v>1214</v>
      </c>
      <c r="O39" s="71">
        <v>1604</v>
      </c>
    </row>
    <row r="40" spans="1:15">
      <c r="A40" s="68">
        <v>1624580081</v>
      </c>
      <c r="B40" s="69">
        <v>42479</v>
      </c>
      <c r="C40" s="70">
        <v>2916</v>
      </c>
      <c r="D40" s="70">
        <v>1.8999999761581401</v>
      </c>
      <c r="E40" s="70">
        <v>1.8999999761581401</v>
      </c>
      <c r="F40" s="70">
        <v>0</v>
      </c>
      <c r="G40" s="70">
        <v>0</v>
      </c>
      <c r="H40" s="70">
        <v>0</v>
      </c>
      <c r="I40" s="70">
        <v>1.8999999761581401</v>
      </c>
      <c r="J40" s="70">
        <v>0</v>
      </c>
      <c r="K40" s="70">
        <v>0</v>
      </c>
      <c r="L40" s="70">
        <v>0</v>
      </c>
      <c r="M40" s="70">
        <v>141</v>
      </c>
      <c r="N40" s="70">
        <v>1299</v>
      </c>
      <c r="O40" s="71">
        <v>1435</v>
      </c>
    </row>
    <row r="41" spans="1:15">
      <c r="A41" s="68">
        <v>1624580081</v>
      </c>
      <c r="B41" s="69">
        <v>42480</v>
      </c>
      <c r="C41" s="70">
        <v>4974</v>
      </c>
      <c r="D41" s="70">
        <v>3.2300000190734899</v>
      </c>
      <c r="E41" s="70">
        <v>3.2300000190734899</v>
      </c>
      <c r="F41" s="70">
        <v>0</v>
      </c>
      <c r="G41" s="70">
        <v>0</v>
      </c>
      <c r="H41" s="70">
        <v>0</v>
      </c>
      <c r="I41" s="70">
        <v>3.2300000190734899</v>
      </c>
      <c r="J41" s="70">
        <v>0</v>
      </c>
      <c r="K41" s="70">
        <v>0</v>
      </c>
      <c r="L41" s="70">
        <v>0</v>
      </c>
      <c r="M41" s="70">
        <v>151</v>
      </c>
      <c r="N41" s="70">
        <v>1289</v>
      </c>
      <c r="O41" s="71">
        <v>1446</v>
      </c>
    </row>
    <row r="42" spans="1:15">
      <c r="A42" s="68">
        <v>1624580081</v>
      </c>
      <c r="B42" s="69">
        <v>42481</v>
      </c>
      <c r="C42" s="70">
        <v>6349</v>
      </c>
      <c r="D42" s="70">
        <v>4.1300001144409197</v>
      </c>
      <c r="E42" s="70">
        <v>4.1300001144409197</v>
      </c>
      <c r="F42" s="70">
        <v>0</v>
      </c>
      <c r="G42" s="70">
        <v>0</v>
      </c>
      <c r="H42" s="70">
        <v>0</v>
      </c>
      <c r="I42" s="70">
        <v>4.1100001335143999</v>
      </c>
      <c r="J42" s="70">
        <v>1.9999999552965199E-2</v>
      </c>
      <c r="K42" s="70">
        <v>0</v>
      </c>
      <c r="L42" s="70">
        <v>0</v>
      </c>
      <c r="M42" s="70">
        <v>186</v>
      </c>
      <c r="N42" s="70">
        <v>1254</v>
      </c>
      <c r="O42" s="71">
        <v>1467</v>
      </c>
    </row>
    <row r="43" spans="1:15">
      <c r="A43" s="68">
        <v>1624580081</v>
      </c>
      <c r="B43" s="69">
        <v>42482</v>
      </c>
      <c r="C43" s="70">
        <v>4026</v>
      </c>
      <c r="D43" s="70">
        <v>2.6199998855590798</v>
      </c>
      <c r="E43" s="70">
        <v>2.6199998855590798</v>
      </c>
      <c r="F43" s="70">
        <v>0</v>
      </c>
      <c r="G43" s="70">
        <v>0</v>
      </c>
      <c r="H43" s="70">
        <v>0</v>
      </c>
      <c r="I43" s="70">
        <v>2.5999999046325701</v>
      </c>
      <c r="J43" s="70">
        <v>0</v>
      </c>
      <c r="K43" s="70">
        <v>0</v>
      </c>
      <c r="L43" s="70">
        <v>0</v>
      </c>
      <c r="M43" s="70">
        <v>199</v>
      </c>
      <c r="N43" s="70">
        <v>1241</v>
      </c>
      <c r="O43" s="71">
        <v>1470</v>
      </c>
    </row>
    <row r="44" spans="1:15">
      <c r="A44" s="68">
        <v>1624580081</v>
      </c>
      <c r="B44" s="69">
        <v>42483</v>
      </c>
      <c r="C44" s="70">
        <v>8538</v>
      </c>
      <c r="D44" s="70">
        <v>5.5500001907348597</v>
      </c>
      <c r="E44" s="70">
        <v>5.5500001907348597</v>
      </c>
      <c r="F44" s="70">
        <v>0</v>
      </c>
      <c r="G44" s="70">
        <v>0</v>
      </c>
      <c r="H44" s="70">
        <v>0</v>
      </c>
      <c r="I44" s="70">
        <v>5.53999996185303</v>
      </c>
      <c r="J44" s="70">
        <v>9.9999997764825804E-3</v>
      </c>
      <c r="K44" s="70">
        <v>0</v>
      </c>
      <c r="L44" s="70">
        <v>0</v>
      </c>
      <c r="M44" s="70">
        <v>227</v>
      </c>
      <c r="N44" s="70">
        <v>1213</v>
      </c>
      <c r="O44" s="71">
        <v>1562</v>
      </c>
    </row>
    <row r="45" spans="1:15">
      <c r="A45" s="68">
        <v>1624580081</v>
      </c>
      <c r="B45" s="69">
        <v>42484</v>
      </c>
      <c r="C45" s="70">
        <v>6076</v>
      </c>
      <c r="D45" s="70">
        <v>3.9500000476837198</v>
      </c>
      <c r="E45" s="70">
        <v>3.9500000476837198</v>
      </c>
      <c r="F45" s="70">
        <v>0</v>
      </c>
      <c r="G45" s="70">
        <v>1.1499999761581401</v>
      </c>
      <c r="H45" s="70">
        <v>0.91000002622604403</v>
      </c>
      <c r="I45" s="70">
        <v>1.8899999856948899</v>
      </c>
      <c r="J45" s="70">
        <v>0</v>
      </c>
      <c r="K45" s="70">
        <v>16</v>
      </c>
      <c r="L45" s="70">
        <v>18</v>
      </c>
      <c r="M45" s="70">
        <v>185</v>
      </c>
      <c r="N45" s="70">
        <v>1221</v>
      </c>
      <c r="O45" s="71">
        <v>1617</v>
      </c>
    </row>
    <row r="46" spans="1:15">
      <c r="A46" s="68">
        <v>1624580081</v>
      </c>
      <c r="B46" s="69">
        <v>42485</v>
      </c>
      <c r="C46" s="70">
        <v>6497</v>
      </c>
      <c r="D46" s="70">
        <v>4.2199997901916504</v>
      </c>
      <c r="E46" s="70">
        <v>4.2199997901916504</v>
      </c>
      <c r="F46" s="70">
        <v>0</v>
      </c>
      <c r="G46" s="70">
        <v>0</v>
      </c>
      <c r="H46" s="70">
        <v>0</v>
      </c>
      <c r="I46" s="70">
        <v>4.1999998092651403</v>
      </c>
      <c r="J46" s="70">
        <v>1.9999999552965199E-2</v>
      </c>
      <c r="K46" s="70">
        <v>0</v>
      </c>
      <c r="L46" s="70">
        <v>0</v>
      </c>
      <c r="M46" s="70">
        <v>202</v>
      </c>
      <c r="N46" s="70">
        <v>1238</v>
      </c>
      <c r="O46" s="71">
        <v>1492</v>
      </c>
    </row>
    <row r="47" spans="1:15">
      <c r="A47" s="68">
        <v>1624580081</v>
      </c>
      <c r="B47" s="69">
        <v>42486</v>
      </c>
      <c r="C47" s="70">
        <v>2826</v>
      </c>
      <c r="D47" s="70">
        <v>1.8400000333786</v>
      </c>
      <c r="E47" s="70">
        <v>1.8400000333786</v>
      </c>
      <c r="F47" s="70">
        <v>0</v>
      </c>
      <c r="G47" s="70">
        <v>0</v>
      </c>
      <c r="H47" s="70">
        <v>0</v>
      </c>
      <c r="I47" s="70">
        <v>1.83000004291534</v>
      </c>
      <c r="J47" s="70">
        <v>9.9999997764825804E-3</v>
      </c>
      <c r="K47" s="70">
        <v>0</v>
      </c>
      <c r="L47" s="70">
        <v>0</v>
      </c>
      <c r="M47" s="70">
        <v>140</v>
      </c>
      <c r="N47" s="70">
        <v>1300</v>
      </c>
      <c r="O47" s="71">
        <v>1402</v>
      </c>
    </row>
    <row r="48" spans="1:15">
      <c r="A48" s="68">
        <v>1624580081</v>
      </c>
      <c r="B48" s="69">
        <v>42487</v>
      </c>
      <c r="C48" s="70">
        <v>8367</v>
      </c>
      <c r="D48" s="70">
        <v>5.4400000572204599</v>
      </c>
      <c r="E48" s="70">
        <v>5.4400000572204599</v>
      </c>
      <c r="F48" s="70">
        <v>0</v>
      </c>
      <c r="G48" s="70">
        <v>1.1100000143051101</v>
      </c>
      <c r="H48" s="70">
        <v>1.87000000476837</v>
      </c>
      <c r="I48" s="70">
        <v>2.46000003814697</v>
      </c>
      <c r="J48" s="70">
        <v>0</v>
      </c>
      <c r="K48" s="70">
        <v>17</v>
      </c>
      <c r="L48" s="70">
        <v>36</v>
      </c>
      <c r="M48" s="70">
        <v>154</v>
      </c>
      <c r="N48" s="70">
        <v>1233</v>
      </c>
      <c r="O48" s="71">
        <v>1670</v>
      </c>
    </row>
    <row r="49" spans="1:15">
      <c r="A49" s="68">
        <v>1624580081</v>
      </c>
      <c r="B49" s="69">
        <v>42488</v>
      </c>
      <c r="C49" s="70">
        <v>2759</v>
      </c>
      <c r="D49" s="70">
        <v>1.78999996185303</v>
      </c>
      <c r="E49" s="70">
        <v>1.78999996185303</v>
      </c>
      <c r="F49" s="70">
        <v>0</v>
      </c>
      <c r="G49" s="70">
        <v>0</v>
      </c>
      <c r="H49" s="70">
        <v>0.20000000298023199</v>
      </c>
      <c r="I49" s="70">
        <v>1.6000000238418599</v>
      </c>
      <c r="J49" s="70">
        <v>0</v>
      </c>
      <c r="K49" s="70">
        <v>0</v>
      </c>
      <c r="L49" s="70">
        <v>5</v>
      </c>
      <c r="M49" s="70">
        <v>115</v>
      </c>
      <c r="N49" s="70">
        <v>1320</v>
      </c>
      <c r="O49" s="71">
        <v>1401</v>
      </c>
    </row>
    <row r="50" spans="1:15">
      <c r="A50" s="68">
        <v>1624580081</v>
      </c>
      <c r="B50" s="69">
        <v>42489</v>
      </c>
      <c r="C50" s="70">
        <v>2390</v>
      </c>
      <c r="D50" s="70">
        <v>1.54999995231628</v>
      </c>
      <c r="E50" s="70">
        <v>1.54999995231628</v>
      </c>
      <c r="F50" s="70">
        <v>0</v>
      </c>
      <c r="G50" s="70">
        <v>0</v>
      </c>
      <c r="H50" s="70">
        <v>0</v>
      </c>
      <c r="I50" s="70">
        <v>1.54999995231628</v>
      </c>
      <c r="J50" s="70">
        <v>0</v>
      </c>
      <c r="K50" s="70">
        <v>0</v>
      </c>
      <c r="L50" s="70">
        <v>0</v>
      </c>
      <c r="M50" s="70">
        <v>150</v>
      </c>
      <c r="N50" s="70">
        <v>1290</v>
      </c>
      <c r="O50" s="71">
        <v>1404</v>
      </c>
    </row>
    <row r="51" spans="1:15">
      <c r="A51" s="68">
        <v>1624580081</v>
      </c>
      <c r="B51" s="69">
        <v>42490</v>
      </c>
      <c r="C51" s="70">
        <v>6474</v>
      </c>
      <c r="D51" s="70">
        <v>4.3000001907348597</v>
      </c>
      <c r="E51" s="70">
        <v>4.3000001907348597</v>
      </c>
      <c r="F51" s="70">
        <v>0</v>
      </c>
      <c r="G51" s="70">
        <v>0.89999997615814198</v>
      </c>
      <c r="H51" s="70">
        <v>1.2799999713897701</v>
      </c>
      <c r="I51" s="70">
        <v>2.1199998855590798</v>
      </c>
      <c r="J51" s="70">
        <v>9.9999997764825804E-3</v>
      </c>
      <c r="K51" s="70">
        <v>11</v>
      </c>
      <c r="L51" s="70">
        <v>23</v>
      </c>
      <c r="M51" s="70">
        <v>224</v>
      </c>
      <c r="N51" s="70">
        <v>1182</v>
      </c>
      <c r="O51" s="71">
        <v>1655</v>
      </c>
    </row>
    <row r="52" spans="1:15">
      <c r="A52" s="68">
        <v>1624580081</v>
      </c>
      <c r="B52" s="69">
        <v>42491</v>
      </c>
      <c r="C52" s="70">
        <v>36019</v>
      </c>
      <c r="D52" s="70">
        <v>28.030000686645501</v>
      </c>
      <c r="E52" s="70">
        <v>28.030000686645501</v>
      </c>
      <c r="F52" s="70">
        <v>0</v>
      </c>
      <c r="G52" s="70">
        <v>21.920000076293899</v>
      </c>
      <c r="H52" s="70">
        <v>4.1900000572204599</v>
      </c>
      <c r="I52" s="70">
        <v>1.9099999666214</v>
      </c>
      <c r="J52" s="70">
        <v>1.9999999552965199E-2</v>
      </c>
      <c r="K52" s="70">
        <v>186</v>
      </c>
      <c r="L52" s="70">
        <v>63</v>
      </c>
      <c r="M52" s="70">
        <v>171</v>
      </c>
      <c r="N52" s="70">
        <v>1020</v>
      </c>
      <c r="O52" s="71">
        <v>2690</v>
      </c>
    </row>
    <row r="53" spans="1:15">
      <c r="A53" s="68">
        <v>1624580081</v>
      </c>
      <c r="B53" s="69">
        <v>42492</v>
      </c>
      <c r="C53" s="70">
        <v>7155</v>
      </c>
      <c r="D53" s="70">
        <v>4.9299998283386204</v>
      </c>
      <c r="E53" s="70">
        <v>4.9299998283386204</v>
      </c>
      <c r="F53" s="70">
        <v>0</v>
      </c>
      <c r="G53" s="70">
        <v>0.86000001430511497</v>
      </c>
      <c r="H53" s="70">
        <v>0.58999997377395597</v>
      </c>
      <c r="I53" s="70">
        <v>3.4700000286102299</v>
      </c>
      <c r="J53" s="70">
        <v>0</v>
      </c>
      <c r="K53" s="70">
        <v>7</v>
      </c>
      <c r="L53" s="70">
        <v>6</v>
      </c>
      <c r="M53" s="70">
        <v>166</v>
      </c>
      <c r="N53" s="70">
        <v>1261</v>
      </c>
      <c r="O53" s="71">
        <v>1497</v>
      </c>
    </row>
    <row r="54" spans="1:15">
      <c r="A54" s="68">
        <v>1624580081</v>
      </c>
      <c r="B54" s="69">
        <v>42493</v>
      </c>
      <c r="C54" s="70">
        <v>2100</v>
      </c>
      <c r="D54" s="70">
        <v>1.37000000476837</v>
      </c>
      <c r="E54" s="70">
        <v>1.37000000476837</v>
      </c>
      <c r="F54" s="70">
        <v>0</v>
      </c>
      <c r="G54" s="70">
        <v>0</v>
      </c>
      <c r="H54" s="70">
        <v>0</v>
      </c>
      <c r="I54" s="70">
        <v>1.3400000333786</v>
      </c>
      <c r="J54" s="70">
        <v>1.9999999552965199E-2</v>
      </c>
      <c r="K54" s="70">
        <v>0</v>
      </c>
      <c r="L54" s="70">
        <v>0</v>
      </c>
      <c r="M54" s="70">
        <v>96</v>
      </c>
      <c r="N54" s="70">
        <v>1344</v>
      </c>
      <c r="O54" s="71">
        <v>1334</v>
      </c>
    </row>
    <row r="55" spans="1:15">
      <c r="A55" s="68">
        <v>1624580081</v>
      </c>
      <c r="B55" s="69">
        <v>42494</v>
      </c>
      <c r="C55" s="70">
        <v>2193</v>
      </c>
      <c r="D55" s="70">
        <v>1.4299999475479099</v>
      </c>
      <c r="E55" s="70">
        <v>1.4299999475479099</v>
      </c>
      <c r="F55" s="70">
        <v>0</v>
      </c>
      <c r="G55" s="70">
        <v>0</v>
      </c>
      <c r="H55" s="70">
        <v>0</v>
      </c>
      <c r="I55" s="70">
        <v>1.41999995708466</v>
      </c>
      <c r="J55" s="70">
        <v>0</v>
      </c>
      <c r="K55" s="70">
        <v>0</v>
      </c>
      <c r="L55" s="70">
        <v>0</v>
      </c>
      <c r="M55" s="70">
        <v>118</v>
      </c>
      <c r="N55" s="70">
        <v>1322</v>
      </c>
      <c r="O55" s="71">
        <v>1368</v>
      </c>
    </row>
    <row r="56" spans="1:15">
      <c r="A56" s="68">
        <v>1624580081</v>
      </c>
      <c r="B56" s="69">
        <v>42495</v>
      </c>
      <c r="C56" s="70">
        <v>2470</v>
      </c>
      <c r="D56" s="70">
        <v>1.6100000143051101</v>
      </c>
      <c r="E56" s="70">
        <v>1.6100000143051101</v>
      </c>
      <c r="F56" s="70">
        <v>0</v>
      </c>
      <c r="G56" s="70">
        <v>0</v>
      </c>
      <c r="H56" s="70">
        <v>0</v>
      </c>
      <c r="I56" s="70">
        <v>1.58000004291534</v>
      </c>
      <c r="J56" s="70">
        <v>1.9999999552965199E-2</v>
      </c>
      <c r="K56" s="70">
        <v>0</v>
      </c>
      <c r="L56" s="70">
        <v>0</v>
      </c>
      <c r="M56" s="70">
        <v>117</v>
      </c>
      <c r="N56" s="70">
        <v>1323</v>
      </c>
      <c r="O56" s="71">
        <v>1370</v>
      </c>
    </row>
    <row r="57" spans="1:15">
      <c r="A57" s="68">
        <v>1624580081</v>
      </c>
      <c r="B57" s="69">
        <v>42496</v>
      </c>
      <c r="C57" s="70">
        <v>1727</v>
      </c>
      <c r="D57" s="70">
        <v>1.12000000476837</v>
      </c>
      <c r="E57" s="70">
        <v>1.12000000476837</v>
      </c>
      <c r="F57" s="70">
        <v>0</v>
      </c>
      <c r="G57" s="70">
        <v>0</v>
      </c>
      <c r="H57" s="70">
        <v>0</v>
      </c>
      <c r="I57" s="70">
        <v>1.12000000476837</v>
      </c>
      <c r="J57" s="70">
        <v>9.9999997764825804E-3</v>
      </c>
      <c r="K57" s="70">
        <v>0</v>
      </c>
      <c r="L57" s="70">
        <v>0</v>
      </c>
      <c r="M57" s="70">
        <v>102</v>
      </c>
      <c r="N57" s="70">
        <v>1338</v>
      </c>
      <c r="O57" s="71">
        <v>1341</v>
      </c>
    </row>
    <row r="58" spans="1:15">
      <c r="A58" s="68">
        <v>1624580081</v>
      </c>
      <c r="B58" s="69">
        <v>42497</v>
      </c>
      <c r="C58" s="70">
        <v>2104</v>
      </c>
      <c r="D58" s="70">
        <v>1.37000000476837</v>
      </c>
      <c r="E58" s="70">
        <v>1.37000000476837</v>
      </c>
      <c r="F58" s="70">
        <v>0</v>
      </c>
      <c r="G58" s="70">
        <v>0</v>
      </c>
      <c r="H58" s="70">
        <v>0</v>
      </c>
      <c r="I58" s="70">
        <v>1.37000000476837</v>
      </c>
      <c r="J58" s="70">
        <v>0</v>
      </c>
      <c r="K58" s="70">
        <v>0</v>
      </c>
      <c r="L58" s="70">
        <v>0</v>
      </c>
      <c r="M58" s="70">
        <v>182</v>
      </c>
      <c r="N58" s="70">
        <v>1258</v>
      </c>
      <c r="O58" s="71">
        <v>1474</v>
      </c>
    </row>
    <row r="59" spans="1:15">
      <c r="A59" s="68">
        <v>1624580081</v>
      </c>
      <c r="B59" s="69">
        <v>42498</v>
      </c>
      <c r="C59" s="70">
        <v>3427</v>
      </c>
      <c r="D59" s="70">
        <v>2.2300000190734899</v>
      </c>
      <c r="E59" s="70">
        <v>2.2300000190734899</v>
      </c>
      <c r="F59" s="70">
        <v>0</v>
      </c>
      <c r="G59" s="70">
        <v>0</v>
      </c>
      <c r="H59" s="70">
        <v>0</v>
      </c>
      <c r="I59" s="70">
        <v>2.2200000286102299</v>
      </c>
      <c r="J59" s="70">
        <v>0</v>
      </c>
      <c r="K59" s="70">
        <v>0</v>
      </c>
      <c r="L59" s="70">
        <v>0</v>
      </c>
      <c r="M59" s="70">
        <v>152</v>
      </c>
      <c r="N59" s="70">
        <v>1288</v>
      </c>
      <c r="O59" s="71">
        <v>1427</v>
      </c>
    </row>
    <row r="60" spans="1:15">
      <c r="A60" s="68">
        <v>1624580081</v>
      </c>
      <c r="B60" s="69">
        <v>42499</v>
      </c>
      <c r="C60" s="70">
        <v>1732</v>
      </c>
      <c r="D60" s="70">
        <v>1.12999999523163</v>
      </c>
      <c r="E60" s="70">
        <v>1.12999999523163</v>
      </c>
      <c r="F60" s="70">
        <v>0</v>
      </c>
      <c r="G60" s="70">
        <v>0</v>
      </c>
      <c r="H60" s="70">
        <v>0</v>
      </c>
      <c r="I60" s="70">
        <v>1.12999999523163</v>
      </c>
      <c r="J60" s="70">
        <v>0</v>
      </c>
      <c r="K60" s="70">
        <v>0</v>
      </c>
      <c r="L60" s="70">
        <v>0</v>
      </c>
      <c r="M60" s="70">
        <v>91</v>
      </c>
      <c r="N60" s="70">
        <v>1349</v>
      </c>
      <c r="O60" s="71">
        <v>1328</v>
      </c>
    </row>
    <row r="61" spans="1:15">
      <c r="A61" s="68">
        <v>1624580081</v>
      </c>
      <c r="B61" s="69">
        <v>42500</v>
      </c>
      <c r="C61" s="70">
        <v>2969</v>
      </c>
      <c r="D61" s="70">
        <v>1.9299999475479099</v>
      </c>
      <c r="E61" s="70">
        <v>1.9299999475479099</v>
      </c>
      <c r="F61" s="70">
        <v>0</v>
      </c>
      <c r="G61" s="70">
        <v>0</v>
      </c>
      <c r="H61" s="70">
        <v>0</v>
      </c>
      <c r="I61" s="70">
        <v>1.91999995708466</v>
      </c>
      <c r="J61" s="70">
        <v>9.9999997764825804E-3</v>
      </c>
      <c r="K61" s="70">
        <v>0</v>
      </c>
      <c r="L61" s="70">
        <v>0</v>
      </c>
      <c r="M61" s="70">
        <v>139</v>
      </c>
      <c r="N61" s="70">
        <v>1301</v>
      </c>
      <c r="O61" s="71">
        <v>1393</v>
      </c>
    </row>
    <row r="62" spans="1:15">
      <c r="A62" s="68">
        <v>1624580081</v>
      </c>
      <c r="B62" s="69">
        <v>42501</v>
      </c>
      <c r="C62" s="70">
        <v>3134</v>
      </c>
      <c r="D62" s="70">
        <v>2.03999996185303</v>
      </c>
      <c r="E62" s="70">
        <v>2.03999996185303</v>
      </c>
      <c r="F62" s="70">
        <v>0</v>
      </c>
      <c r="G62" s="70">
        <v>0</v>
      </c>
      <c r="H62" s="70">
        <v>0</v>
      </c>
      <c r="I62" s="70">
        <v>2.03999996185303</v>
      </c>
      <c r="J62" s="70">
        <v>0</v>
      </c>
      <c r="K62" s="70">
        <v>0</v>
      </c>
      <c r="L62" s="70">
        <v>0</v>
      </c>
      <c r="M62" s="70">
        <v>112</v>
      </c>
      <c r="N62" s="70">
        <v>1328</v>
      </c>
      <c r="O62" s="71">
        <v>1359</v>
      </c>
    </row>
    <row r="63" spans="1:15">
      <c r="A63" s="68">
        <v>1624580081</v>
      </c>
      <c r="B63" s="69">
        <v>42502</v>
      </c>
      <c r="C63" s="70">
        <v>2971</v>
      </c>
      <c r="D63" s="70">
        <v>1.9299999475479099</v>
      </c>
      <c r="E63" s="70">
        <v>1.9299999475479099</v>
      </c>
      <c r="F63" s="70">
        <v>0</v>
      </c>
      <c r="G63" s="70">
        <v>0</v>
      </c>
      <c r="H63" s="70">
        <v>0</v>
      </c>
      <c r="I63" s="70">
        <v>1.91999995708466</v>
      </c>
      <c r="J63" s="70">
        <v>9.9999997764825804E-3</v>
      </c>
      <c r="K63" s="70">
        <v>0</v>
      </c>
      <c r="L63" s="70">
        <v>0</v>
      </c>
      <c r="M63" s="70">
        <v>107</v>
      </c>
      <c r="N63" s="70">
        <v>890</v>
      </c>
      <c r="O63" s="71">
        <v>1002</v>
      </c>
    </row>
    <row r="64" spans="1:15">
      <c r="A64" s="68">
        <v>1644430081</v>
      </c>
      <c r="B64" s="69">
        <v>42472</v>
      </c>
      <c r="C64" s="70">
        <v>10694</v>
      </c>
      <c r="D64" s="70">
        <v>7.7699999809265101</v>
      </c>
      <c r="E64" s="70">
        <v>7.7699999809265101</v>
      </c>
      <c r="F64" s="70">
        <v>0</v>
      </c>
      <c r="G64" s="70">
        <v>0.140000000596046</v>
      </c>
      <c r="H64" s="70">
        <v>2.2999999523162802</v>
      </c>
      <c r="I64" s="70">
        <v>5.3299999237060502</v>
      </c>
      <c r="J64" s="70">
        <v>0</v>
      </c>
      <c r="K64" s="70">
        <v>2</v>
      </c>
      <c r="L64" s="70">
        <v>51</v>
      </c>
      <c r="M64" s="70">
        <v>256</v>
      </c>
      <c r="N64" s="70">
        <v>1131</v>
      </c>
      <c r="O64" s="71">
        <v>3199</v>
      </c>
    </row>
    <row r="65" spans="1:15">
      <c r="A65" s="68">
        <v>1644430081</v>
      </c>
      <c r="B65" s="69">
        <v>42473</v>
      </c>
      <c r="C65" s="70">
        <v>8001</v>
      </c>
      <c r="D65" s="70">
        <v>5.8200001716613796</v>
      </c>
      <c r="E65" s="70">
        <v>5.8200001716613796</v>
      </c>
      <c r="F65" s="70">
        <v>0</v>
      </c>
      <c r="G65" s="70">
        <v>2.2799999713897701</v>
      </c>
      <c r="H65" s="70">
        <v>0.89999997615814198</v>
      </c>
      <c r="I65" s="70">
        <v>2.6400001049041699</v>
      </c>
      <c r="J65" s="70">
        <v>0</v>
      </c>
      <c r="K65" s="70">
        <v>30</v>
      </c>
      <c r="L65" s="70">
        <v>16</v>
      </c>
      <c r="M65" s="70">
        <v>135</v>
      </c>
      <c r="N65" s="70">
        <v>1259</v>
      </c>
      <c r="O65" s="71">
        <v>2902</v>
      </c>
    </row>
    <row r="66" spans="1:15">
      <c r="A66" s="68">
        <v>1644430081</v>
      </c>
      <c r="B66" s="69">
        <v>42474</v>
      </c>
      <c r="C66" s="70">
        <v>11037</v>
      </c>
      <c r="D66" s="70">
        <v>8.0200004577636701</v>
      </c>
      <c r="E66" s="70">
        <v>8.0200004577636701</v>
      </c>
      <c r="F66" s="70">
        <v>0</v>
      </c>
      <c r="G66" s="70">
        <v>0.36000001430511502</v>
      </c>
      <c r="H66" s="70">
        <v>2.5599999427795401</v>
      </c>
      <c r="I66" s="70">
        <v>5.0999999046325701</v>
      </c>
      <c r="J66" s="70">
        <v>0</v>
      </c>
      <c r="K66" s="70">
        <v>5</v>
      </c>
      <c r="L66" s="70">
        <v>58</v>
      </c>
      <c r="M66" s="70">
        <v>252</v>
      </c>
      <c r="N66" s="70">
        <v>1125</v>
      </c>
      <c r="O66" s="71">
        <v>3226</v>
      </c>
    </row>
    <row r="67" spans="1:15">
      <c r="A67" s="68">
        <v>1644430081</v>
      </c>
      <c r="B67" s="69">
        <v>42475</v>
      </c>
      <c r="C67" s="70">
        <v>5263</v>
      </c>
      <c r="D67" s="70">
        <v>3.8299999237060498</v>
      </c>
      <c r="E67" s="70">
        <v>3.8299999237060498</v>
      </c>
      <c r="F67" s="70">
        <v>0</v>
      </c>
      <c r="G67" s="70">
        <v>0.21999999880790699</v>
      </c>
      <c r="H67" s="70">
        <v>0.15000000596046401</v>
      </c>
      <c r="I67" s="70">
        <v>3.4500000476837198</v>
      </c>
      <c r="J67" s="70">
        <v>0</v>
      </c>
      <c r="K67" s="70">
        <v>3</v>
      </c>
      <c r="L67" s="70">
        <v>4</v>
      </c>
      <c r="M67" s="70">
        <v>170</v>
      </c>
      <c r="N67" s="70">
        <v>1263</v>
      </c>
      <c r="O67" s="71">
        <v>2750</v>
      </c>
    </row>
    <row r="68" spans="1:15">
      <c r="A68" s="68">
        <v>1644430081</v>
      </c>
      <c r="B68" s="69">
        <v>42476</v>
      </c>
      <c r="C68" s="70">
        <v>15300</v>
      </c>
      <c r="D68" s="70">
        <v>11.1199998855591</v>
      </c>
      <c r="E68" s="70">
        <v>11.1199998855591</v>
      </c>
      <c r="F68" s="70">
        <v>0</v>
      </c>
      <c r="G68" s="70">
        <v>4.0999999046325701</v>
      </c>
      <c r="H68" s="70">
        <v>1.87999999523163</v>
      </c>
      <c r="I68" s="70">
        <v>5.0900001525878897</v>
      </c>
      <c r="J68" s="70">
        <v>0</v>
      </c>
      <c r="K68" s="70">
        <v>51</v>
      </c>
      <c r="L68" s="70">
        <v>42</v>
      </c>
      <c r="M68" s="70">
        <v>212</v>
      </c>
      <c r="N68" s="70">
        <v>1135</v>
      </c>
      <c r="O68" s="71">
        <v>3493</v>
      </c>
    </row>
    <row r="69" spans="1:15">
      <c r="A69" s="68">
        <v>1644430081</v>
      </c>
      <c r="B69" s="69">
        <v>42477</v>
      </c>
      <c r="C69" s="70">
        <v>8757</v>
      </c>
      <c r="D69" s="70">
        <v>6.3699998855590803</v>
      </c>
      <c r="E69" s="70">
        <v>6.3699998855590803</v>
      </c>
      <c r="F69" s="70">
        <v>0</v>
      </c>
      <c r="G69" s="70">
        <v>2.25</v>
      </c>
      <c r="H69" s="70">
        <v>0.56999999284744296</v>
      </c>
      <c r="I69" s="70">
        <v>3.5499999523162802</v>
      </c>
      <c r="J69" s="70">
        <v>0</v>
      </c>
      <c r="K69" s="70">
        <v>29</v>
      </c>
      <c r="L69" s="70">
        <v>13</v>
      </c>
      <c r="M69" s="70">
        <v>186</v>
      </c>
      <c r="N69" s="70">
        <v>1212</v>
      </c>
      <c r="O69" s="71">
        <v>3011</v>
      </c>
    </row>
    <row r="70" spans="1:15">
      <c r="A70" s="68">
        <v>1644430081</v>
      </c>
      <c r="B70" s="69">
        <v>42478</v>
      </c>
      <c r="C70" s="70">
        <v>7132</v>
      </c>
      <c r="D70" s="70">
        <v>5.1900000572204599</v>
      </c>
      <c r="E70" s="70">
        <v>5.1900000572204599</v>
      </c>
      <c r="F70" s="70">
        <v>0</v>
      </c>
      <c r="G70" s="70">
        <v>1.0700000524520901</v>
      </c>
      <c r="H70" s="70">
        <v>1.66999995708466</v>
      </c>
      <c r="I70" s="70">
        <v>2.4500000476837198</v>
      </c>
      <c r="J70" s="70">
        <v>0</v>
      </c>
      <c r="K70" s="70">
        <v>15</v>
      </c>
      <c r="L70" s="70">
        <v>33</v>
      </c>
      <c r="M70" s="70">
        <v>121</v>
      </c>
      <c r="N70" s="70">
        <v>1271</v>
      </c>
      <c r="O70" s="71">
        <v>2806</v>
      </c>
    </row>
    <row r="71" spans="1:15">
      <c r="A71" s="68">
        <v>1644430081</v>
      </c>
      <c r="B71" s="69">
        <v>42479</v>
      </c>
      <c r="C71" s="70">
        <v>11256</v>
      </c>
      <c r="D71" s="70">
        <v>8.1800003051757795</v>
      </c>
      <c r="E71" s="70">
        <v>8.1800003051757795</v>
      </c>
      <c r="F71" s="70">
        <v>0</v>
      </c>
      <c r="G71" s="70">
        <v>0.36000001430511502</v>
      </c>
      <c r="H71" s="70">
        <v>2.5299999713897701</v>
      </c>
      <c r="I71" s="70">
        <v>5.3000001907348597</v>
      </c>
      <c r="J71" s="70">
        <v>0</v>
      </c>
      <c r="K71" s="70">
        <v>5</v>
      </c>
      <c r="L71" s="70">
        <v>58</v>
      </c>
      <c r="M71" s="70">
        <v>278</v>
      </c>
      <c r="N71" s="70">
        <v>1099</v>
      </c>
      <c r="O71" s="71">
        <v>3300</v>
      </c>
    </row>
    <row r="72" spans="1:15">
      <c r="A72" s="68">
        <v>1644430081</v>
      </c>
      <c r="B72" s="69">
        <v>42480</v>
      </c>
      <c r="C72" s="70">
        <v>2436</v>
      </c>
      <c r="D72" s="70">
        <v>1.7699999809265099</v>
      </c>
      <c r="E72" s="70">
        <v>1.7699999809265099</v>
      </c>
      <c r="F72" s="70">
        <v>0</v>
      </c>
      <c r="G72" s="70">
        <v>0</v>
      </c>
      <c r="H72" s="70">
        <v>0</v>
      </c>
      <c r="I72" s="70">
        <v>1.7599999904632599</v>
      </c>
      <c r="J72" s="70">
        <v>9.9999997764825804E-3</v>
      </c>
      <c r="K72" s="70">
        <v>0</v>
      </c>
      <c r="L72" s="70">
        <v>0</v>
      </c>
      <c r="M72" s="70">
        <v>125</v>
      </c>
      <c r="N72" s="70">
        <v>1315</v>
      </c>
      <c r="O72" s="71">
        <v>2430</v>
      </c>
    </row>
    <row r="73" spans="1:15">
      <c r="A73" s="68">
        <v>1644430081</v>
      </c>
      <c r="B73" s="69">
        <v>42481</v>
      </c>
      <c r="C73" s="70">
        <v>1223</v>
      </c>
      <c r="D73" s="70">
        <v>0.88999998569488503</v>
      </c>
      <c r="E73" s="70">
        <v>0.88999998569488503</v>
      </c>
      <c r="F73" s="70">
        <v>0</v>
      </c>
      <c r="G73" s="70">
        <v>0</v>
      </c>
      <c r="H73" s="70">
        <v>0</v>
      </c>
      <c r="I73" s="70">
        <v>0.87999999523162797</v>
      </c>
      <c r="J73" s="70">
        <v>9.9999997764825804E-3</v>
      </c>
      <c r="K73" s="70">
        <v>0</v>
      </c>
      <c r="L73" s="70">
        <v>0</v>
      </c>
      <c r="M73" s="70">
        <v>38</v>
      </c>
      <c r="N73" s="70">
        <v>1402</v>
      </c>
      <c r="O73" s="71">
        <v>2140</v>
      </c>
    </row>
    <row r="74" spans="1:15">
      <c r="A74" s="68">
        <v>1644430081</v>
      </c>
      <c r="B74" s="69">
        <v>42482</v>
      </c>
      <c r="C74" s="70">
        <v>3673</v>
      </c>
      <c r="D74" s="70">
        <v>2.6700000762939502</v>
      </c>
      <c r="E74" s="70">
        <v>2.6700000762939502</v>
      </c>
      <c r="F74" s="70">
        <v>0</v>
      </c>
      <c r="G74" s="70">
        <v>0</v>
      </c>
      <c r="H74" s="70">
        <v>0</v>
      </c>
      <c r="I74" s="70">
        <v>2.6600000858306898</v>
      </c>
      <c r="J74" s="70">
        <v>9.9999997764825804E-3</v>
      </c>
      <c r="K74" s="70">
        <v>0</v>
      </c>
      <c r="L74" s="70">
        <v>0</v>
      </c>
      <c r="M74" s="70">
        <v>86</v>
      </c>
      <c r="N74" s="70">
        <v>1354</v>
      </c>
      <c r="O74" s="71">
        <v>2344</v>
      </c>
    </row>
    <row r="75" spans="1:15">
      <c r="A75" s="68">
        <v>1644430081</v>
      </c>
      <c r="B75" s="69">
        <v>42483</v>
      </c>
      <c r="C75" s="70">
        <v>6637</v>
      </c>
      <c r="D75" s="70">
        <v>4.8299999237060502</v>
      </c>
      <c r="E75" s="70">
        <v>4.8299999237060502</v>
      </c>
      <c r="F75" s="70">
        <v>0</v>
      </c>
      <c r="G75" s="70">
        <v>0</v>
      </c>
      <c r="H75" s="70">
        <v>0.57999998331069902</v>
      </c>
      <c r="I75" s="70">
        <v>4.25</v>
      </c>
      <c r="J75" s="70">
        <v>0</v>
      </c>
      <c r="K75" s="70">
        <v>0</v>
      </c>
      <c r="L75" s="70">
        <v>15</v>
      </c>
      <c r="M75" s="70">
        <v>160</v>
      </c>
      <c r="N75" s="70">
        <v>1265</v>
      </c>
      <c r="O75" s="71">
        <v>2677</v>
      </c>
    </row>
    <row r="76" spans="1:15">
      <c r="A76" s="68">
        <v>1644430081</v>
      </c>
      <c r="B76" s="69">
        <v>42484</v>
      </c>
      <c r="C76" s="70">
        <v>3321</v>
      </c>
      <c r="D76" s="70">
        <v>2.4100000858306898</v>
      </c>
      <c r="E76" s="70">
        <v>2.4100000858306898</v>
      </c>
      <c r="F76" s="70">
        <v>0</v>
      </c>
      <c r="G76" s="70">
        <v>0</v>
      </c>
      <c r="H76" s="70">
        <v>0</v>
      </c>
      <c r="I76" s="70">
        <v>2.4100000858306898</v>
      </c>
      <c r="J76" s="70">
        <v>0</v>
      </c>
      <c r="K76" s="70">
        <v>0</v>
      </c>
      <c r="L76" s="70">
        <v>0</v>
      </c>
      <c r="M76" s="70">
        <v>89</v>
      </c>
      <c r="N76" s="70">
        <v>1351</v>
      </c>
      <c r="O76" s="71">
        <v>2413</v>
      </c>
    </row>
    <row r="77" spans="1:15">
      <c r="A77" s="68">
        <v>1644430081</v>
      </c>
      <c r="B77" s="69">
        <v>42485</v>
      </c>
      <c r="C77" s="70">
        <v>3580</v>
      </c>
      <c r="D77" s="70">
        <v>2.5999999046325701</v>
      </c>
      <c r="E77" s="70">
        <v>2.5999999046325701</v>
      </c>
      <c r="F77" s="70">
        <v>0</v>
      </c>
      <c r="G77" s="70">
        <v>0.58999997377395597</v>
      </c>
      <c r="H77" s="70">
        <v>5.9999998658895499E-2</v>
      </c>
      <c r="I77" s="70">
        <v>1.95000004768372</v>
      </c>
      <c r="J77" s="70">
        <v>0</v>
      </c>
      <c r="K77" s="70">
        <v>8</v>
      </c>
      <c r="L77" s="70">
        <v>1</v>
      </c>
      <c r="M77" s="70">
        <v>94</v>
      </c>
      <c r="N77" s="70">
        <v>1337</v>
      </c>
      <c r="O77" s="71">
        <v>2497</v>
      </c>
    </row>
    <row r="78" spans="1:15">
      <c r="A78" s="68">
        <v>1644430081</v>
      </c>
      <c r="B78" s="69">
        <v>42486</v>
      </c>
      <c r="C78" s="70">
        <v>9919</v>
      </c>
      <c r="D78" s="70">
        <v>7.21000003814697</v>
      </c>
      <c r="E78" s="70">
        <v>7.21000003814697</v>
      </c>
      <c r="F78" s="70">
        <v>0</v>
      </c>
      <c r="G78" s="70">
        <v>0.80000001192092896</v>
      </c>
      <c r="H78" s="70">
        <v>1.7200000286102299</v>
      </c>
      <c r="I78" s="70">
        <v>4.6900000572204599</v>
      </c>
      <c r="J78" s="70">
        <v>0</v>
      </c>
      <c r="K78" s="70">
        <v>11</v>
      </c>
      <c r="L78" s="70">
        <v>41</v>
      </c>
      <c r="M78" s="70">
        <v>223</v>
      </c>
      <c r="N78" s="70">
        <v>1165</v>
      </c>
      <c r="O78" s="71">
        <v>3123</v>
      </c>
    </row>
    <row r="79" spans="1:15">
      <c r="A79" s="68">
        <v>1644430081</v>
      </c>
      <c r="B79" s="69">
        <v>42487</v>
      </c>
      <c r="C79" s="70">
        <v>3032</v>
      </c>
      <c r="D79" s="70">
        <v>2.2000000476837198</v>
      </c>
      <c r="E79" s="70">
        <v>2.2000000476837198</v>
      </c>
      <c r="F79" s="70">
        <v>0</v>
      </c>
      <c r="G79" s="70">
        <v>0</v>
      </c>
      <c r="H79" s="70">
        <v>0</v>
      </c>
      <c r="I79" s="70">
        <v>2.2000000476837198</v>
      </c>
      <c r="J79" s="70">
        <v>0</v>
      </c>
      <c r="K79" s="70">
        <v>0</v>
      </c>
      <c r="L79" s="70">
        <v>0</v>
      </c>
      <c r="M79" s="70">
        <v>118</v>
      </c>
      <c r="N79" s="70">
        <v>1322</v>
      </c>
      <c r="O79" s="71">
        <v>2489</v>
      </c>
    </row>
    <row r="80" spans="1:15">
      <c r="A80" s="68">
        <v>1644430081</v>
      </c>
      <c r="B80" s="69">
        <v>42488</v>
      </c>
      <c r="C80" s="70">
        <v>9405</v>
      </c>
      <c r="D80" s="70">
        <v>6.8400001525878897</v>
      </c>
      <c r="E80" s="70">
        <v>6.8400001525878897</v>
      </c>
      <c r="F80" s="70">
        <v>0</v>
      </c>
      <c r="G80" s="70">
        <v>0.20000000298023199</v>
      </c>
      <c r="H80" s="70">
        <v>2.3199999332428001</v>
      </c>
      <c r="I80" s="70">
        <v>4.3099999427795401</v>
      </c>
      <c r="J80" s="70">
        <v>0</v>
      </c>
      <c r="K80" s="70">
        <v>3</v>
      </c>
      <c r="L80" s="70">
        <v>53</v>
      </c>
      <c r="M80" s="70">
        <v>227</v>
      </c>
      <c r="N80" s="70">
        <v>1157</v>
      </c>
      <c r="O80" s="71">
        <v>3108</v>
      </c>
    </row>
    <row r="81" spans="1:15">
      <c r="A81" s="68">
        <v>1644430081</v>
      </c>
      <c r="B81" s="69">
        <v>42489</v>
      </c>
      <c r="C81" s="70">
        <v>3176</v>
      </c>
      <c r="D81" s="70">
        <v>2.3099999427795401</v>
      </c>
      <c r="E81" s="70">
        <v>2.3099999427795401</v>
      </c>
      <c r="F81" s="70">
        <v>0</v>
      </c>
      <c r="G81" s="70">
        <v>0</v>
      </c>
      <c r="H81" s="70">
        <v>0</v>
      </c>
      <c r="I81" s="70">
        <v>2.3099999427795401</v>
      </c>
      <c r="J81" s="70">
        <v>0</v>
      </c>
      <c r="K81" s="70">
        <v>0</v>
      </c>
      <c r="L81" s="70">
        <v>0</v>
      </c>
      <c r="M81" s="70">
        <v>120</v>
      </c>
      <c r="N81" s="70">
        <v>1193</v>
      </c>
      <c r="O81" s="71">
        <v>2498</v>
      </c>
    </row>
    <row r="82" spans="1:15">
      <c r="A82" s="68">
        <v>1644430081</v>
      </c>
      <c r="B82" s="69">
        <v>42490</v>
      </c>
      <c r="C82" s="70">
        <v>18213</v>
      </c>
      <c r="D82" s="70">
        <v>13.2399997711182</v>
      </c>
      <c r="E82" s="70">
        <v>13.2399997711182</v>
      </c>
      <c r="F82" s="70">
        <v>0</v>
      </c>
      <c r="G82" s="70">
        <v>0.62999999523162797</v>
      </c>
      <c r="H82" s="70">
        <v>3.1400001049041699</v>
      </c>
      <c r="I82" s="70">
        <v>9.4600000381469709</v>
      </c>
      <c r="J82" s="70">
        <v>0</v>
      </c>
      <c r="K82" s="70">
        <v>9</v>
      </c>
      <c r="L82" s="70">
        <v>71</v>
      </c>
      <c r="M82" s="70">
        <v>402</v>
      </c>
      <c r="N82" s="70">
        <v>816</v>
      </c>
      <c r="O82" s="71">
        <v>3846</v>
      </c>
    </row>
    <row r="83" spans="1:15">
      <c r="A83" s="68">
        <v>1644430081</v>
      </c>
      <c r="B83" s="69">
        <v>42491</v>
      </c>
      <c r="C83" s="70">
        <v>6132</v>
      </c>
      <c r="D83" s="70">
        <v>4.46000003814697</v>
      </c>
      <c r="E83" s="70">
        <v>4.46000003814697</v>
      </c>
      <c r="F83" s="70">
        <v>0</v>
      </c>
      <c r="G83" s="70">
        <v>0.239999994635582</v>
      </c>
      <c r="H83" s="70">
        <v>0.99000000953674305</v>
      </c>
      <c r="I83" s="70">
        <v>3.2300000190734899</v>
      </c>
      <c r="J83" s="70">
        <v>0</v>
      </c>
      <c r="K83" s="70">
        <v>3</v>
      </c>
      <c r="L83" s="70">
        <v>24</v>
      </c>
      <c r="M83" s="70">
        <v>146</v>
      </c>
      <c r="N83" s="70">
        <v>908</v>
      </c>
      <c r="O83" s="71">
        <v>2696</v>
      </c>
    </row>
    <row r="84" spans="1:15">
      <c r="A84" s="68">
        <v>1644430081</v>
      </c>
      <c r="B84" s="69">
        <v>42492</v>
      </c>
      <c r="C84" s="70">
        <v>3758</v>
      </c>
      <c r="D84" s="70">
        <v>2.7300000190734899</v>
      </c>
      <c r="E84" s="70">
        <v>2.7300000190734899</v>
      </c>
      <c r="F84" s="70">
        <v>0</v>
      </c>
      <c r="G84" s="70">
        <v>7.0000000298023196E-2</v>
      </c>
      <c r="H84" s="70">
        <v>0.31000000238418601</v>
      </c>
      <c r="I84" s="70">
        <v>2.3499999046325701</v>
      </c>
      <c r="J84" s="70">
        <v>0</v>
      </c>
      <c r="K84" s="70">
        <v>1</v>
      </c>
      <c r="L84" s="70">
        <v>7</v>
      </c>
      <c r="M84" s="70">
        <v>148</v>
      </c>
      <c r="N84" s="70">
        <v>682</v>
      </c>
      <c r="O84" s="71">
        <v>2580</v>
      </c>
    </row>
    <row r="85" spans="1:15">
      <c r="A85" s="68">
        <v>1644430081</v>
      </c>
      <c r="B85" s="69">
        <v>42493</v>
      </c>
      <c r="C85" s="70">
        <v>12850</v>
      </c>
      <c r="D85" s="70">
        <v>9.3400001525878906</v>
      </c>
      <c r="E85" s="70">
        <v>9.3400001525878906</v>
      </c>
      <c r="F85" s="70">
        <v>0</v>
      </c>
      <c r="G85" s="70">
        <v>0.72000002861022905</v>
      </c>
      <c r="H85" s="70">
        <v>4.0900001525878897</v>
      </c>
      <c r="I85" s="70">
        <v>4.53999996185303</v>
      </c>
      <c r="J85" s="70">
        <v>0</v>
      </c>
      <c r="K85" s="70">
        <v>10</v>
      </c>
      <c r="L85" s="70">
        <v>94</v>
      </c>
      <c r="M85" s="70">
        <v>221</v>
      </c>
      <c r="N85" s="70">
        <v>1115</v>
      </c>
      <c r="O85" s="71">
        <v>3324</v>
      </c>
    </row>
    <row r="86" spans="1:15">
      <c r="A86" s="68">
        <v>1644430081</v>
      </c>
      <c r="B86" s="69">
        <v>42494</v>
      </c>
      <c r="C86" s="70">
        <v>2309</v>
      </c>
      <c r="D86" s="70">
        <v>1.6799999475479099</v>
      </c>
      <c r="E86" s="70">
        <v>1.6799999475479099</v>
      </c>
      <c r="F86" s="70">
        <v>0</v>
      </c>
      <c r="G86" s="70">
        <v>0</v>
      </c>
      <c r="H86" s="70">
        <v>0</v>
      </c>
      <c r="I86" s="70">
        <v>1.6599999666214</v>
      </c>
      <c r="J86" s="70">
        <v>1.9999999552965199E-2</v>
      </c>
      <c r="K86" s="70">
        <v>0</v>
      </c>
      <c r="L86" s="70">
        <v>0</v>
      </c>
      <c r="M86" s="70">
        <v>52</v>
      </c>
      <c r="N86" s="70">
        <v>1388</v>
      </c>
      <c r="O86" s="71">
        <v>2222</v>
      </c>
    </row>
    <row r="87" spans="1:15">
      <c r="A87" s="68">
        <v>1644430081</v>
      </c>
      <c r="B87" s="69">
        <v>42495</v>
      </c>
      <c r="C87" s="70">
        <v>4363</v>
      </c>
      <c r="D87" s="70">
        <v>3.1900000572204599</v>
      </c>
      <c r="E87" s="70">
        <v>3.1900000572204599</v>
      </c>
      <c r="F87" s="70">
        <v>0</v>
      </c>
      <c r="G87" s="70">
        <v>0.519999980926514</v>
      </c>
      <c r="H87" s="70">
        <v>0.54000002145767201</v>
      </c>
      <c r="I87" s="70">
        <v>2.1300001144409202</v>
      </c>
      <c r="J87" s="70">
        <v>9.9999997764825804E-3</v>
      </c>
      <c r="K87" s="70">
        <v>6</v>
      </c>
      <c r="L87" s="70">
        <v>12</v>
      </c>
      <c r="M87" s="70">
        <v>81</v>
      </c>
      <c r="N87" s="70">
        <v>1341</v>
      </c>
      <c r="O87" s="71">
        <v>2463</v>
      </c>
    </row>
    <row r="88" spans="1:15">
      <c r="A88" s="68">
        <v>1644430081</v>
      </c>
      <c r="B88" s="69">
        <v>42496</v>
      </c>
      <c r="C88" s="70">
        <v>9787</v>
      </c>
      <c r="D88" s="70">
        <v>7.1199998855590803</v>
      </c>
      <c r="E88" s="70">
        <v>7.1199998855590803</v>
      </c>
      <c r="F88" s="70">
        <v>0</v>
      </c>
      <c r="G88" s="70">
        <v>0.81999999284744296</v>
      </c>
      <c r="H88" s="70">
        <v>0.270000010728836</v>
      </c>
      <c r="I88" s="70">
        <v>6.0100002288818404</v>
      </c>
      <c r="J88" s="70">
        <v>1.9999999552965199E-2</v>
      </c>
      <c r="K88" s="70">
        <v>11</v>
      </c>
      <c r="L88" s="70">
        <v>6</v>
      </c>
      <c r="M88" s="70">
        <v>369</v>
      </c>
      <c r="N88" s="70">
        <v>1054</v>
      </c>
      <c r="O88" s="71">
        <v>3328</v>
      </c>
    </row>
    <row r="89" spans="1:15">
      <c r="A89" s="68">
        <v>1644430081</v>
      </c>
      <c r="B89" s="69">
        <v>42497</v>
      </c>
      <c r="C89" s="70">
        <v>13372</v>
      </c>
      <c r="D89" s="70">
        <v>9.7200002670288104</v>
      </c>
      <c r="E89" s="70">
        <v>9.7200002670288104</v>
      </c>
      <c r="F89" s="70">
        <v>0</v>
      </c>
      <c r="G89" s="70">
        <v>3.2599999904632599</v>
      </c>
      <c r="H89" s="70">
        <v>0.79000002145767201</v>
      </c>
      <c r="I89" s="70">
        <v>5.6700000762939498</v>
      </c>
      <c r="J89" s="70">
        <v>9.9999997764825804E-3</v>
      </c>
      <c r="K89" s="70">
        <v>41</v>
      </c>
      <c r="L89" s="70">
        <v>17</v>
      </c>
      <c r="M89" s="70">
        <v>243</v>
      </c>
      <c r="N89" s="70">
        <v>1139</v>
      </c>
      <c r="O89" s="71">
        <v>3404</v>
      </c>
    </row>
    <row r="90" spans="1:15">
      <c r="A90" s="68">
        <v>1644430081</v>
      </c>
      <c r="B90" s="69">
        <v>42498</v>
      </c>
      <c r="C90" s="70">
        <v>6724</v>
      </c>
      <c r="D90" s="70">
        <v>4.8899998664856001</v>
      </c>
      <c r="E90" s="70">
        <v>4.8899998664856001</v>
      </c>
      <c r="F90" s="70">
        <v>0</v>
      </c>
      <c r="G90" s="70">
        <v>0</v>
      </c>
      <c r="H90" s="70">
        <v>0</v>
      </c>
      <c r="I90" s="70">
        <v>4.8800001144409197</v>
      </c>
      <c r="J90" s="70">
        <v>0</v>
      </c>
      <c r="K90" s="70">
        <v>0</v>
      </c>
      <c r="L90" s="70">
        <v>0</v>
      </c>
      <c r="M90" s="70">
        <v>295</v>
      </c>
      <c r="N90" s="70">
        <v>991</v>
      </c>
      <c r="O90" s="71">
        <v>2987</v>
      </c>
    </row>
    <row r="91" spans="1:15">
      <c r="A91" s="68">
        <v>1644430081</v>
      </c>
      <c r="B91" s="69">
        <v>42499</v>
      </c>
      <c r="C91" s="70">
        <v>6643</v>
      </c>
      <c r="D91" s="70">
        <v>4.8299999237060502</v>
      </c>
      <c r="E91" s="70">
        <v>4.8299999237060502</v>
      </c>
      <c r="F91" s="70">
        <v>0</v>
      </c>
      <c r="G91" s="70">
        <v>2.3900001049041699</v>
      </c>
      <c r="H91" s="70">
        <v>0.34999999403953602</v>
      </c>
      <c r="I91" s="70">
        <v>2.0899999141693102</v>
      </c>
      <c r="J91" s="70">
        <v>9.9999997764825804E-3</v>
      </c>
      <c r="K91" s="70">
        <v>32</v>
      </c>
      <c r="L91" s="70">
        <v>6</v>
      </c>
      <c r="M91" s="70">
        <v>303</v>
      </c>
      <c r="N91" s="70">
        <v>1099</v>
      </c>
      <c r="O91" s="71">
        <v>3008</v>
      </c>
    </row>
    <row r="92" spans="1:15">
      <c r="A92" s="68">
        <v>1644430081</v>
      </c>
      <c r="B92" s="69">
        <v>42500</v>
      </c>
      <c r="C92" s="70">
        <v>9167</v>
      </c>
      <c r="D92" s="70">
        <v>6.6599998474121103</v>
      </c>
      <c r="E92" s="70">
        <v>6.6599998474121103</v>
      </c>
      <c r="F92" s="70">
        <v>0</v>
      </c>
      <c r="G92" s="70">
        <v>0.87999999523162797</v>
      </c>
      <c r="H92" s="70">
        <v>0.81000000238418601</v>
      </c>
      <c r="I92" s="70">
        <v>4.9699997901916504</v>
      </c>
      <c r="J92" s="70">
        <v>9.9999997764825804E-3</v>
      </c>
      <c r="K92" s="70">
        <v>12</v>
      </c>
      <c r="L92" s="70">
        <v>19</v>
      </c>
      <c r="M92" s="70">
        <v>155</v>
      </c>
      <c r="N92" s="70">
        <v>1254</v>
      </c>
      <c r="O92" s="71">
        <v>2799</v>
      </c>
    </row>
    <row r="93" spans="1:15">
      <c r="A93" s="68">
        <v>1644430081</v>
      </c>
      <c r="B93" s="69">
        <v>42501</v>
      </c>
      <c r="C93" s="70">
        <v>1329</v>
      </c>
      <c r="D93" s="70">
        <v>0.97000002861022905</v>
      </c>
      <c r="E93" s="70">
        <v>0.97000002861022905</v>
      </c>
      <c r="F93" s="70">
        <v>0</v>
      </c>
      <c r="G93" s="70">
        <v>0</v>
      </c>
      <c r="H93" s="70">
        <v>0</v>
      </c>
      <c r="I93" s="70">
        <v>0.94999998807907104</v>
      </c>
      <c r="J93" s="70">
        <v>9.9999997764825804E-3</v>
      </c>
      <c r="K93" s="70">
        <v>0</v>
      </c>
      <c r="L93" s="70">
        <v>0</v>
      </c>
      <c r="M93" s="70">
        <v>49</v>
      </c>
      <c r="N93" s="70">
        <v>713</v>
      </c>
      <c r="O93" s="71">
        <v>1276</v>
      </c>
    </row>
    <row r="94" spans="1:15">
      <c r="A94" s="68">
        <v>1844505072</v>
      </c>
      <c r="B94" s="69">
        <v>42472</v>
      </c>
      <c r="C94" s="70">
        <v>6697</v>
      </c>
      <c r="D94" s="70">
        <v>4.4299998283386204</v>
      </c>
      <c r="E94" s="70">
        <v>4.4299998283386204</v>
      </c>
      <c r="F94" s="70">
        <v>0</v>
      </c>
      <c r="G94" s="70">
        <v>0</v>
      </c>
      <c r="H94" s="70">
        <v>0</v>
      </c>
      <c r="I94" s="70">
        <v>4.4299998283386204</v>
      </c>
      <c r="J94" s="70">
        <v>0</v>
      </c>
      <c r="K94" s="70">
        <v>0</v>
      </c>
      <c r="L94" s="70">
        <v>0</v>
      </c>
      <c r="M94" s="70">
        <v>339</v>
      </c>
      <c r="N94" s="70">
        <v>1101</v>
      </c>
      <c r="O94" s="71">
        <v>2030</v>
      </c>
    </row>
    <row r="95" spans="1:15">
      <c r="A95" s="68">
        <v>1844505072</v>
      </c>
      <c r="B95" s="69">
        <v>42473</v>
      </c>
      <c r="C95" s="70">
        <v>4929</v>
      </c>
      <c r="D95" s="70">
        <v>3.2599999904632599</v>
      </c>
      <c r="E95" s="70">
        <v>3.2599999904632599</v>
      </c>
      <c r="F95" s="70">
        <v>0</v>
      </c>
      <c r="G95" s="70">
        <v>0</v>
      </c>
      <c r="H95" s="70">
        <v>0</v>
      </c>
      <c r="I95" s="70">
        <v>3.2599999904632599</v>
      </c>
      <c r="J95" s="70">
        <v>0</v>
      </c>
      <c r="K95" s="70">
        <v>0</v>
      </c>
      <c r="L95" s="70">
        <v>0</v>
      </c>
      <c r="M95" s="70">
        <v>248</v>
      </c>
      <c r="N95" s="70">
        <v>1192</v>
      </c>
      <c r="O95" s="71">
        <v>1860</v>
      </c>
    </row>
    <row r="96" spans="1:15">
      <c r="A96" s="68">
        <v>1844505072</v>
      </c>
      <c r="B96" s="69">
        <v>42474</v>
      </c>
      <c r="C96" s="70">
        <v>7937</v>
      </c>
      <c r="D96" s="70">
        <v>5.25</v>
      </c>
      <c r="E96" s="70">
        <v>5.25</v>
      </c>
      <c r="F96" s="70">
        <v>0</v>
      </c>
      <c r="G96" s="70">
        <v>0</v>
      </c>
      <c r="H96" s="70">
        <v>0</v>
      </c>
      <c r="I96" s="70">
        <v>5.2300000190734899</v>
      </c>
      <c r="J96" s="70">
        <v>0</v>
      </c>
      <c r="K96" s="70">
        <v>0</v>
      </c>
      <c r="L96" s="70">
        <v>0</v>
      </c>
      <c r="M96" s="70">
        <v>373</v>
      </c>
      <c r="N96" s="70">
        <v>843</v>
      </c>
      <c r="O96" s="71">
        <v>2130</v>
      </c>
    </row>
    <row r="97" spans="1:15">
      <c r="A97" s="68">
        <v>1844505072</v>
      </c>
      <c r="B97" s="69">
        <v>42475</v>
      </c>
      <c r="C97" s="70">
        <v>3844</v>
      </c>
      <c r="D97" s="70">
        <v>2.53999996185303</v>
      </c>
      <c r="E97" s="70">
        <v>2.53999996185303</v>
      </c>
      <c r="F97" s="70">
        <v>0</v>
      </c>
      <c r="G97" s="70">
        <v>0</v>
      </c>
      <c r="H97" s="70">
        <v>0</v>
      </c>
      <c r="I97" s="70">
        <v>2.53999996185303</v>
      </c>
      <c r="J97" s="70">
        <v>0</v>
      </c>
      <c r="K97" s="70">
        <v>0</v>
      </c>
      <c r="L97" s="70">
        <v>0</v>
      </c>
      <c r="M97" s="70">
        <v>176</v>
      </c>
      <c r="N97" s="70">
        <v>527</v>
      </c>
      <c r="O97" s="71">
        <v>1725</v>
      </c>
    </row>
    <row r="98" spans="1:15">
      <c r="A98" s="68">
        <v>1844505072</v>
      </c>
      <c r="B98" s="69">
        <v>42476</v>
      </c>
      <c r="C98" s="70">
        <v>3414</v>
      </c>
      <c r="D98" s="70">
        <v>2.2599999904632599</v>
      </c>
      <c r="E98" s="70">
        <v>2.2599999904632599</v>
      </c>
      <c r="F98" s="70">
        <v>0</v>
      </c>
      <c r="G98" s="70">
        <v>0</v>
      </c>
      <c r="H98" s="70">
        <v>0</v>
      </c>
      <c r="I98" s="70">
        <v>2.2599999904632599</v>
      </c>
      <c r="J98" s="70">
        <v>0</v>
      </c>
      <c r="K98" s="70">
        <v>0</v>
      </c>
      <c r="L98" s="70">
        <v>0</v>
      </c>
      <c r="M98" s="70">
        <v>147</v>
      </c>
      <c r="N98" s="70">
        <v>1293</v>
      </c>
      <c r="O98" s="71">
        <v>1657</v>
      </c>
    </row>
    <row r="99" spans="1:15">
      <c r="A99" s="68">
        <v>1844505072</v>
      </c>
      <c r="B99" s="69">
        <v>42477</v>
      </c>
      <c r="C99" s="70">
        <v>4525</v>
      </c>
      <c r="D99" s="70">
        <v>2.9900000095367401</v>
      </c>
      <c r="E99" s="70">
        <v>2.9900000095367401</v>
      </c>
      <c r="F99" s="70">
        <v>0</v>
      </c>
      <c r="G99" s="70">
        <v>0.140000000596046</v>
      </c>
      <c r="H99" s="70">
        <v>0.259999990463257</v>
      </c>
      <c r="I99" s="70">
        <v>2.5899999141693102</v>
      </c>
      <c r="J99" s="70">
        <v>0</v>
      </c>
      <c r="K99" s="70">
        <v>2</v>
      </c>
      <c r="L99" s="70">
        <v>8</v>
      </c>
      <c r="M99" s="70">
        <v>199</v>
      </c>
      <c r="N99" s="70">
        <v>1231</v>
      </c>
      <c r="O99" s="71">
        <v>1793</v>
      </c>
    </row>
    <row r="100" spans="1:15">
      <c r="A100" s="68">
        <v>1844505072</v>
      </c>
      <c r="B100" s="69">
        <v>42478</v>
      </c>
      <c r="C100" s="70">
        <v>4597</v>
      </c>
      <c r="D100" s="70">
        <v>3.03999996185303</v>
      </c>
      <c r="E100" s="70">
        <v>3.03999996185303</v>
      </c>
      <c r="F100" s="70">
        <v>0</v>
      </c>
      <c r="G100" s="70">
        <v>0</v>
      </c>
      <c r="H100" s="70">
        <v>0.479999989271164</v>
      </c>
      <c r="I100" s="70">
        <v>2.5599999427795401</v>
      </c>
      <c r="J100" s="70">
        <v>0</v>
      </c>
      <c r="K100" s="70">
        <v>0</v>
      </c>
      <c r="L100" s="70">
        <v>12</v>
      </c>
      <c r="M100" s="70">
        <v>217</v>
      </c>
      <c r="N100" s="70">
        <v>1211</v>
      </c>
      <c r="O100" s="71">
        <v>1814</v>
      </c>
    </row>
    <row r="101" spans="1:15">
      <c r="A101" s="68">
        <v>1844505072</v>
      </c>
      <c r="B101" s="69">
        <v>42479</v>
      </c>
      <c r="C101" s="70">
        <v>197</v>
      </c>
      <c r="D101" s="70">
        <v>0.129999995231628</v>
      </c>
      <c r="E101" s="70">
        <v>0.129999995231628</v>
      </c>
      <c r="F101" s="70">
        <v>0</v>
      </c>
      <c r="G101" s="70">
        <v>0</v>
      </c>
      <c r="H101" s="70">
        <v>0</v>
      </c>
      <c r="I101" s="70">
        <v>0.129999995231628</v>
      </c>
      <c r="J101" s="70">
        <v>0</v>
      </c>
      <c r="K101" s="70">
        <v>0</v>
      </c>
      <c r="L101" s="70">
        <v>0</v>
      </c>
      <c r="M101" s="70">
        <v>10</v>
      </c>
      <c r="N101" s="70">
        <v>1430</v>
      </c>
      <c r="O101" s="71">
        <v>1366</v>
      </c>
    </row>
    <row r="102" spans="1:15">
      <c r="A102" s="68">
        <v>1844505072</v>
      </c>
      <c r="B102" s="69">
        <v>42480</v>
      </c>
      <c r="C102" s="70">
        <v>8</v>
      </c>
      <c r="D102" s="70">
        <v>9.9999997764825804E-3</v>
      </c>
      <c r="E102" s="70">
        <v>9.9999997764825804E-3</v>
      </c>
      <c r="F102" s="70">
        <v>0</v>
      </c>
      <c r="G102" s="70">
        <v>0</v>
      </c>
      <c r="H102" s="70">
        <v>0</v>
      </c>
      <c r="I102" s="70">
        <v>9.9999997764825804E-3</v>
      </c>
      <c r="J102" s="70">
        <v>0</v>
      </c>
      <c r="K102" s="70">
        <v>0</v>
      </c>
      <c r="L102" s="70">
        <v>0</v>
      </c>
      <c r="M102" s="70">
        <v>1</v>
      </c>
      <c r="N102" s="70">
        <v>1439</v>
      </c>
      <c r="O102" s="71">
        <v>1349</v>
      </c>
    </row>
    <row r="103" spans="1:15">
      <c r="A103" s="68">
        <v>1844505072</v>
      </c>
      <c r="B103" s="69">
        <v>42481</v>
      </c>
      <c r="C103" s="70">
        <v>8054</v>
      </c>
      <c r="D103" s="70">
        <v>5.3200001716613796</v>
      </c>
      <c r="E103" s="70">
        <v>5.3200001716613796</v>
      </c>
      <c r="F103" s="70">
        <v>0</v>
      </c>
      <c r="G103" s="70">
        <v>0.119999997317791</v>
      </c>
      <c r="H103" s="70">
        <v>0.519999980926514</v>
      </c>
      <c r="I103" s="70">
        <v>4.6799998283386204</v>
      </c>
      <c r="J103" s="70">
        <v>0</v>
      </c>
      <c r="K103" s="70">
        <v>2</v>
      </c>
      <c r="L103" s="70">
        <v>13</v>
      </c>
      <c r="M103" s="70">
        <v>308</v>
      </c>
      <c r="N103" s="70">
        <v>1117</v>
      </c>
      <c r="O103" s="71">
        <v>2062</v>
      </c>
    </row>
    <row r="104" spans="1:15">
      <c r="A104" s="68">
        <v>1844505072</v>
      </c>
      <c r="B104" s="69">
        <v>42482</v>
      </c>
      <c r="C104" s="70">
        <v>5372</v>
      </c>
      <c r="D104" s="70">
        <v>3.5499999523162802</v>
      </c>
      <c r="E104" s="70">
        <v>3.5499999523162802</v>
      </c>
      <c r="F104" s="70">
        <v>0</v>
      </c>
      <c r="G104" s="70">
        <v>0</v>
      </c>
      <c r="H104" s="70">
        <v>0</v>
      </c>
      <c r="I104" s="70">
        <v>3.5499999523162802</v>
      </c>
      <c r="J104" s="70">
        <v>0</v>
      </c>
      <c r="K104" s="70">
        <v>0</v>
      </c>
      <c r="L104" s="70">
        <v>0</v>
      </c>
      <c r="M104" s="70">
        <v>220</v>
      </c>
      <c r="N104" s="70">
        <v>1220</v>
      </c>
      <c r="O104" s="71">
        <v>1827</v>
      </c>
    </row>
    <row r="105" spans="1:15">
      <c r="A105" s="68">
        <v>1844505072</v>
      </c>
      <c r="B105" s="69">
        <v>42483</v>
      </c>
      <c r="C105" s="70">
        <v>3570</v>
      </c>
      <c r="D105" s="70">
        <v>2.3599998950958301</v>
      </c>
      <c r="E105" s="70">
        <v>2.3599998950958301</v>
      </c>
      <c r="F105" s="70">
        <v>0</v>
      </c>
      <c r="G105" s="70">
        <v>0</v>
      </c>
      <c r="H105" s="70">
        <v>0</v>
      </c>
      <c r="I105" s="70">
        <v>2.3599998950958301</v>
      </c>
      <c r="J105" s="70">
        <v>0</v>
      </c>
      <c r="K105" s="70">
        <v>0</v>
      </c>
      <c r="L105" s="70">
        <v>0</v>
      </c>
      <c r="M105" s="70">
        <v>139</v>
      </c>
      <c r="N105" s="70">
        <v>1301</v>
      </c>
      <c r="O105" s="71">
        <v>1645</v>
      </c>
    </row>
    <row r="106" spans="1:15">
      <c r="A106" s="68">
        <v>1844505072</v>
      </c>
      <c r="B106" s="69">
        <v>42484</v>
      </c>
      <c r="C106" s="70">
        <v>0</v>
      </c>
      <c r="D106" s="70">
        <v>0</v>
      </c>
      <c r="E106" s="70">
        <v>0</v>
      </c>
      <c r="F106" s="70">
        <v>0</v>
      </c>
      <c r="G106" s="70">
        <v>0</v>
      </c>
      <c r="H106" s="70">
        <v>0</v>
      </c>
      <c r="I106" s="70">
        <v>0</v>
      </c>
      <c r="J106" s="70">
        <v>0</v>
      </c>
      <c r="K106" s="70">
        <v>0</v>
      </c>
      <c r="L106" s="70">
        <v>0</v>
      </c>
      <c r="M106" s="70">
        <v>0</v>
      </c>
      <c r="N106" s="70">
        <v>1440</v>
      </c>
      <c r="O106" s="71">
        <v>1347</v>
      </c>
    </row>
    <row r="107" spans="1:15">
      <c r="A107" s="68">
        <v>1844505072</v>
      </c>
      <c r="B107" s="69">
        <v>42485</v>
      </c>
      <c r="C107" s="70">
        <v>0</v>
      </c>
      <c r="D107" s="70">
        <v>0</v>
      </c>
      <c r="E107" s="70">
        <v>0</v>
      </c>
      <c r="F107" s="70">
        <v>0</v>
      </c>
      <c r="G107" s="70">
        <v>0</v>
      </c>
      <c r="H107" s="70">
        <v>0</v>
      </c>
      <c r="I107" s="70">
        <v>0</v>
      </c>
      <c r="J107" s="70">
        <v>0</v>
      </c>
      <c r="K107" s="70">
        <v>0</v>
      </c>
      <c r="L107" s="70">
        <v>0</v>
      </c>
      <c r="M107" s="70">
        <v>0</v>
      </c>
      <c r="N107" s="70">
        <v>1440</v>
      </c>
      <c r="O107" s="71">
        <v>1347</v>
      </c>
    </row>
    <row r="108" spans="1:15">
      <c r="A108" s="68">
        <v>1844505072</v>
      </c>
      <c r="B108" s="69">
        <v>42486</v>
      </c>
      <c r="C108" s="70">
        <v>0</v>
      </c>
      <c r="D108" s="70">
        <v>0</v>
      </c>
      <c r="E108" s="70">
        <v>0</v>
      </c>
      <c r="F108" s="70">
        <v>0</v>
      </c>
      <c r="G108" s="70">
        <v>0</v>
      </c>
      <c r="H108" s="70">
        <v>0</v>
      </c>
      <c r="I108" s="70">
        <v>0</v>
      </c>
      <c r="J108" s="70">
        <v>0</v>
      </c>
      <c r="K108" s="70">
        <v>0</v>
      </c>
      <c r="L108" s="70">
        <v>0</v>
      </c>
      <c r="M108" s="70">
        <v>0</v>
      </c>
      <c r="N108" s="70">
        <v>1440</v>
      </c>
      <c r="O108" s="71">
        <v>1347</v>
      </c>
    </row>
    <row r="109" spans="1:15">
      <c r="A109" s="68">
        <v>1844505072</v>
      </c>
      <c r="B109" s="69">
        <v>42487</v>
      </c>
      <c r="C109" s="70">
        <v>4</v>
      </c>
      <c r="D109" s="70">
        <v>0</v>
      </c>
      <c r="E109" s="70">
        <v>0</v>
      </c>
      <c r="F109" s="70">
        <v>0</v>
      </c>
      <c r="G109" s="70">
        <v>0</v>
      </c>
      <c r="H109" s="70">
        <v>0</v>
      </c>
      <c r="I109" s="70">
        <v>0</v>
      </c>
      <c r="J109" s="70">
        <v>0</v>
      </c>
      <c r="K109" s="70">
        <v>0</v>
      </c>
      <c r="L109" s="70">
        <v>0</v>
      </c>
      <c r="M109" s="70">
        <v>1</v>
      </c>
      <c r="N109" s="70">
        <v>1439</v>
      </c>
      <c r="O109" s="71">
        <v>1348</v>
      </c>
    </row>
    <row r="110" spans="1:15">
      <c r="A110" s="68">
        <v>1844505072</v>
      </c>
      <c r="B110" s="69">
        <v>42488</v>
      </c>
      <c r="C110" s="70">
        <v>6907</v>
      </c>
      <c r="D110" s="70">
        <v>4.5700001716613796</v>
      </c>
      <c r="E110" s="70">
        <v>4.5700001716613796</v>
      </c>
      <c r="F110" s="70">
        <v>0</v>
      </c>
      <c r="G110" s="70">
        <v>0</v>
      </c>
      <c r="H110" s="70">
        <v>0</v>
      </c>
      <c r="I110" s="70">
        <v>4.5599999427795401</v>
      </c>
      <c r="J110" s="70">
        <v>0</v>
      </c>
      <c r="K110" s="70">
        <v>0</v>
      </c>
      <c r="L110" s="70">
        <v>0</v>
      </c>
      <c r="M110" s="70">
        <v>302</v>
      </c>
      <c r="N110" s="70">
        <v>1138</v>
      </c>
      <c r="O110" s="71">
        <v>1992</v>
      </c>
    </row>
    <row r="111" spans="1:15">
      <c r="A111" s="68">
        <v>1844505072</v>
      </c>
      <c r="B111" s="69">
        <v>42489</v>
      </c>
      <c r="C111" s="70">
        <v>4920</v>
      </c>
      <c r="D111" s="70">
        <v>3.25</v>
      </c>
      <c r="E111" s="70">
        <v>3.25</v>
      </c>
      <c r="F111" s="70">
        <v>0</v>
      </c>
      <c r="G111" s="70">
        <v>0</v>
      </c>
      <c r="H111" s="70">
        <v>0</v>
      </c>
      <c r="I111" s="70">
        <v>3.25</v>
      </c>
      <c r="J111" s="70">
        <v>0</v>
      </c>
      <c r="K111" s="70">
        <v>0</v>
      </c>
      <c r="L111" s="70">
        <v>0</v>
      </c>
      <c r="M111" s="70">
        <v>247</v>
      </c>
      <c r="N111" s="70">
        <v>1082</v>
      </c>
      <c r="O111" s="71">
        <v>1856</v>
      </c>
    </row>
    <row r="112" spans="1:15">
      <c r="A112" s="68">
        <v>1844505072</v>
      </c>
      <c r="B112" s="69">
        <v>42490</v>
      </c>
      <c r="C112" s="70">
        <v>4014</v>
      </c>
      <c r="D112" s="70">
        <v>2.6700000762939502</v>
      </c>
      <c r="E112" s="70">
        <v>2.6700000762939502</v>
      </c>
      <c r="F112" s="70">
        <v>0</v>
      </c>
      <c r="G112" s="70">
        <v>0</v>
      </c>
      <c r="H112" s="70">
        <v>0</v>
      </c>
      <c r="I112" s="70">
        <v>2.6500000953674299</v>
      </c>
      <c r="J112" s="70">
        <v>0</v>
      </c>
      <c r="K112" s="70">
        <v>0</v>
      </c>
      <c r="L112" s="70">
        <v>0</v>
      </c>
      <c r="M112" s="70">
        <v>184</v>
      </c>
      <c r="N112" s="70">
        <v>218</v>
      </c>
      <c r="O112" s="71">
        <v>1763</v>
      </c>
    </row>
    <row r="113" spans="1:15">
      <c r="A113" s="68">
        <v>1844505072</v>
      </c>
      <c r="B113" s="69">
        <v>42491</v>
      </c>
      <c r="C113" s="70">
        <v>2573</v>
      </c>
      <c r="D113" s="70">
        <v>1.70000004768372</v>
      </c>
      <c r="E113" s="70">
        <v>1.70000004768372</v>
      </c>
      <c r="F113" s="70">
        <v>0</v>
      </c>
      <c r="G113" s="70">
        <v>0</v>
      </c>
      <c r="H113" s="70">
        <v>0.259999990463257</v>
      </c>
      <c r="I113" s="70">
        <v>1.45000004768372</v>
      </c>
      <c r="J113" s="70">
        <v>0</v>
      </c>
      <c r="K113" s="70">
        <v>0</v>
      </c>
      <c r="L113" s="70">
        <v>7</v>
      </c>
      <c r="M113" s="70">
        <v>75</v>
      </c>
      <c r="N113" s="70">
        <v>585</v>
      </c>
      <c r="O113" s="71">
        <v>1541</v>
      </c>
    </row>
    <row r="114" spans="1:15">
      <c r="A114" s="68">
        <v>1844505072</v>
      </c>
      <c r="B114" s="69">
        <v>42492</v>
      </c>
      <c r="C114" s="70">
        <v>0</v>
      </c>
      <c r="D114" s="70">
        <v>0</v>
      </c>
      <c r="E114" s="70">
        <v>0</v>
      </c>
      <c r="F114" s="70">
        <v>0</v>
      </c>
      <c r="G114" s="70">
        <v>0</v>
      </c>
      <c r="H114" s="70">
        <v>0</v>
      </c>
      <c r="I114" s="70">
        <v>0</v>
      </c>
      <c r="J114" s="70">
        <v>0</v>
      </c>
      <c r="K114" s="70">
        <v>0</v>
      </c>
      <c r="L114" s="70">
        <v>0</v>
      </c>
      <c r="M114" s="70">
        <v>0</v>
      </c>
      <c r="N114" s="70">
        <v>1440</v>
      </c>
      <c r="O114" s="71">
        <v>1348</v>
      </c>
    </row>
    <row r="115" spans="1:15">
      <c r="A115" s="68">
        <v>1844505072</v>
      </c>
      <c r="B115" s="69">
        <v>42493</v>
      </c>
      <c r="C115" s="70">
        <v>4059</v>
      </c>
      <c r="D115" s="70">
        <v>2.6800000667571999</v>
      </c>
      <c r="E115" s="70">
        <v>2.6800000667571999</v>
      </c>
      <c r="F115" s="70">
        <v>0</v>
      </c>
      <c r="G115" s="70">
        <v>0</v>
      </c>
      <c r="H115" s="70">
        <v>0</v>
      </c>
      <c r="I115" s="70">
        <v>2.6800000667571999</v>
      </c>
      <c r="J115" s="70">
        <v>0</v>
      </c>
      <c r="K115" s="70">
        <v>0</v>
      </c>
      <c r="L115" s="70">
        <v>0</v>
      </c>
      <c r="M115" s="70">
        <v>184</v>
      </c>
      <c r="N115" s="70">
        <v>1256</v>
      </c>
      <c r="O115" s="71">
        <v>1742</v>
      </c>
    </row>
    <row r="116" spans="1:15">
      <c r="A116" s="68">
        <v>1844505072</v>
      </c>
      <c r="B116" s="69">
        <v>42494</v>
      </c>
      <c r="C116" s="70">
        <v>2080</v>
      </c>
      <c r="D116" s="70">
        <v>1.37000000476837</v>
      </c>
      <c r="E116" s="70">
        <v>1.37000000476837</v>
      </c>
      <c r="F116" s="70">
        <v>0</v>
      </c>
      <c r="G116" s="70">
        <v>0</v>
      </c>
      <c r="H116" s="70">
        <v>0</v>
      </c>
      <c r="I116" s="70">
        <v>1.37000000476837</v>
      </c>
      <c r="J116" s="70">
        <v>0</v>
      </c>
      <c r="K116" s="70">
        <v>0</v>
      </c>
      <c r="L116" s="70">
        <v>0</v>
      </c>
      <c r="M116" s="70">
        <v>87</v>
      </c>
      <c r="N116" s="70">
        <v>1353</v>
      </c>
      <c r="O116" s="71">
        <v>1549</v>
      </c>
    </row>
    <row r="117" spans="1:15">
      <c r="A117" s="68">
        <v>1844505072</v>
      </c>
      <c r="B117" s="69">
        <v>42495</v>
      </c>
      <c r="C117" s="70">
        <v>2237</v>
      </c>
      <c r="D117" s="70">
        <v>1.4800000190734901</v>
      </c>
      <c r="E117" s="70">
        <v>1.4800000190734901</v>
      </c>
      <c r="F117" s="70">
        <v>0</v>
      </c>
      <c r="G117" s="70">
        <v>0</v>
      </c>
      <c r="H117" s="70">
        <v>0</v>
      </c>
      <c r="I117" s="70">
        <v>1.4800000190734901</v>
      </c>
      <c r="J117" s="70">
        <v>0</v>
      </c>
      <c r="K117" s="70">
        <v>0</v>
      </c>
      <c r="L117" s="70">
        <v>0</v>
      </c>
      <c r="M117" s="70">
        <v>120</v>
      </c>
      <c r="N117" s="70">
        <v>1320</v>
      </c>
      <c r="O117" s="71">
        <v>1589</v>
      </c>
    </row>
    <row r="118" spans="1:15">
      <c r="A118" s="68">
        <v>1844505072</v>
      </c>
      <c r="B118" s="69">
        <v>42496</v>
      </c>
      <c r="C118" s="70">
        <v>44</v>
      </c>
      <c r="D118" s="70">
        <v>2.9999999329447701E-2</v>
      </c>
      <c r="E118" s="70">
        <v>2.9999999329447701E-2</v>
      </c>
      <c r="F118" s="70">
        <v>0</v>
      </c>
      <c r="G118" s="70">
        <v>0</v>
      </c>
      <c r="H118" s="70">
        <v>0</v>
      </c>
      <c r="I118" s="70">
        <v>2.9999999329447701E-2</v>
      </c>
      <c r="J118" s="70">
        <v>0</v>
      </c>
      <c r="K118" s="70">
        <v>0</v>
      </c>
      <c r="L118" s="70">
        <v>0</v>
      </c>
      <c r="M118" s="70">
        <v>2</v>
      </c>
      <c r="N118" s="70">
        <v>1438</v>
      </c>
      <c r="O118" s="71">
        <v>1351</v>
      </c>
    </row>
    <row r="119" spans="1:15">
      <c r="A119" s="68">
        <v>1844505072</v>
      </c>
      <c r="B119" s="69">
        <v>42497</v>
      </c>
      <c r="C119" s="70">
        <v>0</v>
      </c>
      <c r="D119" s="70">
        <v>0</v>
      </c>
      <c r="E119" s="70">
        <v>0</v>
      </c>
      <c r="F119" s="70">
        <v>0</v>
      </c>
      <c r="G119" s="70">
        <v>0</v>
      </c>
      <c r="H119" s="70">
        <v>0</v>
      </c>
      <c r="I119" s="70">
        <v>0</v>
      </c>
      <c r="J119" s="70">
        <v>0</v>
      </c>
      <c r="K119" s="70">
        <v>0</v>
      </c>
      <c r="L119" s="70">
        <v>0</v>
      </c>
      <c r="M119" s="70">
        <v>0</v>
      </c>
      <c r="N119" s="70">
        <v>1440</v>
      </c>
      <c r="O119" s="71">
        <v>1347</v>
      </c>
    </row>
    <row r="120" spans="1:15">
      <c r="A120" s="68">
        <v>1844505072</v>
      </c>
      <c r="B120" s="69">
        <v>42498</v>
      </c>
      <c r="C120" s="70">
        <v>0</v>
      </c>
      <c r="D120" s="70">
        <v>0</v>
      </c>
      <c r="E120" s="70">
        <v>0</v>
      </c>
      <c r="F120" s="70">
        <v>0</v>
      </c>
      <c r="G120" s="70">
        <v>0</v>
      </c>
      <c r="H120" s="70">
        <v>0</v>
      </c>
      <c r="I120" s="70">
        <v>0</v>
      </c>
      <c r="J120" s="70">
        <v>0</v>
      </c>
      <c r="K120" s="70">
        <v>0</v>
      </c>
      <c r="L120" s="70">
        <v>0</v>
      </c>
      <c r="M120" s="70">
        <v>0</v>
      </c>
      <c r="N120" s="70">
        <v>1440</v>
      </c>
      <c r="O120" s="71">
        <v>1347</v>
      </c>
    </row>
    <row r="121" spans="1:15">
      <c r="A121" s="68">
        <v>1844505072</v>
      </c>
      <c r="B121" s="69">
        <v>42499</v>
      </c>
      <c r="C121" s="70">
        <v>0</v>
      </c>
      <c r="D121" s="70">
        <v>0</v>
      </c>
      <c r="E121" s="70">
        <v>0</v>
      </c>
      <c r="F121" s="70">
        <v>0</v>
      </c>
      <c r="G121" s="70">
        <v>0</v>
      </c>
      <c r="H121" s="70">
        <v>0</v>
      </c>
      <c r="I121" s="70">
        <v>0</v>
      </c>
      <c r="J121" s="70">
        <v>0</v>
      </c>
      <c r="K121" s="70">
        <v>0</v>
      </c>
      <c r="L121" s="70">
        <v>0</v>
      </c>
      <c r="M121" s="70">
        <v>0</v>
      </c>
      <c r="N121" s="70">
        <v>1440</v>
      </c>
      <c r="O121" s="71">
        <v>1347</v>
      </c>
    </row>
    <row r="122" spans="1:15">
      <c r="A122" s="68">
        <v>1844505072</v>
      </c>
      <c r="B122" s="69">
        <v>42500</v>
      </c>
      <c r="C122" s="70">
        <v>0</v>
      </c>
      <c r="D122" s="70">
        <v>0</v>
      </c>
      <c r="E122" s="70">
        <v>0</v>
      </c>
      <c r="F122" s="70">
        <v>0</v>
      </c>
      <c r="G122" s="70">
        <v>0</v>
      </c>
      <c r="H122" s="70">
        <v>0</v>
      </c>
      <c r="I122" s="70">
        <v>0</v>
      </c>
      <c r="J122" s="70">
        <v>0</v>
      </c>
      <c r="K122" s="70">
        <v>0</v>
      </c>
      <c r="L122" s="70">
        <v>0</v>
      </c>
      <c r="M122" s="70">
        <v>0</v>
      </c>
      <c r="N122" s="70">
        <v>1440</v>
      </c>
      <c r="O122" s="71">
        <v>1347</v>
      </c>
    </row>
    <row r="123" spans="1:15">
      <c r="A123" s="68">
        <v>1844505072</v>
      </c>
      <c r="B123" s="69">
        <v>42501</v>
      </c>
      <c r="C123" s="70">
        <v>0</v>
      </c>
      <c r="D123" s="70">
        <v>0</v>
      </c>
      <c r="E123" s="70">
        <v>0</v>
      </c>
      <c r="F123" s="70">
        <v>0</v>
      </c>
      <c r="G123" s="70">
        <v>0</v>
      </c>
      <c r="H123" s="70">
        <v>0</v>
      </c>
      <c r="I123" s="70">
        <v>0</v>
      </c>
      <c r="J123" s="70">
        <v>0</v>
      </c>
      <c r="K123" s="70">
        <v>0</v>
      </c>
      <c r="L123" s="70">
        <v>0</v>
      </c>
      <c r="M123" s="70">
        <v>0</v>
      </c>
      <c r="N123" s="70">
        <v>1440</v>
      </c>
      <c r="O123" s="71">
        <v>1347</v>
      </c>
    </row>
    <row r="124" spans="1:15">
      <c r="A124" s="68">
        <v>1844505072</v>
      </c>
      <c r="B124" s="69">
        <v>42502</v>
      </c>
      <c r="C124" s="70">
        <v>0</v>
      </c>
      <c r="D124" s="70">
        <v>0</v>
      </c>
      <c r="E124" s="70">
        <v>0</v>
      </c>
      <c r="F124" s="70">
        <v>0</v>
      </c>
      <c r="G124" s="70">
        <v>0</v>
      </c>
      <c r="H124" s="70">
        <v>0</v>
      </c>
      <c r="I124" s="70">
        <v>0</v>
      </c>
      <c r="J124" s="70">
        <v>0</v>
      </c>
      <c r="K124" s="70">
        <v>0</v>
      </c>
      <c r="L124" s="70">
        <v>0</v>
      </c>
      <c r="M124" s="70">
        <v>0</v>
      </c>
      <c r="N124" s="70">
        <v>711</v>
      </c>
      <c r="O124" s="71">
        <v>665</v>
      </c>
    </row>
    <row r="125" spans="1:15">
      <c r="A125" s="68">
        <v>1927972279</v>
      </c>
      <c r="B125" s="69">
        <v>42472</v>
      </c>
      <c r="C125" s="70">
        <v>678</v>
      </c>
      <c r="D125" s="70">
        <v>0.46999999880790699</v>
      </c>
      <c r="E125" s="70">
        <v>0.46999999880790699</v>
      </c>
      <c r="F125" s="70">
        <v>0</v>
      </c>
      <c r="G125" s="70">
        <v>0</v>
      </c>
      <c r="H125" s="70">
        <v>0</v>
      </c>
      <c r="I125" s="70">
        <v>0.46999999880790699</v>
      </c>
      <c r="J125" s="70">
        <v>0</v>
      </c>
      <c r="K125" s="70">
        <v>0</v>
      </c>
      <c r="L125" s="70">
        <v>0</v>
      </c>
      <c r="M125" s="70">
        <v>55</v>
      </c>
      <c r="N125" s="70">
        <v>734</v>
      </c>
      <c r="O125" s="71">
        <v>2220</v>
      </c>
    </row>
    <row r="126" spans="1:15">
      <c r="A126" s="68">
        <v>1927972279</v>
      </c>
      <c r="B126" s="69">
        <v>42473</v>
      </c>
      <c r="C126" s="70">
        <v>356</v>
      </c>
      <c r="D126" s="70">
        <v>0.25</v>
      </c>
      <c r="E126" s="70">
        <v>0.25</v>
      </c>
      <c r="F126" s="70">
        <v>0</v>
      </c>
      <c r="G126" s="70">
        <v>0</v>
      </c>
      <c r="H126" s="70">
        <v>0</v>
      </c>
      <c r="I126" s="70">
        <v>0.25</v>
      </c>
      <c r="J126" s="70">
        <v>0</v>
      </c>
      <c r="K126" s="70">
        <v>0</v>
      </c>
      <c r="L126" s="70">
        <v>0</v>
      </c>
      <c r="M126" s="70">
        <v>32</v>
      </c>
      <c r="N126" s="70">
        <v>986</v>
      </c>
      <c r="O126" s="71">
        <v>2151</v>
      </c>
    </row>
    <row r="127" spans="1:15">
      <c r="A127" s="68">
        <v>1927972279</v>
      </c>
      <c r="B127" s="69">
        <v>42474</v>
      </c>
      <c r="C127" s="70">
        <v>2163</v>
      </c>
      <c r="D127" s="70">
        <v>1.5</v>
      </c>
      <c r="E127" s="70">
        <v>1.5</v>
      </c>
      <c r="F127" s="70">
        <v>0</v>
      </c>
      <c r="G127" s="70">
        <v>0</v>
      </c>
      <c r="H127" s="70">
        <v>0.40000000596046398</v>
      </c>
      <c r="I127" s="70">
        <v>1.1000000238418599</v>
      </c>
      <c r="J127" s="70">
        <v>0</v>
      </c>
      <c r="K127" s="70">
        <v>0</v>
      </c>
      <c r="L127" s="70">
        <v>9</v>
      </c>
      <c r="M127" s="70">
        <v>88</v>
      </c>
      <c r="N127" s="70">
        <v>1292</v>
      </c>
      <c r="O127" s="71">
        <v>2383</v>
      </c>
    </row>
    <row r="128" spans="1:15">
      <c r="A128" s="68">
        <v>1927972279</v>
      </c>
      <c r="B128" s="69">
        <v>42475</v>
      </c>
      <c r="C128" s="70">
        <v>980</v>
      </c>
      <c r="D128" s="70">
        <v>0.68000000715255704</v>
      </c>
      <c r="E128" s="70">
        <v>0.68000000715255704</v>
      </c>
      <c r="F128" s="70">
        <v>0</v>
      </c>
      <c r="G128" s="70">
        <v>0</v>
      </c>
      <c r="H128" s="70">
        <v>0</v>
      </c>
      <c r="I128" s="70">
        <v>0.68000000715255704</v>
      </c>
      <c r="J128" s="70">
        <v>0</v>
      </c>
      <c r="K128" s="70">
        <v>0</v>
      </c>
      <c r="L128" s="70">
        <v>0</v>
      </c>
      <c r="M128" s="70">
        <v>51</v>
      </c>
      <c r="N128" s="70">
        <v>941</v>
      </c>
      <c r="O128" s="71">
        <v>2221</v>
      </c>
    </row>
    <row r="129" spans="1:15">
      <c r="A129" s="68">
        <v>1927972279</v>
      </c>
      <c r="B129" s="69">
        <v>42476</v>
      </c>
      <c r="C129" s="70">
        <v>0</v>
      </c>
      <c r="D129" s="70">
        <v>0</v>
      </c>
      <c r="E129" s="70">
        <v>0</v>
      </c>
      <c r="F129" s="70">
        <v>0</v>
      </c>
      <c r="G129" s="70">
        <v>0</v>
      </c>
      <c r="H129" s="70">
        <v>0</v>
      </c>
      <c r="I129" s="70">
        <v>0</v>
      </c>
      <c r="J129" s="70">
        <v>0</v>
      </c>
      <c r="K129" s="70">
        <v>0</v>
      </c>
      <c r="L129" s="70">
        <v>0</v>
      </c>
      <c r="M129" s="70">
        <v>0</v>
      </c>
      <c r="N129" s="70">
        <v>1440</v>
      </c>
      <c r="O129" s="71">
        <v>2064</v>
      </c>
    </row>
    <row r="130" spans="1:15">
      <c r="A130" s="68">
        <v>1927972279</v>
      </c>
      <c r="B130" s="69">
        <v>42477</v>
      </c>
      <c r="C130" s="70">
        <v>0</v>
      </c>
      <c r="D130" s="70">
        <v>0</v>
      </c>
      <c r="E130" s="70">
        <v>0</v>
      </c>
      <c r="F130" s="70">
        <v>0</v>
      </c>
      <c r="G130" s="70">
        <v>0</v>
      </c>
      <c r="H130" s="70">
        <v>0</v>
      </c>
      <c r="I130" s="70">
        <v>0</v>
      </c>
      <c r="J130" s="70">
        <v>0</v>
      </c>
      <c r="K130" s="70">
        <v>0</v>
      </c>
      <c r="L130" s="70">
        <v>0</v>
      </c>
      <c r="M130" s="70">
        <v>0</v>
      </c>
      <c r="N130" s="70">
        <v>1440</v>
      </c>
      <c r="O130" s="71">
        <v>2063</v>
      </c>
    </row>
    <row r="131" spans="1:15">
      <c r="A131" s="68">
        <v>1927972279</v>
      </c>
      <c r="B131" s="69">
        <v>42478</v>
      </c>
      <c r="C131" s="70">
        <v>244</v>
      </c>
      <c r="D131" s="70">
        <v>0.17000000178813901</v>
      </c>
      <c r="E131" s="70">
        <v>0.17000000178813901</v>
      </c>
      <c r="F131" s="70">
        <v>0</v>
      </c>
      <c r="G131" s="70">
        <v>0</v>
      </c>
      <c r="H131" s="70">
        <v>0</v>
      </c>
      <c r="I131" s="70">
        <v>0.17000000178813901</v>
      </c>
      <c r="J131" s="70">
        <v>0</v>
      </c>
      <c r="K131" s="70">
        <v>0</v>
      </c>
      <c r="L131" s="70">
        <v>0</v>
      </c>
      <c r="M131" s="70">
        <v>17</v>
      </c>
      <c r="N131" s="70">
        <v>1423</v>
      </c>
      <c r="O131" s="71">
        <v>2111</v>
      </c>
    </row>
    <row r="132" spans="1:15">
      <c r="A132" s="68">
        <v>1927972279</v>
      </c>
      <c r="B132" s="69">
        <v>42479</v>
      </c>
      <c r="C132" s="70">
        <v>0</v>
      </c>
      <c r="D132" s="70">
        <v>0</v>
      </c>
      <c r="E132" s="70">
        <v>0</v>
      </c>
      <c r="F132" s="70">
        <v>0</v>
      </c>
      <c r="G132" s="70">
        <v>0</v>
      </c>
      <c r="H132" s="70">
        <v>0</v>
      </c>
      <c r="I132" s="70">
        <v>0</v>
      </c>
      <c r="J132" s="70">
        <v>0</v>
      </c>
      <c r="K132" s="70">
        <v>0</v>
      </c>
      <c r="L132" s="70">
        <v>0</v>
      </c>
      <c r="M132" s="70">
        <v>0</v>
      </c>
      <c r="N132" s="70">
        <v>1440</v>
      </c>
      <c r="O132" s="71">
        <v>2063</v>
      </c>
    </row>
    <row r="133" spans="1:15">
      <c r="A133" s="68">
        <v>1927972279</v>
      </c>
      <c r="B133" s="69">
        <v>42480</v>
      </c>
      <c r="C133" s="70">
        <v>0</v>
      </c>
      <c r="D133" s="70">
        <v>0</v>
      </c>
      <c r="E133" s="70">
        <v>0</v>
      </c>
      <c r="F133" s="70">
        <v>0</v>
      </c>
      <c r="G133" s="70">
        <v>0</v>
      </c>
      <c r="H133" s="70">
        <v>0</v>
      </c>
      <c r="I133" s="70">
        <v>0</v>
      </c>
      <c r="J133" s="70">
        <v>0</v>
      </c>
      <c r="K133" s="70">
        <v>0</v>
      </c>
      <c r="L133" s="70">
        <v>0</v>
      </c>
      <c r="M133" s="70">
        <v>0</v>
      </c>
      <c r="N133" s="70">
        <v>1440</v>
      </c>
      <c r="O133" s="71">
        <v>2063</v>
      </c>
    </row>
    <row r="134" spans="1:15">
      <c r="A134" s="68">
        <v>1927972279</v>
      </c>
      <c r="B134" s="69">
        <v>42481</v>
      </c>
      <c r="C134" s="70">
        <v>0</v>
      </c>
      <c r="D134" s="70">
        <v>0</v>
      </c>
      <c r="E134" s="70">
        <v>0</v>
      </c>
      <c r="F134" s="70">
        <v>0</v>
      </c>
      <c r="G134" s="70">
        <v>0</v>
      </c>
      <c r="H134" s="70">
        <v>0</v>
      </c>
      <c r="I134" s="70">
        <v>0</v>
      </c>
      <c r="J134" s="70">
        <v>0</v>
      </c>
      <c r="K134" s="70">
        <v>0</v>
      </c>
      <c r="L134" s="70">
        <v>0</v>
      </c>
      <c r="M134" s="70">
        <v>0</v>
      </c>
      <c r="N134" s="70">
        <v>1440</v>
      </c>
      <c r="O134" s="71">
        <v>2064</v>
      </c>
    </row>
    <row r="135" spans="1:15">
      <c r="A135" s="68">
        <v>1927972279</v>
      </c>
      <c r="B135" s="69">
        <v>42482</v>
      </c>
      <c r="C135" s="70">
        <v>149</v>
      </c>
      <c r="D135" s="70">
        <v>0.10000000149011599</v>
      </c>
      <c r="E135" s="70">
        <v>0.10000000149011599</v>
      </c>
      <c r="F135" s="70">
        <v>0</v>
      </c>
      <c r="G135" s="70">
        <v>0</v>
      </c>
      <c r="H135" s="70">
        <v>0</v>
      </c>
      <c r="I135" s="70">
        <v>0.10000000149011599</v>
      </c>
      <c r="J135" s="70">
        <v>0</v>
      </c>
      <c r="K135" s="70">
        <v>0</v>
      </c>
      <c r="L135" s="70">
        <v>0</v>
      </c>
      <c r="M135" s="70">
        <v>10</v>
      </c>
      <c r="N135" s="70">
        <v>1430</v>
      </c>
      <c r="O135" s="71">
        <v>2093</v>
      </c>
    </row>
    <row r="136" spans="1:15">
      <c r="A136" s="68">
        <v>1927972279</v>
      </c>
      <c r="B136" s="69">
        <v>42483</v>
      </c>
      <c r="C136" s="70">
        <v>2945</v>
      </c>
      <c r="D136" s="70">
        <v>2.03999996185303</v>
      </c>
      <c r="E136" s="70">
        <v>2.03999996185303</v>
      </c>
      <c r="F136" s="70">
        <v>0</v>
      </c>
      <c r="G136" s="70">
        <v>0</v>
      </c>
      <c r="H136" s="70">
        <v>0</v>
      </c>
      <c r="I136" s="70">
        <v>2.03999996185303</v>
      </c>
      <c r="J136" s="70">
        <v>0</v>
      </c>
      <c r="K136" s="70">
        <v>0</v>
      </c>
      <c r="L136" s="70">
        <v>0</v>
      </c>
      <c r="M136" s="70">
        <v>145</v>
      </c>
      <c r="N136" s="70">
        <v>1295</v>
      </c>
      <c r="O136" s="71">
        <v>2499</v>
      </c>
    </row>
    <row r="137" spans="1:15">
      <c r="A137" s="68">
        <v>1927972279</v>
      </c>
      <c r="B137" s="69">
        <v>42484</v>
      </c>
      <c r="C137" s="70">
        <v>2090</v>
      </c>
      <c r="D137" s="70">
        <v>1.45000004768372</v>
      </c>
      <c r="E137" s="70">
        <v>1.45000004768372</v>
      </c>
      <c r="F137" s="70">
        <v>0</v>
      </c>
      <c r="G137" s="70">
        <v>7.0000000298023196E-2</v>
      </c>
      <c r="H137" s="70">
        <v>0.239999994635582</v>
      </c>
      <c r="I137" s="70">
        <v>1.1399999856948899</v>
      </c>
      <c r="J137" s="70">
        <v>0</v>
      </c>
      <c r="K137" s="70">
        <v>1</v>
      </c>
      <c r="L137" s="70">
        <v>6</v>
      </c>
      <c r="M137" s="70">
        <v>75</v>
      </c>
      <c r="N137" s="70">
        <v>1358</v>
      </c>
      <c r="O137" s="71">
        <v>2324</v>
      </c>
    </row>
    <row r="138" spans="1:15">
      <c r="A138" s="68">
        <v>1927972279</v>
      </c>
      <c r="B138" s="69">
        <v>42485</v>
      </c>
      <c r="C138" s="70">
        <v>152</v>
      </c>
      <c r="D138" s="70">
        <v>0.109999999403954</v>
      </c>
      <c r="E138" s="70">
        <v>0.109999999403954</v>
      </c>
      <c r="F138" s="70">
        <v>0</v>
      </c>
      <c r="G138" s="70">
        <v>0</v>
      </c>
      <c r="H138" s="70">
        <v>0</v>
      </c>
      <c r="I138" s="70">
        <v>0.109999999403954</v>
      </c>
      <c r="J138" s="70">
        <v>0</v>
      </c>
      <c r="K138" s="70">
        <v>0</v>
      </c>
      <c r="L138" s="70">
        <v>0</v>
      </c>
      <c r="M138" s="70">
        <v>12</v>
      </c>
      <c r="N138" s="70">
        <v>1303</v>
      </c>
      <c r="O138" s="71">
        <v>2100</v>
      </c>
    </row>
    <row r="139" spans="1:15">
      <c r="A139" s="68">
        <v>1927972279</v>
      </c>
      <c r="B139" s="69">
        <v>42486</v>
      </c>
      <c r="C139" s="70">
        <v>3761</v>
      </c>
      <c r="D139" s="70">
        <v>2.5999999046325701</v>
      </c>
      <c r="E139" s="70">
        <v>2.5999999046325701</v>
      </c>
      <c r="F139" s="70">
        <v>0</v>
      </c>
      <c r="G139" s="70">
        <v>0</v>
      </c>
      <c r="H139" s="70">
        <v>0</v>
      </c>
      <c r="I139" s="70">
        <v>2.5999999046325701</v>
      </c>
      <c r="J139" s="70">
        <v>0</v>
      </c>
      <c r="K139" s="70">
        <v>0</v>
      </c>
      <c r="L139" s="70">
        <v>0</v>
      </c>
      <c r="M139" s="70">
        <v>192</v>
      </c>
      <c r="N139" s="70">
        <v>1058</v>
      </c>
      <c r="O139" s="71">
        <v>2638</v>
      </c>
    </row>
    <row r="140" spans="1:15">
      <c r="A140" s="68">
        <v>1927972279</v>
      </c>
      <c r="B140" s="69">
        <v>42487</v>
      </c>
      <c r="C140" s="70">
        <v>0</v>
      </c>
      <c r="D140" s="70">
        <v>0</v>
      </c>
      <c r="E140" s="70">
        <v>0</v>
      </c>
      <c r="F140" s="70">
        <v>0</v>
      </c>
      <c r="G140" s="70">
        <v>0</v>
      </c>
      <c r="H140" s="70">
        <v>0</v>
      </c>
      <c r="I140" s="70">
        <v>0</v>
      </c>
      <c r="J140" s="70">
        <v>0</v>
      </c>
      <c r="K140" s="70">
        <v>0</v>
      </c>
      <c r="L140" s="70">
        <v>0</v>
      </c>
      <c r="M140" s="70">
        <v>0</v>
      </c>
      <c r="N140" s="70">
        <v>1440</v>
      </c>
      <c r="O140" s="71">
        <v>2063</v>
      </c>
    </row>
    <row r="141" spans="1:15">
      <c r="A141" s="68">
        <v>1927972279</v>
      </c>
      <c r="B141" s="69">
        <v>42488</v>
      </c>
      <c r="C141" s="70">
        <v>1675</v>
      </c>
      <c r="D141" s="70">
        <v>1.1599999666214</v>
      </c>
      <c r="E141" s="70">
        <v>1.1599999666214</v>
      </c>
      <c r="F141" s="70">
        <v>0</v>
      </c>
      <c r="G141" s="70">
        <v>0</v>
      </c>
      <c r="H141" s="70">
        <v>0</v>
      </c>
      <c r="I141" s="70">
        <v>1.1599999666214</v>
      </c>
      <c r="J141" s="70">
        <v>0</v>
      </c>
      <c r="K141" s="70">
        <v>0</v>
      </c>
      <c r="L141" s="70">
        <v>0</v>
      </c>
      <c r="M141" s="70">
        <v>95</v>
      </c>
      <c r="N141" s="70">
        <v>1167</v>
      </c>
      <c r="O141" s="71">
        <v>2351</v>
      </c>
    </row>
    <row r="142" spans="1:15">
      <c r="A142" s="68">
        <v>1927972279</v>
      </c>
      <c r="B142" s="69">
        <v>42489</v>
      </c>
      <c r="C142" s="70">
        <v>0</v>
      </c>
      <c r="D142" s="70">
        <v>0</v>
      </c>
      <c r="E142" s="70">
        <v>0</v>
      </c>
      <c r="F142" s="70">
        <v>0</v>
      </c>
      <c r="G142" s="70">
        <v>0</v>
      </c>
      <c r="H142" s="70">
        <v>0</v>
      </c>
      <c r="I142" s="70">
        <v>0</v>
      </c>
      <c r="J142" s="70">
        <v>0</v>
      </c>
      <c r="K142" s="70">
        <v>0</v>
      </c>
      <c r="L142" s="70">
        <v>0</v>
      </c>
      <c r="M142" s="70">
        <v>0</v>
      </c>
      <c r="N142" s="70">
        <v>1440</v>
      </c>
      <c r="O142" s="71">
        <v>2063</v>
      </c>
    </row>
    <row r="143" spans="1:15">
      <c r="A143" s="68">
        <v>1927972279</v>
      </c>
      <c r="B143" s="69">
        <v>42490</v>
      </c>
      <c r="C143" s="70">
        <v>0</v>
      </c>
      <c r="D143" s="70">
        <v>0</v>
      </c>
      <c r="E143" s="70">
        <v>0</v>
      </c>
      <c r="F143" s="70">
        <v>0</v>
      </c>
      <c r="G143" s="70">
        <v>0</v>
      </c>
      <c r="H143" s="70">
        <v>0</v>
      </c>
      <c r="I143" s="70">
        <v>0</v>
      </c>
      <c r="J143" s="70">
        <v>0</v>
      </c>
      <c r="K143" s="70">
        <v>0</v>
      </c>
      <c r="L143" s="70">
        <v>0</v>
      </c>
      <c r="M143" s="70">
        <v>0</v>
      </c>
      <c r="N143" s="70">
        <v>1440</v>
      </c>
      <c r="O143" s="71">
        <v>2064</v>
      </c>
    </row>
    <row r="144" spans="1:15">
      <c r="A144" s="68">
        <v>1927972279</v>
      </c>
      <c r="B144" s="69">
        <v>42491</v>
      </c>
      <c r="C144" s="70">
        <v>2704</v>
      </c>
      <c r="D144" s="70">
        <v>1.87000000476837</v>
      </c>
      <c r="E144" s="70">
        <v>1.87000000476837</v>
      </c>
      <c r="F144" s="70">
        <v>0</v>
      </c>
      <c r="G144" s="70">
        <v>1.0099999904632599</v>
      </c>
      <c r="H144" s="70">
        <v>2.9999999329447701E-2</v>
      </c>
      <c r="I144" s="70">
        <v>0.82999998331069902</v>
      </c>
      <c r="J144" s="70">
        <v>0</v>
      </c>
      <c r="K144" s="70">
        <v>14</v>
      </c>
      <c r="L144" s="70">
        <v>1</v>
      </c>
      <c r="M144" s="70">
        <v>70</v>
      </c>
      <c r="N144" s="70">
        <v>1355</v>
      </c>
      <c r="O144" s="71">
        <v>2411</v>
      </c>
    </row>
    <row r="145" spans="1:15">
      <c r="A145" s="68">
        <v>1927972279</v>
      </c>
      <c r="B145" s="69">
        <v>42492</v>
      </c>
      <c r="C145" s="70">
        <v>3790</v>
      </c>
      <c r="D145" s="70">
        <v>2.6199998855590798</v>
      </c>
      <c r="E145" s="70">
        <v>2.6199998855590798</v>
      </c>
      <c r="F145" s="70">
        <v>0</v>
      </c>
      <c r="G145" s="70">
        <v>1.1599999666214</v>
      </c>
      <c r="H145" s="70">
        <v>0.30000001192092901</v>
      </c>
      <c r="I145" s="70">
        <v>1.1599999666214</v>
      </c>
      <c r="J145" s="70">
        <v>0</v>
      </c>
      <c r="K145" s="70">
        <v>16</v>
      </c>
      <c r="L145" s="70">
        <v>8</v>
      </c>
      <c r="M145" s="70">
        <v>94</v>
      </c>
      <c r="N145" s="70">
        <v>1322</v>
      </c>
      <c r="O145" s="71">
        <v>2505</v>
      </c>
    </row>
    <row r="146" spans="1:15">
      <c r="A146" s="68">
        <v>1927972279</v>
      </c>
      <c r="B146" s="69">
        <v>42493</v>
      </c>
      <c r="C146" s="70">
        <v>1326</v>
      </c>
      <c r="D146" s="70">
        <v>0.92000001668930098</v>
      </c>
      <c r="E146" s="70">
        <v>0.92000001668930098</v>
      </c>
      <c r="F146" s="70">
        <v>0</v>
      </c>
      <c r="G146" s="70">
        <v>0.730000019073486</v>
      </c>
      <c r="H146" s="70">
        <v>0</v>
      </c>
      <c r="I146" s="70">
        <v>0.18000000715255701</v>
      </c>
      <c r="J146" s="70">
        <v>0</v>
      </c>
      <c r="K146" s="70">
        <v>10</v>
      </c>
      <c r="L146" s="70">
        <v>0</v>
      </c>
      <c r="M146" s="70">
        <v>17</v>
      </c>
      <c r="N146" s="70">
        <v>1413</v>
      </c>
      <c r="O146" s="71">
        <v>2195</v>
      </c>
    </row>
    <row r="147" spans="1:15">
      <c r="A147" s="68">
        <v>1927972279</v>
      </c>
      <c r="B147" s="69">
        <v>42494</v>
      </c>
      <c r="C147" s="70">
        <v>1786</v>
      </c>
      <c r="D147" s="70">
        <v>1.2400000095367401</v>
      </c>
      <c r="E147" s="70">
        <v>1.2400000095367401</v>
      </c>
      <c r="F147" s="70">
        <v>0</v>
      </c>
      <c r="G147" s="70">
        <v>0</v>
      </c>
      <c r="H147" s="70">
        <v>0</v>
      </c>
      <c r="I147" s="70">
        <v>1.2400000095367401</v>
      </c>
      <c r="J147" s="70">
        <v>0</v>
      </c>
      <c r="K147" s="70">
        <v>0</v>
      </c>
      <c r="L147" s="70">
        <v>0</v>
      </c>
      <c r="M147" s="70">
        <v>87</v>
      </c>
      <c r="N147" s="70">
        <v>1353</v>
      </c>
      <c r="O147" s="71">
        <v>2338</v>
      </c>
    </row>
    <row r="148" spans="1:15">
      <c r="A148" s="68">
        <v>1927972279</v>
      </c>
      <c r="B148" s="69">
        <v>42495</v>
      </c>
      <c r="C148" s="70">
        <v>0</v>
      </c>
      <c r="D148" s="70">
        <v>0</v>
      </c>
      <c r="E148" s="70">
        <v>0</v>
      </c>
      <c r="F148" s="70">
        <v>0</v>
      </c>
      <c r="G148" s="70">
        <v>0</v>
      </c>
      <c r="H148" s="70">
        <v>0</v>
      </c>
      <c r="I148" s="70">
        <v>0</v>
      </c>
      <c r="J148" s="70">
        <v>0</v>
      </c>
      <c r="K148" s="70">
        <v>0</v>
      </c>
      <c r="L148" s="70">
        <v>0</v>
      </c>
      <c r="M148" s="70">
        <v>0</v>
      </c>
      <c r="N148" s="70">
        <v>1440</v>
      </c>
      <c r="O148" s="71">
        <v>2063</v>
      </c>
    </row>
    <row r="149" spans="1:15">
      <c r="A149" s="68">
        <v>1927972279</v>
      </c>
      <c r="B149" s="69">
        <v>42496</v>
      </c>
      <c r="C149" s="70">
        <v>2091</v>
      </c>
      <c r="D149" s="70">
        <v>1.45000004768372</v>
      </c>
      <c r="E149" s="70">
        <v>1.45000004768372</v>
      </c>
      <c r="F149" s="70">
        <v>0</v>
      </c>
      <c r="G149" s="70">
        <v>0</v>
      </c>
      <c r="H149" s="70">
        <v>0</v>
      </c>
      <c r="I149" s="70">
        <v>1.45000004768372</v>
      </c>
      <c r="J149" s="70">
        <v>0</v>
      </c>
      <c r="K149" s="70">
        <v>0</v>
      </c>
      <c r="L149" s="70">
        <v>0</v>
      </c>
      <c r="M149" s="70">
        <v>108</v>
      </c>
      <c r="N149" s="70">
        <v>1332</v>
      </c>
      <c r="O149" s="71">
        <v>2383</v>
      </c>
    </row>
    <row r="150" spans="1:15">
      <c r="A150" s="68">
        <v>1927972279</v>
      </c>
      <c r="B150" s="69">
        <v>42497</v>
      </c>
      <c r="C150" s="70">
        <v>1510</v>
      </c>
      <c r="D150" s="70">
        <v>1.03999996185303</v>
      </c>
      <c r="E150" s="70">
        <v>1.03999996185303</v>
      </c>
      <c r="F150" s="70">
        <v>0</v>
      </c>
      <c r="G150" s="70">
        <v>0</v>
      </c>
      <c r="H150" s="70">
        <v>0</v>
      </c>
      <c r="I150" s="70">
        <v>1.03999996185303</v>
      </c>
      <c r="J150" s="70">
        <v>0</v>
      </c>
      <c r="K150" s="70">
        <v>0</v>
      </c>
      <c r="L150" s="70">
        <v>0</v>
      </c>
      <c r="M150" s="70">
        <v>48</v>
      </c>
      <c r="N150" s="70">
        <v>1392</v>
      </c>
      <c r="O150" s="71">
        <v>2229</v>
      </c>
    </row>
    <row r="151" spans="1:15">
      <c r="A151" s="68">
        <v>1927972279</v>
      </c>
      <c r="B151" s="69">
        <v>42498</v>
      </c>
      <c r="C151" s="70">
        <v>0</v>
      </c>
      <c r="D151" s="70">
        <v>0</v>
      </c>
      <c r="E151" s="70">
        <v>0</v>
      </c>
      <c r="F151" s="70">
        <v>0</v>
      </c>
      <c r="G151" s="70">
        <v>0</v>
      </c>
      <c r="H151" s="70">
        <v>0</v>
      </c>
      <c r="I151" s="70">
        <v>0</v>
      </c>
      <c r="J151" s="70">
        <v>0</v>
      </c>
      <c r="K151" s="70">
        <v>0</v>
      </c>
      <c r="L151" s="70">
        <v>0</v>
      </c>
      <c r="M151" s="70">
        <v>0</v>
      </c>
      <c r="N151" s="70">
        <v>1440</v>
      </c>
      <c r="O151" s="71">
        <v>2063</v>
      </c>
    </row>
    <row r="152" spans="1:15">
      <c r="A152" s="68">
        <v>1927972279</v>
      </c>
      <c r="B152" s="69">
        <v>42499</v>
      </c>
      <c r="C152" s="70">
        <v>0</v>
      </c>
      <c r="D152" s="70">
        <v>0</v>
      </c>
      <c r="E152" s="70">
        <v>0</v>
      </c>
      <c r="F152" s="70">
        <v>0</v>
      </c>
      <c r="G152" s="70">
        <v>0</v>
      </c>
      <c r="H152" s="70">
        <v>0</v>
      </c>
      <c r="I152" s="70">
        <v>0</v>
      </c>
      <c r="J152" s="70">
        <v>0</v>
      </c>
      <c r="K152" s="70">
        <v>0</v>
      </c>
      <c r="L152" s="70">
        <v>0</v>
      </c>
      <c r="M152" s="70">
        <v>0</v>
      </c>
      <c r="N152" s="70">
        <v>1440</v>
      </c>
      <c r="O152" s="71">
        <v>2063</v>
      </c>
    </row>
    <row r="153" spans="1:15">
      <c r="A153" s="68">
        <v>1927972279</v>
      </c>
      <c r="B153" s="69">
        <v>42500</v>
      </c>
      <c r="C153" s="70">
        <v>0</v>
      </c>
      <c r="D153" s="70">
        <v>0</v>
      </c>
      <c r="E153" s="70">
        <v>0</v>
      </c>
      <c r="F153" s="70">
        <v>0</v>
      </c>
      <c r="G153" s="70">
        <v>0</v>
      </c>
      <c r="H153" s="70">
        <v>0</v>
      </c>
      <c r="I153" s="70">
        <v>0</v>
      </c>
      <c r="J153" s="70">
        <v>0</v>
      </c>
      <c r="K153" s="70">
        <v>0</v>
      </c>
      <c r="L153" s="70">
        <v>0</v>
      </c>
      <c r="M153" s="70">
        <v>0</v>
      </c>
      <c r="N153" s="70">
        <v>1440</v>
      </c>
      <c r="O153" s="71">
        <v>2063</v>
      </c>
    </row>
    <row r="154" spans="1:15">
      <c r="A154" s="68">
        <v>1927972279</v>
      </c>
      <c r="B154" s="69">
        <v>42501</v>
      </c>
      <c r="C154" s="70">
        <v>0</v>
      </c>
      <c r="D154" s="70">
        <v>0</v>
      </c>
      <c r="E154" s="70">
        <v>0</v>
      </c>
      <c r="F154" s="70">
        <v>0</v>
      </c>
      <c r="G154" s="70">
        <v>0</v>
      </c>
      <c r="H154" s="70">
        <v>0</v>
      </c>
      <c r="I154" s="70">
        <v>0</v>
      </c>
      <c r="J154" s="70">
        <v>0</v>
      </c>
      <c r="K154" s="70">
        <v>0</v>
      </c>
      <c r="L154" s="70">
        <v>0</v>
      </c>
      <c r="M154" s="70">
        <v>0</v>
      </c>
      <c r="N154" s="70">
        <v>1440</v>
      </c>
      <c r="O154" s="71">
        <v>2063</v>
      </c>
    </row>
    <row r="155" spans="1:15">
      <c r="A155" s="68">
        <v>1927972279</v>
      </c>
      <c r="B155" s="69">
        <v>42502</v>
      </c>
      <c r="C155" s="70">
        <v>0</v>
      </c>
      <c r="D155" s="70">
        <v>0</v>
      </c>
      <c r="E155" s="70">
        <v>0</v>
      </c>
      <c r="F155" s="70">
        <v>0</v>
      </c>
      <c r="G155" s="70">
        <v>0</v>
      </c>
      <c r="H155" s="70">
        <v>0</v>
      </c>
      <c r="I155" s="70">
        <v>0</v>
      </c>
      <c r="J155" s="70">
        <v>0</v>
      </c>
      <c r="K155" s="70">
        <v>0</v>
      </c>
      <c r="L155" s="70">
        <v>0</v>
      </c>
      <c r="M155" s="70">
        <v>0</v>
      </c>
      <c r="N155" s="70">
        <v>966</v>
      </c>
      <c r="O155" s="71">
        <v>1383</v>
      </c>
    </row>
    <row r="156" spans="1:15">
      <c r="A156" s="68">
        <v>2022484408</v>
      </c>
      <c r="B156" s="69">
        <v>42472</v>
      </c>
      <c r="C156" s="70">
        <v>11875</v>
      </c>
      <c r="D156" s="70">
        <v>8.3400001525878906</v>
      </c>
      <c r="E156" s="70">
        <v>8.3400001525878906</v>
      </c>
      <c r="F156" s="70">
        <v>0</v>
      </c>
      <c r="G156" s="70">
        <v>3.3099999427795401</v>
      </c>
      <c r="H156" s="70">
        <v>0.769999980926514</v>
      </c>
      <c r="I156" s="70">
        <v>4.2600002288818404</v>
      </c>
      <c r="J156" s="70">
        <v>0</v>
      </c>
      <c r="K156" s="70">
        <v>42</v>
      </c>
      <c r="L156" s="70">
        <v>14</v>
      </c>
      <c r="M156" s="70">
        <v>227</v>
      </c>
      <c r="N156" s="70">
        <v>1157</v>
      </c>
      <c r="O156" s="71">
        <v>2390</v>
      </c>
    </row>
    <row r="157" spans="1:15">
      <c r="A157" s="68">
        <v>2022484408</v>
      </c>
      <c r="B157" s="69">
        <v>42473</v>
      </c>
      <c r="C157" s="70">
        <v>12024</v>
      </c>
      <c r="D157" s="70">
        <v>8.5</v>
      </c>
      <c r="E157" s="70">
        <v>8.5</v>
      </c>
      <c r="F157" s="70">
        <v>0</v>
      </c>
      <c r="G157" s="70">
        <v>2.9900000095367401</v>
      </c>
      <c r="H157" s="70">
        <v>0.10000000149011599</v>
      </c>
      <c r="I157" s="70">
        <v>5.4099998474121103</v>
      </c>
      <c r="J157" s="70">
        <v>0</v>
      </c>
      <c r="K157" s="70">
        <v>43</v>
      </c>
      <c r="L157" s="70">
        <v>5</v>
      </c>
      <c r="M157" s="70">
        <v>292</v>
      </c>
      <c r="N157" s="70">
        <v>1100</v>
      </c>
      <c r="O157" s="71">
        <v>2601</v>
      </c>
    </row>
    <row r="158" spans="1:15">
      <c r="A158" s="68">
        <v>2022484408</v>
      </c>
      <c r="B158" s="69">
        <v>42474</v>
      </c>
      <c r="C158" s="70">
        <v>10690</v>
      </c>
      <c r="D158" s="70">
        <v>7.5</v>
      </c>
      <c r="E158" s="70">
        <v>7.5</v>
      </c>
      <c r="F158" s="70">
        <v>0</v>
      </c>
      <c r="G158" s="70">
        <v>2.4800000190734899</v>
      </c>
      <c r="H158" s="70">
        <v>0.20999999344348899</v>
      </c>
      <c r="I158" s="70">
        <v>4.8200001716613796</v>
      </c>
      <c r="J158" s="70">
        <v>0</v>
      </c>
      <c r="K158" s="70">
        <v>32</v>
      </c>
      <c r="L158" s="70">
        <v>3</v>
      </c>
      <c r="M158" s="70">
        <v>257</v>
      </c>
      <c r="N158" s="70">
        <v>1148</v>
      </c>
      <c r="O158" s="71">
        <v>2312</v>
      </c>
    </row>
    <row r="159" spans="1:15">
      <c r="A159" s="68">
        <v>2022484408</v>
      </c>
      <c r="B159" s="69">
        <v>42475</v>
      </c>
      <c r="C159" s="70">
        <v>11034</v>
      </c>
      <c r="D159" s="70">
        <v>8.0299997329711896</v>
      </c>
      <c r="E159" s="70">
        <v>8.0299997329711896</v>
      </c>
      <c r="F159" s="70">
        <v>0</v>
      </c>
      <c r="G159" s="70">
        <v>1.9400000572204601</v>
      </c>
      <c r="H159" s="70">
        <v>0.31000000238418601</v>
      </c>
      <c r="I159" s="70">
        <v>5.7800002098083496</v>
      </c>
      <c r="J159" s="70">
        <v>0</v>
      </c>
      <c r="K159" s="70">
        <v>27</v>
      </c>
      <c r="L159" s="70">
        <v>9</v>
      </c>
      <c r="M159" s="70">
        <v>282</v>
      </c>
      <c r="N159" s="70">
        <v>1122</v>
      </c>
      <c r="O159" s="71">
        <v>2525</v>
      </c>
    </row>
    <row r="160" spans="1:15">
      <c r="A160" s="68">
        <v>2022484408</v>
      </c>
      <c r="B160" s="69">
        <v>42476</v>
      </c>
      <c r="C160" s="70">
        <v>10100</v>
      </c>
      <c r="D160" s="70">
        <v>7.0900001525878897</v>
      </c>
      <c r="E160" s="70">
        <v>7.0900001525878897</v>
      </c>
      <c r="F160" s="70">
        <v>0</v>
      </c>
      <c r="G160" s="70">
        <v>3.1500000953674299</v>
      </c>
      <c r="H160" s="70">
        <v>0.55000001192092896</v>
      </c>
      <c r="I160" s="70">
        <v>3.3900001049041699</v>
      </c>
      <c r="J160" s="70">
        <v>0</v>
      </c>
      <c r="K160" s="70">
        <v>41</v>
      </c>
      <c r="L160" s="70">
        <v>11</v>
      </c>
      <c r="M160" s="70">
        <v>151</v>
      </c>
      <c r="N160" s="70">
        <v>1237</v>
      </c>
      <c r="O160" s="71">
        <v>2177</v>
      </c>
    </row>
    <row r="161" spans="1:15">
      <c r="A161" s="68">
        <v>2022484408</v>
      </c>
      <c r="B161" s="69">
        <v>42477</v>
      </c>
      <c r="C161" s="70">
        <v>15112</v>
      </c>
      <c r="D161" s="70">
        <v>11.3999996185303</v>
      </c>
      <c r="E161" s="70">
        <v>11.3999996185303</v>
      </c>
      <c r="F161" s="70">
        <v>0</v>
      </c>
      <c r="G161" s="70">
        <v>3.8699998855590798</v>
      </c>
      <c r="H161" s="70">
        <v>0.66000002622604403</v>
      </c>
      <c r="I161" s="70">
        <v>6.8800001144409197</v>
      </c>
      <c r="J161" s="70">
        <v>0</v>
      </c>
      <c r="K161" s="70">
        <v>28</v>
      </c>
      <c r="L161" s="70">
        <v>29</v>
      </c>
      <c r="M161" s="70">
        <v>331</v>
      </c>
      <c r="N161" s="70">
        <v>1052</v>
      </c>
      <c r="O161" s="71">
        <v>2782</v>
      </c>
    </row>
    <row r="162" spans="1:15">
      <c r="A162" s="68">
        <v>2022484408</v>
      </c>
      <c r="B162" s="69">
        <v>42478</v>
      </c>
      <c r="C162" s="70">
        <v>14131</v>
      </c>
      <c r="D162" s="70">
        <v>10.069999694824199</v>
      </c>
      <c r="E162" s="70">
        <v>10.069999694824199</v>
      </c>
      <c r="F162" s="70">
        <v>0</v>
      </c>
      <c r="G162" s="70">
        <v>3.6400001049041699</v>
      </c>
      <c r="H162" s="70">
        <v>0.119999997317791</v>
      </c>
      <c r="I162" s="70">
        <v>6.3000001907348597</v>
      </c>
      <c r="J162" s="70">
        <v>0</v>
      </c>
      <c r="K162" s="70">
        <v>48</v>
      </c>
      <c r="L162" s="70">
        <v>3</v>
      </c>
      <c r="M162" s="70">
        <v>311</v>
      </c>
      <c r="N162" s="70">
        <v>1078</v>
      </c>
      <c r="O162" s="71">
        <v>2770</v>
      </c>
    </row>
    <row r="163" spans="1:15">
      <c r="A163" s="68">
        <v>2022484408</v>
      </c>
      <c r="B163" s="69">
        <v>42479</v>
      </c>
      <c r="C163" s="70">
        <v>11548</v>
      </c>
      <c r="D163" s="70">
        <v>8.5299997329711896</v>
      </c>
      <c r="E163" s="70">
        <v>8.5299997329711896</v>
      </c>
      <c r="F163" s="70">
        <v>0</v>
      </c>
      <c r="G163" s="70">
        <v>3.28999996185303</v>
      </c>
      <c r="H163" s="70">
        <v>0.239999994635582</v>
      </c>
      <c r="I163" s="70">
        <v>5</v>
      </c>
      <c r="J163" s="70">
        <v>0</v>
      </c>
      <c r="K163" s="70">
        <v>31</v>
      </c>
      <c r="L163" s="70">
        <v>7</v>
      </c>
      <c r="M163" s="70">
        <v>250</v>
      </c>
      <c r="N163" s="70">
        <v>1152</v>
      </c>
      <c r="O163" s="71">
        <v>2489</v>
      </c>
    </row>
    <row r="164" spans="1:15">
      <c r="A164" s="68">
        <v>2022484408</v>
      </c>
      <c r="B164" s="69">
        <v>42480</v>
      </c>
      <c r="C164" s="70">
        <v>15112</v>
      </c>
      <c r="D164" s="70">
        <v>10.670000076293899</v>
      </c>
      <c r="E164" s="70">
        <v>10.670000076293899</v>
      </c>
      <c r="F164" s="70">
        <v>0</v>
      </c>
      <c r="G164" s="70">
        <v>3.3399999141693102</v>
      </c>
      <c r="H164" s="70">
        <v>1.9299999475479099</v>
      </c>
      <c r="I164" s="70">
        <v>5.4000000953674299</v>
      </c>
      <c r="J164" s="70">
        <v>0</v>
      </c>
      <c r="K164" s="70">
        <v>48</v>
      </c>
      <c r="L164" s="70">
        <v>63</v>
      </c>
      <c r="M164" s="70">
        <v>276</v>
      </c>
      <c r="N164" s="70">
        <v>1053</v>
      </c>
      <c r="O164" s="71">
        <v>2897</v>
      </c>
    </row>
    <row r="165" spans="1:15">
      <c r="A165" s="68">
        <v>2022484408</v>
      </c>
      <c r="B165" s="69">
        <v>42481</v>
      </c>
      <c r="C165" s="70">
        <v>12453</v>
      </c>
      <c r="D165" s="70">
        <v>8.7399997711181605</v>
      </c>
      <c r="E165" s="70">
        <v>8.7399997711181605</v>
      </c>
      <c r="F165" s="70">
        <v>0</v>
      </c>
      <c r="G165" s="70">
        <v>3.3299999237060498</v>
      </c>
      <c r="H165" s="70">
        <v>1.1100000143051101</v>
      </c>
      <c r="I165" s="70">
        <v>4.3099999427795401</v>
      </c>
      <c r="J165" s="70">
        <v>0</v>
      </c>
      <c r="K165" s="70">
        <v>104</v>
      </c>
      <c r="L165" s="70">
        <v>53</v>
      </c>
      <c r="M165" s="70">
        <v>255</v>
      </c>
      <c r="N165" s="70">
        <v>1028</v>
      </c>
      <c r="O165" s="71">
        <v>3158</v>
      </c>
    </row>
    <row r="166" spans="1:15">
      <c r="A166" s="68">
        <v>2022484408</v>
      </c>
      <c r="B166" s="69">
        <v>42482</v>
      </c>
      <c r="C166" s="70">
        <v>12954</v>
      </c>
      <c r="D166" s="70">
        <v>9.3299999237060494</v>
      </c>
      <c r="E166" s="70">
        <v>9.3299999237060494</v>
      </c>
      <c r="F166" s="70">
        <v>0</v>
      </c>
      <c r="G166" s="70">
        <v>4.4299998283386204</v>
      </c>
      <c r="H166" s="70">
        <v>0.41999998688697798</v>
      </c>
      <c r="I166" s="70">
        <v>4.4699997901916504</v>
      </c>
      <c r="J166" s="70">
        <v>0</v>
      </c>
      <c r="K166" s="70">
        <v>52</v>
      </c>
      <c r="L166" s="70">
        <v>10</v>
      </c>
      <c r="M166" s="70">
        <v>273</v>
      </c>
      <c r="N166" s="70">
        <v>1105</v>
      </c>
      <c r="O166" s="71">
        <v>2638</v>
      </c>
    </row>
    <row r="167" spans="1:15">
      <c r="A167" s="68">
        <v>2022484408</v>
      </c>
      <c r="B167" s="69">
        <v>42483</v>
      </c>
      <c r="C167" s="70">
        <v>6001</v>
      </c>
      <c r="D167" s="70">
        <v>4.21000003814697</v>
      </c>
      <c r="E167" s="70">
        <v>4.21000003814697</v>
      </c>
      <c r="F167" s="70">
        <v>0</v>
      </c>
      <c r="G167" s="70">
        <v>0</v>
      </c>
      <c r="H167" s="70">
        <v>0</v>
      </c>
      <c r="I167" s="70">
        <v>4.21000003814697</v>
      </c>
      <c r="J167" s="70">
        <v>0</v>
      </c>
      <c r="K167" s="70">
        <v>0</v>
      </c>
      <c r="L167" s="70">
        <v>0</v>
      </c>
      <c r="M167" s="70">
        <v>249</v>
      </c>
      <c r="N167" s="70">
        <v>1191</v>
      </c>
      <c r="O167" s="71">
        <v>2069</v>
      </c>
    </row>
    <row r="168" spans="1:15">
      <c r="A168" s="68">
        <v>2022484408</v>
      </c>
      <c r="B168" s="69">
        <v>42484</v>
      </c>
      <c r="C168" s="70">
        <v>13481</v>
      </c>
      <c r="D168" s="70">
        <v>10.2799997329712</v>
      </c>
      <c r="E168" s="70">
        <v>10.2799997329712</v>
      </c>
      <c r="F168" s="70">
        <v>0</v>
      </c>
      <c r="G168" s="70">
        <v>4.5500001907348597</v>
      </c>
      <c r="H168" s="70">
        <v>1.1499999761581401</v>
      </c>
      <c r="I168" s="70">
        <v>4.5799999237060502</v>
      </c>
      <c r="J168" s="70">
        <v>0</v>
      </c>
      <c r="K168" s="70">
        <v>37</v>
      </c>
      <c r="L168" s="70">
        <v>26</v>
      </c>
      <c r="M168" s="70">
        <v>216</v>
      </c>
      <c r="N168" s="70">
        <v>1161</v>
      </c>
      <c r="O168" s="71">
        <v>2529</v>
      </c>
    </row>
    <row r="169" spans="1:15">
      <c r="A169" s="68">
        <v>2022484408</v>
      </c>
      <c r="B169" s="69">
        <v>42485</v>
      </c>
      <c r="C169" s="70">
        <v>11369</v>
      </c>
      <c r="D169" s="70">
        <v>8.0100002288818395</v>
      </c>
      <c r="E169" s="70">
        <v>8.0100002288818395</v>
      </c>
      <c r="F169" s="70">
        <v>0</v>
      </c>
      <c r="G169" s="70">
        <v>3.3299999237060498</v>
      </c>
      <c r="H169" s="70">
        <v>0.21999999880790699</v>
      </c>
      <c r="I169" s="70">
        <v>4.46000003814697</v>
      </c>
      <c r="J169" s="70">
        <v>0</v>
      </c>
      <c r="K169" s="70">
        <v>44</v>
      </c>
      <c r="L169" s="70">
        <v>8</v>
      </c>
      <c r="M169" s="70">
        <v>217</v>
      </c>
      <c r="N169" s="70">
        <v>1171</v>
      </c>
      <c r="O169" s="71">
        <v>2470</v>
      </c>
    </row>
    <row r="170" spans="1:15">
      <c r="A170" s="68">
        <v>2022484408</v>
      </c>
      <c r="B170" s="69">
        <v>42486</v>
      </c>
      <c r="C170" s="70">
        <v>10119</v>
      </c>
      <c r="D170" s="70">
        <v>7.1900000572204599</v>
      </c>
      <c r="E170" s="70">
        <v>7.1900000572204599</v>
      </c>
      <c r="F170" s="70">
        <v>0</v>
      </c>
      <c r="G170" s="70">
        <v>1.4299999475479099</v>
      </c>
      <c r="H170" s="70">
        <v>0.66000002622604403</v>
      </c>
      <c r="I170" s="70">
        <v>5.1100001335143999</v>
      </c>
      <c r="J170" s="70">
        <v>0</v>
      </c>
      <c r="K170" s="70">
        <v>55</v>
      </c>
      <c r="L170" s="70">
        <v>24</v>
      </c>
      <c r="M170" s="70">
        <v>275</v>
      </c>
      <c r="N170" s="70">
        <v>1086</v>
      </c>
      <c r="O170" s="71">
        <v>2793</v>
      </c>
    </row>
    <row r="171" spans="1:15">
      <c r="A171" s="68">
        <v>2022484408</v>
      </c>
      <c r="B171" s="69">
        <v>42487</v>
      </c>
      <c r="C171" s="70">
        <v>10159</v>
      </c>
      <c r="D171" s="70">
        <v>7.1300001144409197</v>
      </c>
      <c r="E171" s="70">
        <v>7.1300001144409197</v>
      </c>
      <c r="F171" s="70">
        <v>0</v>
      </c>
      <c r="G171" s="70">
        <v>1.03999996185303</v>
      </c>
      <c r="H171" s="70">
        <v>0.97000002861022905</v>
      </c>
      <c r="I171" s="70">
        <v>5.1199998855590803</v>
      </c>
      <c r="J171" s="70">
        <v>0</v>
      </c>
      <c r="K171" s="70">
        <v>19</v>
      </c>
      <c r="L171" s="70">
        <v>20</v>
      </c>
      <c r="M171" s="70">
        <v>282</v>
      </c>
      <c r="N171" s="70">
        <v>1119</v>
      </c>
      <c r="O171" s="71">
        <v>2463</v>
      </c>
    </row>
    <row r="172" spans="1:15">
      <c r="A172" s="68">
        <v>2022484408</v>
      </c>
      <c r="B172" s="69">
        <v>42488</v>
      </c>
      <c r="C172" s="70">
        <v>10140</v>
      </c>
      <c r="D172" s="70">
        <v>7.1199998855590803</v>
      </c>
      <c r="E172" s="70">
        <v>7.1199998855590803</v>
      </c>
      <c r="F172" s="70">
        <v>0</v>
      </c>
      <c r="G172" s="70">
        <v>0.40999999642372098</v>
      </c>
      <c r="H172" s="70">
        <v>1.33000004291534</v>
      </c>
      <c r="I172" s="70">
        <v>5.3899998664856001</v>
      </c>
      <c r="J172" s="70">
        <v>0</v>
      </c>
      <c r="K172" s="70">
        <v>6</v>
      </c>
      <c r="L172" s="70">
        <v>20</v>
      </c>
      <c r="M172" s="70">
        <v>291</v>
      </c>
      <c r="N172" s="70">
        <v>1123</v>
      </c>
      <c r="O172" s="71">
        <v>2296</v>
      </c>
    </row>
    <row r="173" spans="1:15">
      <c r="A173" s="68">
        <v>2022484408</v>
      </c>
      <c r="B173" s="69">
        <v>42489</v>
      </c>
      <c r="C173" s="70">
        <v>10245</v>
      </c>
      <c r="D173" s="70">
        <v>7.1900000572204599</v>
      </c>
      <c r="E173" s="70">
        <v>7.1900000572204599</v>
      </c>
      <c r="F173" s="70">
        <v>0</v>
      </c>
      <c r="G173" s="70">
        <v>0.479999989271164</v>
      </c>
      <c r="H173" s="70">
        <v>1.21000003814697</v>
      </c>
      <c r="I173" s="70">
        <v>5.5</v>
      </c>
      <c r="J173" s="70">
        <v>0</v>
      </c>
      <c r="K173" s="70">
        <v>21</v>
      </c>
      <c r="L173" s="70">
        <v>40</v>
      </c>
      <c r="M173" s="70">
        <v>281</v>
      </c>
      <c r="N173" s="70">
        <v>1098</v>
      </c>
      <c r="O173" s="71">
        <v>2611</v>
      </c>
    </row>
    <row r="174" spans="1:15">
      <c r="A174" s="68">
        <v>2022484408</v>
      </c>
      <c r="B174" s="69">
        <v>42490</v>
      </c>
      <c r="C174" s="70">
        <v>18387</v>
      </c>
      <c r="D174" s="70">
        <v>12.9099998474121</v>
      </c>
      <c r="E174" s="70">
        <v>12.9099998474121</v>
      </c>
      <c r="F174" s="70">
        <v>0</v>
      </c>
      <c r="G174" s="70">
        <v>0.93999999761581399</v>
      </c>
      <c r="H174" s="70">
        <v>1.3999999761581401</v>
      </c>
      <c r="I174" s="70">
        <v>10.569999694824199</v>
      </c>
      <c r="J174" s="70">
        <v>0</v>
      </c>
      <c r="K174" s="70">
        <v>13</v>
      </c>
      <c r="L174" s="70">
        <v>23</v>
      </c>
      <c r="M174" s="70">
        <v>361</v>
      </c>
      <c r="N174" s="70">
        <v>1043</v>
      </c>
      <c r="O174" s="71">
        <v>2732</v>
      </c>
    </row>
    <row r="175" spans="1:15">
      <c r="A175" s="68">
        <v>2022484408</v>
      </c>
      <c r="B175" s="69">
        <v>42491</v>
      </c>
      <c r="C175" s="70">
        <v>10538</v>
      </c>
      <c r="D175" s="70">
        <v>7.4000000953674299</v>
      </c>
      <c r="E175" s="70">
        <v>7.4000000953674299</v>
      </c>
      <c r="F175" s="70">
        <v>0</v>
      </c>
      <c r="G175" s="70">
        <v>1.9400000572204601</v>
      </c>
      <c r="H175" s="70">
        <v>0.95999997854232799</v>
      </c>
      <c r="I175" s="70">
        <v>4.5</v>
      </c>
      <c r="J175" s="70">
        <v>0</v>
      </c>
      <c r="K175" s="70">
        <v>25</v>
      </c>
      <c r="L175" s="70">
        <v>28</v>
      </c>
      <c r="M175" s="70">
        <v>245</v>
      </c>
      <c r="N175" s="70">
        <v>1142</v>
      </c>
      <c r="O175" s="71">
        <v>2380</v>
      </c>
    </row>
    <row r="176" spans="1:15">
      <c r="A176" s="68">
        <v>2022484408</v>
      </c>
      <c r="B176" s="69">
        <v>42492</v>
      </c>
      <c r="C176" s="70">
        <v>10379</v>
      </c>
      <c r="D176" s="70">
        <v>7.28999996185303</v>
      </c>
      <c r="E176" s="70">
        <v>7.28999996185303</v>
      </c>
      <c r="F176" s="70">
        <v>0</v>
      </c>
      <c r="G176" s="70">
        <v>2.6099998950958301</v>
      </c>
      <c r="H176" s="70">
        <v>0.34000000357627902</v>
      </c>
      <c r="I176" s="70">
        <v>4.3299999237060502</v>
      </c>
      <c r="J176" s="70">
        <v>0</v>
      </c>
      <c r="K176" s="70">
        <v>36</v>
      </c>
      <c r="L176" s="70">
        <v>8</v>
      </c>
      <c r="M176" s="70">
        <v>277</v>
      </c>
      <c r="N176" s="70">
        <v>1119</v>
      </c>
      <c r="O176" s="71">
        <v>2473</v>
      </c>
    </row>
    <row r="177" spans="1:15">
      <c r="A177" s="68">
        <v>2022484408</v>
      </c>
      <c r="B177" s="69">
        <v>42493</v>
      </c>
      <c r="C177" s="70">
        <v>12183</v>
      </c>
      <c r="D177" s="70">
        <v>8.7399997711181605</v>
      </c>
      <c r="E177" s="70">
        <v>8.7399997711181605</v>
      </c>
      <c r="F177" s="70">
        <v>0</v>
      </c>
      <c r="G177" s="70">
        <v>3.9900000095367401</v>
      </c>
      <c r="H177" s="70">
        <v>0.46000000834464999</v>
      </c>
      <c r="I177" s="70">
        <v>4.2800002098083496</v>
      </c>
      <c r="J177" s="70">
        <v>0</v>
      </c>
      <c r="K177" s="70">
        <v>72</v>
      </c>
      <c r="L177" s="70">
        <v>14</v>
      </c>
      <c r="M177" s="70">
        <v>250</v>
      </c>
      <c r="N177" s="70">
        <v>1104</v>
      </c>
      <c r="O177" s="71">
        <v>2752</v>
      </c>
    </row>
    <row r="178" spans="1:15">
      <c r="A178" s="68">
        <v>2022484408</v>
      </c>
      <c r="B178" s="69">
        <v>42494</v>
      </c>
      <c r="C178" s="70">
        <v>11768</v>
      </c>
      <c r="D178" s="70">
        <v>8.2899999618530291</v>
      </c>
      <c r="E178" s="70">
        <v>8.2899999618530291</v>
      </c>
      <c r="F178" s="70">
        <v>0</v>
      </c>
      <c r="G178" s="70">
        <v>2.5099999904632599</v>
      </c>
      <c r="H178" s="70">
        <v>0.93000000715255704</v>
      </c>
      <c r="I178" s="70">
        <v>4.8499999046325701</v>
      </c>
      <c r="J178" s="70">
        <v>0</v>
      </c>
      <c r="K178" s="70">
        <v>36</v>
      </c>
      <c r="L178" s="70">
        <v>27</v>
      </c>
      <c r="M178" s="70">
        <v>272</v>
      </c>
      <c r="N178" s="70">
        <v>1105</v>
      </c>
      <c r="O178" s="71">
        <v>2649</v>
      </c>
    </row>
    <row r="179" spans="1:15">
      <c r="A179" s="68">
        <v>2022484408</v>
      </c>
      <c r="B179" s="69">
        <v>42495</v>
      </c>
      <c r="C179" s="70">
        <v>11895</v>
      </c>
      <c r="D179" s="70">
        <v>8.3500003814697301</v>
      </c>
      <c r="E179" s="70">
        <v>8.3500003814697301</v>
      </c>
      <c r="F179" s="70">
        <v>0</v>
      </c>
      <c r="G179" s="70">
        <v>2.78999996185303</v>
      </c>
      <c r="H179" s="70">
        <v>0.86000001430511497</v>
      </c>
      <c r="I179" s="70">
        <v>4.6999998092651403</v>
      </c>
      <c r="J179" s="70">
        <v>0</v>
      </c>
      <c r="K179" s="70">
        <v>55</v>
      </c>
      <c r="L179" s="70">
        <v>20</v>
      </c>
      <c r="M179" s="70">
        <v>253</v>
      </c>
      <c r="N179" s="70">
        <v>1112</v>
      </c>
      <c r="O179" s="71">
        <v>2609</v>
      </c>
    </row>
    <row r="180" spans="1:15">
      <c r="A180" s="68">
        <v>2022484408</v>
      </c>
      <c r="B180" s="69">
        <v>42496</v>
      </c>
      <c r="C180" s="70">
        <v>10227</v>
      </c>
      <c r="D180" s="70">
        <v>7.1799998283386204</v>
      </c>
      <c r="E180" s="70">
        <v>7.1799998283386204</v>
      </c>
      <c r="F180" s="70">
        <v>0</v>
      </c>
      <c r="G180" s="70">
        <v>1.87000000476837</v>
      </c>
      <c r="H180" s="70">
        <v>0.67000001668930098</v>
      </c>
      <c r="I180" s="70">
        <v>4.6399998664856001</v>
      </c>
      <c r="J180" s="70">
        <v>0</v>
      </c>
      <c r="K180" s="70">
        <v>24</v>
      </c>
      <c r="L180" s="70">
        <v>17</v>
      </c>
      <c r="M180" s="70">
        <v>295</v>
      </c>
      <c r="N180" s="70">
        <v>1104</v>
      </c>
      <c r="O180" s="71">
        <v>2498</v>
      </c>
    </row>
    <row r="181" spans="1:15">
      <c r="A181" s="68">
        <v>2022484408</v>
      </c>
      <c r="B181" s="69">
        <v>42497</v>
      </c>
      <c r="C181" s="70">
        <v>6708</v>
      </c>
      <c r="D181" s="70">
        <v>4.71000003814697</v>
      </c>
      <c r="E181" s="70">
        <v>4.71000003814697</v>
      </c>
      <c r="F181" s="70">
        <v>0</v>
      </c>
      <c r="G181" s="70">
        <v>1.6100000143051101</v>
      </c>
      <c r="H181" s="70">
        <v>7.9999998211860698E-2</v>
      </c>
      <c r="I181" s="70">
        <v>3.0199999809265101</v>
      </c>
      <c r="J181" s="70">
        <v>0</v>
      </c>
      <c r="K181" s="70">
        <v>20</v>
      </c>
      <c r="L181" s="70">
        <v>2</v>
      </c>
      <c r="M181" s="70">
        <v>149</v>
      </c>
      <c r="N181" s="70">
        <v>1269</v>
      </c>
      <c r="O181" s="71">
        <v>1995</v>
      </c>
    </row>
    <row r="182" spans="1:15">
      <c r="A182" s="68">
        <v>2022484408</v>
      </c>
      <c r="B182" s="69">
        <v>42498</v>
      </c>
      <c r="C182" s="70">
        <v>3292</v>
      </c>
      <c r="D182" s="70">
        <v>2.3099999427795401</v>
      </c>
      <c r="E182" s="70">
        <v>2.3099999427795401</v>
      </c>
      <c r="F182" s="70">
        <v>0</v>
      </c>
      <c r="G182" s="70">
        <v>0</v>
      </c>
      <c r="H182" s="70">
        <v>0</v>
      </c>
      <c r="I182" s="70">
        <v>2.3099999427795401</v>
      </c>
      <c r="J182" s="70">
        <v>0</v>
      </c>
      <c r="K182" s="70">
        <v>0</v>
      </c>
      <c r="L182" s="70">
        <v>0</v>
      </c>
      <c r="M182" s="70">
        <v>135</v>
      </c>
      <c r="N182" s="70">
        <v>1305</v>
      </c>
      <c r="O182" s="71">
        <v>1848</v>
      </c>
    </row>
    <row r="183" spans="1:15">
      <c r="A183" s="68">
        <v>2022484408</v>
      </c>
      <c r="B183" s="69">
        <v>42499</v>
      </c>
      <c r="C183" s="70">
        <v>13379</v>
      </c>
      <c r="D183" s="70">
        <v>9.3900003433227504</v>
      </c>
      <c r="E183" s="70">
        <v>9.3900003433227504</v>
      </c>
      <c r="F183" s="70">
        <v>0</v>
      </c>
      <c r="G183" s="70">
        <v>2.1199998855590798</v>
      </c>
      <c r="H183" s="70">
        <v>1.62999999523163</v>
      </c>
      <c r="I183" s="70">
        <v>5.6399998664856001</v>
      </c>
      <c r="J183" s="70">
        <v>0</v>
      </c>
      <c r="K183" s="70">
        <v>35</v>
      </c>
      <c r="L183" s="70">
        <v>47</v>
      </c>
      <c r="M183" s="70">
        <v>297</v>
      </c>
      <c r="N183" s="70">
        <v>1061</v>
      </c>
      <c r="O183" s="71">
        <v>2709</v>
      </c>
    </row>
    <row r="184" spans="1:15">
      <c r="A184" s="68">
        <v>2022484408</v>
      </c>
      <c r="B184" s="69">
        <v>42500</v>
      </c>
      <c r="C184" s="70">
        <v>12798</v>
      </c>
      <c r="D184" s="70">
        <v>8.9799995422363299</v>
      </c>
      <c r="E184" s="70">
        <v>8.9799995422363299</v>
      </c>
      <c r="F184" s="70">
        <v>0</v>
      </c>
      <c r="G184" s="70">
        <v>2.2200000286102299</v>
      </c>
      <c r="H184" s="70">
        <v>1.21000003814697</v>
      </c>
      <c r="I184" s="70">
        <v>5.5599999427795401</v>
      </c>
      <c r="J184" s="70">
        <v>0</v>
      </c>
      <c r="K184" s="70">
        <v>57</v>
      </c>
      <c r="L184" s="70">
        <v>28</v>
      </c>
      <c r="M184" s="70">
        <v>271</v>
      </c>
      <c r="N184" s="70">
        <v>1084</v>
      </c>
      <c r="O184" s="71">
        <v>2797</v>
      </c>
    </row>
    <row r="185" spans="1:15">
      <c r="A185" s="68">
        <v>2022484408</v>
      </c>
      <c r="B185" s="69">
        <v>42501</v>
      </c>
      <c r="C185" s="70">
        <v>13272</v>
      </c>
      <c r="D185" s="70">
        <v>9.3199996948242205</v>
      </c>
      <c r="E185" s="70">
        <v>9.3199996948242205</v>
      </c>
      <c r="F185" s="70">
        <v>0</v>
      </c>
      <c r="G185" s="70">
        <v>4.1799998283386204</v>
      </c>
      <c r="H185" s="70">
        <v>1.1499999761581401</v>
      </c>
      <c r="I185" s="70">
        <v>3.9900000095367401</v>
      </c>
      <c r="J185" s="70">
        <v>0</v>
      </c>
      <c r="K185" s="70">
        <v>58</v>
      </c>
      <c r="L185" s="70">
        <v>25</v>
      </c>
      <c r="M185" s="70">
        <v>224</v>
      </c>
      <c r="N185" s="70">
        <v>1133</v>
      </c>
      <c r="O185" s="71">
        <v>2544</v>
      </c>
    </row>
    <row r="186" spans="1:15">
      <c r="A186" s="68">
        <v>2022484408</v>
      </c>
      <c r="B186" s="69">
        <v>42502</v>
      </c>
      <c r="C186" s="70">
        <v>9117</v>
      </c>
      <c r="D186" s="70">
        <v>6.4099998474121103</v>
      </c>
      <c r="E186" s="70">
        <v>6.4099998474121103</v>
      </c>
      <c r="F186" s="70">
        <v>0</v>
      </c>
      <c r="G186" s="70">
        <v>1.2799999713897701</v>
      </c>
      <c r="H186" s="70">
        <v>0.67000001668930098</v>
      </c>
      <c r="I186" s="70">
        <v>4.4400000572204599</v>
      </c>
      <c r="J186" s="70">
        <v>0</v>
      </c>
      <c r="K186" s="70">
        <v>16</v>
      </c>
      <c r="L186" s="70">
        <v>16</v>
      </c>
      <c r="M186" s="70">
        <v>236</v>
      </c>
      <c r="N186" s="70">
        <v>728</v>
      </c>
      <c r="O186" s="71">
        <v>1853</v>
      </c>
    </row>
    <row r="187" spans="1:15">
      <c r="A187" s="68">
        <v>2026352035</v>
      </c>
      <c r="B187" s="69">
        <v>42472</v>
      </c>
      <c r="C187" s="70">
        <v>4414</v>
      </c>
      <c r="D187" s="70">
        <v>2.7400000095367401</v>
      </c>
      <c r="E187" s="70">
        <v>2.7400000095367401</v>
      </c>
      <c r="F187" s="70">
        <v>0</v>
      </c>
      <c r="G187" s="70">
        <v>0.18999999761581399</v>
      </c>
      <c r="H187" s="70">
        <v>0.34999999403953602</v>
      </c>
      <c r="I187" s="70">
        <v>2.2000000476837198</v>
      </c>
      <c r="J187" s="70">
        <v>0</v>
      </c>
      <c r="K187" s="70">
        <v>3</v>
      </c>
      <c r="L187" s="70">
        <v>8</v>
      </c>
      <c r="M187" s="70">
        <v>181</v>
      </c>
      <c r="N187" s="70">
        <v>706</v>
      </c>
      <c r="O187" s="71">
        <v>1459</v>
      </c>
    </row>
    <row r="188" spans="1:15">
      <c r="A188" s="68">
        <v>2026352035</v>
      </c>
      <c r="B188" s="69">
        <v>42473</v>
      </c>
      <c r="C188" s="70">
        <v>4993</v>
      </c>
      <c r="D188" s="70">
        <v>3.0999999046325701</v>
      </c>
      <c r="E188" s="70">
        <v>3.0999999046325701</v>
      </c>
      <c r="F188" s="70">
        <v>0</v>
      </c>
      <c r="G188" s="70">
        <v>0</v>
      </c>
      <c r="H188" s="70">
        <v>0</v>
      </c>
      <c r="I188" s="70">
        <v>3.0999999046325701</v>
      </c>
      <c r="J188" s="70">
        <v>0</v>
      </c>
      <c r="K188" s="70">
        <v>0</v>
      </c>
      <c r="L188" s="70">
        <v>0</v>
      </c>
      <c r="M188" s="70">
        <v>238</v>
      </c>
      <c r="N188" s="70">
        <v>663</v>
      </c>
      <c r="O188" s="71">
        <v>1521</v>
      </c>
    </row>
    <row r="189" spans="1:15">
      <c r="A189" s="68">
        <v>2026352035</v>
      </c>
      <c r="B189" s="69">
        <v>42474</v>
      </c>
      <c r="C189" s="70">
        <v>3335</v>
      </c>
      <c r="D189" s="70">
        <v>2.0699999332428001</v>
      </c>
      <c r="E189" s="70">
        <v>2.0699999332428001</v>
      </c>
      <c r="F189" s="70">
        <v>0</v>
      </c>
      <c r="G189" s="70">
        <v>0</v>
      </c>
      <c r="H189" s="70">
        <v>0</v>
      </c>
      <c r="I189" s="70">
        <v>2.0499999523162802</v>
      </c>
      <c r="J189" s="70">
        <v>0</v>
      </c>
      <c r="K189" s="70">
        <v>0</v>
      </c>
      <c r="L189" s="70">
        <v>0</v>
      </c>
      <c r="M189" s="70">
        <v>197</v>
      </c>
      <c r="N189" s="70">
        <v>653</v>
      </c>
      <c r="O189" s="71">
        <v>1431</v>
      </c>
    </row>
    <row r="190" spans="1:15">
      <c r="A190" s="68">
        <v>2026352035</v>
      </c>
      <c r="B190" s="69">
        <v>42475</v>
      </c>
      <c r="C190" s="70">
        <v>3821</v>
      </c>
      <c r="D190" s="70">
        <v>2.3699998855590798</v>
      </c>
      <c r="E190" s="70">
        <v>2.3699998855590798</v>
      </c>
      <c r="F190" s="70">
        <v>0</v>
      </c>
      <c r="G190" s="70">
        <v>0</v>
      </c>
      <c r="H190" s="70">
        <v>0</v>
      </c>
      <c r="I190" s="70">
        <v>2.3699998855590798</v>
      </c>
      <c r="J190" s="70">
        <v>0</v>
      </c>
      <c r="K190" s="70">
        <v>0</v>
      </c>
      <c r="L190" s="70">
        <v>0</v>
      </c>
      <c r="M190" s="70">
        <v>188</v>
      </c>
      <c r="N190" s="70">
        <v>687</v>
      </c>
      <c r="O190" s="71">
        <v>1444</v>
      </c>
    </row>
    <row r="191" spans="1:15">
      <c r="A191" s="68">
        <v>2026352035</v>
      </c>
      <c r="B191" s="69">
        <v>42476</v>
      </c>
      <c r="C191" s="70">
        <v>2547</v>
      </c>
      <c r="D191" s="70">
        <v>1.58000004291534</v>
      </c>
      <c r="E191" s="70">
        <v>1.58000004291534</v>
      </c>
      <c r="F191" s="70">
        <v>0</v>
      </c>
      <c r="G191" s="70">
        <v>0</v>
      </c>
      <c r="H191" s="70">
        <v>0</v>
      </c>
      <c r="I191" s="70">
        <v>1.58000004291534</v>
      </c>
      <c r="J191" s="70">
        <v>0</v>
      </c>
      <c r="K191" s="70">
        <v>0</v>
      </c>
      <c r="L191" s="70">
        <v>0</v>
      </c>
      <c r="M191" s="70">
        <v>150</v>
      </c>
      <c r="N191" s="70">
        <v>728</v>
      </c>
      <c r="O191" s="71">
        <v>1373</v>
      </c>
    </row>
    <row r="192" spans="1:15">
      <c r="A192" s="68">
        <v>2026352035</v>
      </c>
      <c r="B192" s="69">
        <v>42477</v>
      </c>
      <c r="C192" s="70">
        <v>838</v>
      </c>
      <c r="D192" s="70">
        <v>0.519999980926514</v>
      </c>
      <c r="E192" s="70">
        <v>0.519999980926514</v>
      </c>
      <c r="F192" s="70">
        <v>0</v>
      </c>
      <c r="G192" s="70">
        <v>0</v>
      </c>
      <c r="H192" s="70">
        <v>0</v>
      </c>
      <c r="I192" s="70">
        <v>0.519999980926514</v>
      </c>
      <c r="J192" s="70">
        <v>0</v>
      </c>
      <c r="K192" s="70">
        <v>0</v>
      </c>
      <c r="L192" s="70">
        <v>0</v>
      </c>
      <c r="M192" s="70">
        <v>60</v>
      </c>
      <c r="N192" s="70">
        <v>1053</v>
      </c>
      <c r="O192" s="71">
        <v>1214</v>
      </c>
    </row>
    <row r="193" spans="1:15">
      <c r="A193" s="68">
        <v>2026352035</v>
      </c>
      <c r="B193" s="69">
        <v>42478</v>
      </c>
      <c r="C193" s="70">
        <v>3325</v>
      </c>
      <c r="D193" s="70">
        <v>2.0599999427795401</v>
      </c>
      <c r="E193" s="70">
        <v>2.0599999427795401</v>
      </c>
      <c r="F193" s="70">
        <v>0</v>
      </c>
      <c r="G193" s="70">
        <v>0</v>
      </c>
      <c r="H193" s="70">
        <v>0</v>
      </c>
      <c r="I193" s="70">
        <v>2.0599999427795401</v>
      </c>
      <c r="J193" s="70">
        <v>0</v>
      </c>
      <c r="K193" s="70">
        <v>0</v>
      </c>
      <c r="L193" s="70">
        <v>0</v>
      </c>
      <c r="M193" s="70">
        <v>182</v>
      </c>
      <c r="N193" s="70">
        <v>1062</v>
      </c>
      <c r="O193" s="71">
        <v>1419</v>
      </c>
    </row>
    <row r="194" spans="1:15">
      <c r="A194" s="68">
        <v>2026352035</v>
      </c>
      <c r="B194" s="69">
        <v>42479</v>
      </c>
      <c r="C194" s="70">
        <v>2424</v>
      </c>
      <c r="D194" s="70">
        <v>1.5</v>
      </c>
      <c r="E194" s="70">
        <v>1.5</v>
      </c>
      <c r="F194" s="70">
        <v>0</v>
      </c>
      <c r="G194" s="70">
        <v>0</v>
      </c>
      <c r="H194" s="70">
        <v>0</v>
      </c>
      <c r="I194" s="70">
        <v>1.5</v>
      </c>
      <c r="J194" s="70">
        <v>0</v>
      </c>
      <c r="K194" s="70">
        <v>0</v>
      </c>
      <c r="L194" s="70">
        <v>0</v>
      </c>
      <c r="M194" s="70">
        <v>141</v>
      </c>
      <c r="N194" s="70">
        <v>785</v>
      </c>
      <c r="O194" s="71">
        <v>1356</v>
      </c>
    </row>
    <row r="195" spans="1:15">
      <c r="A195" s="68">
        <v>2026352035</v>
      </c>
      <c r="B195" s="69">
        <v>42480</v>
      </c>
      <c r="C195" s="70">
        <v>7222</v>
      </c>
      <c r="D195" s="70">
        <v>4.4800000190734899</v>
      </c>
      <c r="E195" s="70">
        <v>4.4800000190734899</v>
      </c>
      <c r="F195" s="70">
        <v>0</v>
      </c>
      <c r="G195" s="70">
        <v>0</v>
      </c>
      <c r="H195" s="70">
        <v>0</v>
      </c>
      <c r="I195" s="70">
        <v>4.4800000190734899</v>
      </c>
      <c r="J195" s="70">
        <v>0</v>
      </c>
      <c r="K195" s="70">
        <v>0</v>
      </c>
      <c r="L195" s="70">
        <v>0</v>
      </c>
      <c r="M195" s="70">
        <v>327</v>
      </c>
      <c r="N195" s="70">
        <v>623</v>
      </c>
      <c r="O195" s="71">
        <v>1667</v>
      </c>
    </row>
    <row r="196" spans="1:15">
      <c r="A196" s="68">
        <v>2026352035</v>
      </c>
      <c r="B196" s="69">
        <v>42481</v>
      </c>
      <c r="C196" s="70">
        <v>2467</v>
      </c>
      <c r="D196" s="70">
        <v>1.5299999713897701</v>
      </c>
      <c r="E196" s="70">
        <v>1.5299999713897701</v>
      </c>
      <c r="F196" s="70">
        <v>0</v>
      </c>
      <c r="G196" s="70">
        <v>0</v>
      </c>
      <c r="H196" s="70">
        <v>0</v>
      </c>
      <c r="I196" s="70">
        <v>1.5299999713897701</v>
      </c>
      <c r="J196" s="70">
        <v>0</v>
      </c>
      <c r="K196" s="70">
        <v>0</v>
      </c>
      <c r="L196" s="70">
        <v>0</v>
      </c>
      <c r="M196" s="70">
        <v>153</v>
      </c>
      <c r="N196" s="70">
        <v>749</v>
      </c>
      <c r="O196" s="71">
        <v>1370</v>
      </c>
    </row>
    <row r="197" spans="1:15">
      <c r="A197" s="68">
        <v>2026352035</v>
      </c>
      <c r="B197" s="69">
        <v>42482</v>
      </c>
      <c r="C197" s="70">
        <v>2915</v>
      </c>
      <c r="D197" s="70">
        <v>1.8099999427795399</v>
      </c>
      <c r="E197" s="70">
        <v>1.8099999427795399</v>
      </c>
      <c r="F197" s="70">
        <v>0</v>
      </c>
      <c r="G197" s="70">
        <v>0</v>
      </c>
      <c r="H197" s="70">
        <v>0</v>
      </c>
      <c r="I197" s="70">
        <v>1.8099999427795399</v>
      </c>
      <c r="J197" s="70">
        <v>0</v>
      </c>
      <c r="K197" s="70">
        <v>0</v>
      </c>
      <c r="L197" s="70">
        <v>0</v>
      </c>
      <c r="M197" s="70">
        <v>162</v>
      </c>
      <c r="N197" s="70">
        <v>712</v>
      </c>
      <c r="O197" s="71">
        <v>1399</v>
      </c>
    </row>
    <row r="198" spans="1:15">
      <c r="A198" s="68">
        <v>2026352035</v>
      </c>
      <c r="B198" s="69">
        <v>42483</v>
      </c>
      <c r="C198" s="70">
        <v>12357</v>
      </c>
      <c r="D198" s="70">
        <v>7.71000003814697</v>
      </c>
      <c r="E198" s="70">
        <v>7.71000003814697</v>
      </c>
      <c r="F198" s="70">
        <v>0</v>
      </c>
      <c r="G198" s="70">
        <v>0</v>
      </c>
      <c r="H198" s="70">
        <v>0</v>
      </c>
      <c r="I198" s="70">
        <v>7.71000003814697</v>
      </c>
      <c r="J198" s="70">
        <v>0</v>
      </c>
      <c r="K198" s="70">
        <v>0</v>
      </c>
      <c r="L198" s="70">
        <v>0</v>
      </c>
      <c r="M198" s="70">
        <v>432</v>
      </c>
      <c r="N198" s="70">
        <v>458</v>
      </c>
      <c r="O198" s="71">
        <v>1916</v>
      </c>
    </row>
    <row r="199" spans="1:15">
      <c r="A199" s="68">
        <v>2026352035</v>
      </c>
      <c r="B199" s="69">
        <v>42484</v>
      </c>
      <c r="C199" s="70">
        <v>3490</v>
      </c>
      <c r="D199" s="70">
        <v>2.1600000858306898</v>
      </c>
      <c r="E199" s="70">
        <v>2.1600000858306898</v>
      </c>
      <c r="F199" s="70">
        <v>0</v>
      </c>
      <c r="G199" s="70">
        <v>0</v>
      </c>
      <c r="H199" s="70">
        <v>0</v>
      </c>
      <c r="I199" s="70">
        <v>2.1600000858306898</v>
      </c>
      <c r="J199" s="70">
        <v>0</v>
      </c>
      <c r="K199" s="70">
        <v>0</v>
      </c>
      <c r="L199" s="70">
        <v>0</v>
      </c>
      <c r="M199" s="70">
        <v>164</v>
      </c>
      <c r="N199" s="70">
        <v>704</v>
      </c>
      <c r="O199" s="71">
        <v>1401</v>
      </c>
    </row>
    <row r="200" spans="1:15">
      <c r="A200" s="68">
        <v>2026352035</v>
      </c>
      <c r="B200" s="69">
        <v>42485</v>
      </c>
      <c r="C200" s="70">
        <v>6017</v>
      </c>
      <c r="D200" s="70">
        <v>3.7300000190734899</v>
      </c>
      <c r="E200" s="70">
        <v>3.7300000190734899</v>
      </c>
      <c r="F200" s="70">
        <v>0</v>
      </c>
      <c r="G200" s="70">
        <v>0</v>
      </c>
      <c r="H200" s="70">
        <v>0</v>
      </c>
      <c r="I200" s="70">
        <v>3.7300000190734899</v>
      </c>
      <c r="J200" s="70">
        <v>0</v>
      </c>
      <c r="K200" s="70">
        <v>0</v>
      </c>
      <c r="L200" s="70">
        <v>0</v>
      </c>
      <c r="M200" s="70">
        <v>260</v>
      </c>
      <c r="N200" s="70">
        <v>821</v>
      </c>
      <c r="O200" s="71">
        <v>1576</v>
      </c>
    </row>
    <row r="201" spans="1:15">
      <c r="A201" s="68">
        <v>2026352035</v>
      </c>
      <c r="B201" s="69">
        <v>42486</v>
      </c>
      <c r="C201" s="70">
        <v>5933</v>
      </c>
      <c r="D201" s="70">
        <v>3.6800000667571999</v>
      </c>
      <c r="E201" s="70">
        <v>3.6800000667571999</v>
      </c>
      <c r="F201" s="70">
        <v>0</v>
      </c>
      <c r="G201" s="70">
        <v>0</v>
      </c>
      <c r="H201" s="70">
        <v>0</v>
      </c>
      <c r="I201" s="70">
        <v>3.6800000667571999</v>
      </c>
      <c r="J201" s="70">
        <v>0</v>
      </c>
      <c r="K201" s="70">
        <v>0</v>
      </c>
      <c r="L201" s="70">
        <v>0</v>
      </c>
      <c r="M201" s="70">
        <v>288</v>
      </c>
      <c r="N201" s="70">
        <v>1018</v>
      </c>
      <c r="O201" s="71">
        <v>1595</v>
      </c>
    </row>
    <row r="202" spans="1:15">
      <c r="A202" s="68">
        <v>2026352035</v>
      </c>
      <c r="B202" s="69">
        <v>42487</v>
      </c>
      <c r="C202" s="70">
        <v>6088</v>
      </c>
      <c r="D202" s="70">
        <v>3.7699999809265101</v>
      </c>
      <c r="E202" s="70">
        <v>3.7699999809265101</v>
      </c>
      <c r="F202" s="70">
        <v>0</v>
      </c>
      <c r="G202" s="70">
        <v>0</v>
      </c>
      <c r="H202" s="70">
        <v>0</v>
      </c>
      <c r="I202" s="70">
        <v>3.7699999809265101</v>
      </c>
      <c r="J202" s="70">
        <v>0</v>
      </c>
      <c r="K202" s="70">
        <v>0</v>
      </c>
      <c r="L202" s="70">
        <v>0</v>
      </c>
      <c r="M202" s="70">
        <v>286</v>
      </c>
      <c r="N202" s="70">
        <v>586</v>
      </c>
      <c r="O202" s="71">
        <v>1593</v>
      </c>
    </row>
    <row r="203" spans="1:15">
      <c r="A203" s="68">
        <v>2026352035</v>
      </c>
      <c r="B203" s="69">
        <v>42488</v>
      </c>
      <c r="C203" s="70">
        <v>6375</v>
      </c>
      <c r="D203" s="70">
        <v>3.9500000476837198</v>
      </c>
      <c r="E203" s="70">
        <v>3.9500000476837198</v>
      </c>
      <c r="F203" s="70">
        <v>0</v>
      </c>
      <c r="G203" s="70">
        <v>0</v>
      </c>
      <c r="H203" s="70">
        <v>0</v>
      </c>
      <c r="I203" s="70">
        <v>3.9500000476837198</v>
      </c>
      <c r="J203" s="70">
        <v>0</v>
      </c>
      <c r="K203" s="70">
        <v>0</v>
      </c>
      <c r="L203" s="70">
        <v>0</v>
      </c>
      <c r="M203" s="70">
        <v>331</v>
      </c>
      <c r="N203" s="70">
        <v>626</v>
      </c>
      <c r="O203" s="71">
        <v>1649</v>
      </c>
    </row>
    <row r="204" spans="1:15">
      <c r="A204" s="68">
        <v>2026352035</v>
      </c>
      <c r="B204" s="69">
        <v>42489</v>
      </c>
      <c r="C204" s="70">
        <v>7604</v>
      </c>
      <c r="D204" s="70">
        <v>4.71000003814697</v>
      </c>
      <c r="E204" s="70">
        <v>4.71000003814697</v>
      </c>
      <c r="F204" s="70">
        <v>0</v>
      </c>
      <c r="G204" s="70">
        <v>0</v>
      </c>
      <c r="H204" s="70">
        <v>0</v>
      </c>
      <c r="I204" s="70">
        <v>4.71000003814697</v>
      </c>
      <c r="J204" s="70">
        <v>0</v>
      </c>
      <c r="K204" s="70">
        <v>0</v>
      </c>
      <c r="L204" s="70">
        <v>0</v>
      </c>
      <c r="M204" s="70">
        <v>352</v>
      </c>
      <c r="N204" s="70">
        <v>492</v>
      </c>
      <c r="O204" s="71">
        <v>1692</v>
      </c>
    </row>
    <row r="205" spans="1:15">
      <c r="A205" s="68">
        <v>2026352035</v>
      </c>
      <c r="B205" s="69">
        <v>42490</v>
      </c>
      <c r="C205" s="70">
        <v>4729</v>
      </c>
      <c r="D205" s="70">
        <v>2.9300000667571999</v>
      </c>
      <c r="E205" s="70">
        <v>2.9300000667571999</v>
      </c>
      <c r="F205" s="70">
        <v>0</v>
      </c>
      <c r="G205" s="70">
        <v>0</v>
      </c>
      <c r="H205" s="70">
        <v>0</v>
      </c>
      <c r="I205" s="70">
        <v>2.9300000667571999</v>
      </c>
      <c r="J205" s="70">
        <v>0</v>
      </c>
      <c r="K205" s="70">
        <v>0</v>
      </c>
      <c r="L205" s="70">
        <v>0</v>
      </c>
      <c r="M205" s="70">
        <v>233</v>
      </c>
      <c r="N205" s="70">
        <v>594</v>
      </c>
      <c r="O205" s="71">
        <v>1506</v>
      </c>
    </row>
    <row r="206" spans="1:15">
      <c r="A206" s="68">
        <v>2026352035</v>
      </c>
      <c r="B206" s="69">
        <v>42491</v>
      </c>
      <c r="C206" s="70">
        <v>3609</v>
      </c>
      <c r="D206" s="70">
        <v>2.2799999713897701</v>
      </c>
      <c r="E206" s="70">
        <v>2.2799999713897701</v>
      </c>
      <c r="F206" s="70">
        <v>0</v>
      </c>
      <c r="G206" s="70">
        <v>0</v>
      </c>
      <c r="H206" s="70">
        <v>0</v>
      </c>
      <c r="I206" s="70">
        <v>2.2799999713897701</v>
      </c>
      <c r="J206" s="70">
        <v>0</v>
      </c>
      <c r="K206" s="70">
        <v>0</v>
      </c>
      <c r="L206" s="70">
        <v>0</v>
      </c>
      <c r="M206" s="70">
        <v>191</v>
      </c>
      <c r="N206" s="70">
        <v>716</v>
      </c>
      <c r="O206" s="71">
        <v>1447</v>
      </c>
    </row>
    <row r="207" spans="1:15">
      <c r="A207" s="68">
        <v>2026352035</v>
      </c>
      <c r="B207" s="69">
        <v>42492</v>
      </c>
      <c r="C207" s="70">
        <v>7018</v>
      </c>
      <c r="D207" s="70">
        <v>4.3499999046325701</v>
      </c>
      <c r="E207" s="70">
        <v>4.3499999046325701</v>
      </c>
      <c r="F207" s="70">
        <v>0</v>
      </c>
      <c r="G207" s="70">
        <v>0</v>
      </c>
      <c r="H207" s="70">
        <v>0</v>
      </c>
      <c r="I207" s="70">
        <v>4.3499999046325701</v>
      </c>
      <c r="J207" s="70">
        <v>0</v>
      </c>
      <c r="K207" s="70">
        <v>0</v>
      </c>
      <c r="L207" s="70">
        <v>0</v>
      </c>
      <c r="M207" s="70">
        <v>355</v>
      </c>
      <c r="N207" s="70">
        <v>716</v>
      </c>
      <c r="O207" s="71">
        <v>1690</v>
      </c>
    </row>
    <row r="208" spans="1:15">
      <c r="A208" s="68">
        <v>2026352035</v>
      </c>
      <c r="B208" s="69">
        <v>42493</v>
      </c>
      <c r="C208" s="70">
        <v>5992</v>
      </c>
      <c r="D208" s="70">
        <v>3.7200000286102299</v>
      </c>
      <c r="E208" s="70">
        <v>3.7200000286102299</v>
      </c>
      <c r="F208" s="70">
        <v>0</v>
      </c>
      <c r="G208" s="70">
        <v>0</v>
      </c>
      <c r="H208" s="70">
        <v>0</v>
      </c>
      <c r="I208" s="70">
        <v>3.7200000286102299</v>
      </c>
      <c r="J208" s="70">
        <v>0</v>
      </c>
      <c r="K208" s="70">
        <v>0</v>
      </c>
      <c r="L208" s="70">
        <v>0</v>
      </c>
      <c r="M208" s="70">
        <v>304</v>
      </c>
      <c r="N208" s="70">
        <v>981</v>
      </c>
      <c r="O208" s="71">
        <v>1604</v>
      </c>
    </row>
    <row r="209" spans="1:15">
      <c r="A209" s="68">
        <v>2026352035</v>
      </c>
      <c r="B209" s="69">
        <v>42494</v>
      </c>
      <c r="C209" s="70">
        <v>6564</v>
      </c>
      <c r="D209" s="70">
        <v>4.0700001716613796</v>
      </c>
      <c r="E209" s="70">
        <v>4.0700001716613796</v>
      </c>
      <c r="F209" s="70">
        <v>0</v>
      </c>
      <c r="G209" s="70">
        <v>0</v>
      </c>
      <c r="H209" s="70">
        <v>0</v>
      </c>
      <c r="I209" s="70">
        <v>4.0700001716613796</v>
      </c>
      <c r="J209" s="70">
        <v>0</v>
      </c>
      <c r="K209" s="70">
        <v>0</v>
      </c>
      <c r="L209" s="70">
        <v>0</v>
      </c>
      <c r="M209" s="70">
        <v>345</v>
      </c>
      <c r="N209" s="70">
        <v>530</v>
      </c>
      <c r="O209" s="71">
        <v>1658</v>
      </c>
    </row>
    <row r="210" spans="1:15">
      <c r="A210" s="68">
        <v>2026352035</v>
      </c>
      <c r="B210" s="69">
        <v>42495</v>
      </c>
      <c r="C210" s="70">
        <v>12167</v>
      </c>
      <c r="D210" s="70">
        <v>7.53999996185303</v>
      </c>
      <c r="E210" s="70">
        <v>7.53999996185303</v>
      </c>
      <c r="F210" s="70">
        <v>0</v>
      </c>
      <c r="G210" s="70">
        <v>0</v>
      </c>
      <c r="H210" s="70">
        <v>0</v>
      </c>
      <c r="I210" s="70">
        <v>7.53999996185303</v>
      </c>
      <c r="J210" s="70">
        <v>0</v>
      </c>
      <c r="K210" s="70">
        <v>0</v>
      </c>
      <c r="L210" s="70">
        <v>0</v>
      </c>
      <c r="M210" s="70">
        <v>475</v>
      </c>
      <c r="N210" s="70">
        <v>479</v>
      </c>
      <c r="O210" s="71">
        <v>1926</v>
      </c>
    </row>
    <row r="211" spans="1:15">
      <c r="A211" s="68">
        <v>2026352035</v>
      </c>
      <c r="B211" s="69">
        <v>42496</v>
      </c>
      <c r="C211" s="70">
        <v>8198</v>
      </c>
      <c r="D211" s="70">
        <v>5.0799999237060502</v>
      </c>
      <c r="E211" s="70">
        <v>5.0799999237060502</v>
      </c>
      <c r="F211" s="70">
        <v>0</v>
      </c>
      <c r="G211" s="70">
        <v>0</v>
      </c>
      <c r="H211" s="70">
        <v>0</v>
      </c>
      <c r="I211" s="70">
        <v>5.0799999237060502</v>
      </c>
      <c r="J211" s="70">
        <v>0</v>
      </c>
      <c r="K211" s="70">
        <v>0</v>
      </c>
      <c r="L211" s="70">
        <v>0</v>
      </c>
      <c r="M211" s="70">
        <v>383</v>
      </c>
      <c r="N211" s="70">
        <v>511</v>
      </c>
      <c r="O211" s="71">
        <v>1736</v>
      </c>
    </row>
    <row r="212" spans="1:15">
      <c r="A212" s="68">
        <v>2026352035</v>
      </c>
      <c r="B212" s="69">
        <v>42497</v>
      </c>
      <c r="C212" s="70">
        <v>4193</v>
      </c>
      <c r="D212" s="70">
        <v>2.5999999046325701</v>
      </c>
      <c r="E212" s="70">
        <v>2.5999999046325701</v>
      </c>
      <c r="F212" s="70">
        <v>0</v>
      </c>
      <c r="G212" s="70">
        <v>0</v>
      </c>
      <c r="H212" s="70">
        <v>0</v>
      </c>
      <c r="I212" s="70">
        <v>2.5999999046325701</v>
      </c>
      <c r="J212" s="70">
        <v>0</v>
      </c>
      <c r="K212" s="70">
        <v>0</v>
      </c>
      <c r="L212" s="70">
        <v>0</v>
      </c>
      <c r="M212" s="70">
        <v>229</v>
      </c>
      <c r="N212" s="70">
        <v>665</v>
      </c>
      <c r="O212" s="71">
        <v>1491</v>
      </c>
    </row>
    <row r="213" spans="1:15">
      <c r="A213" s="68">
        <v>2026352035</v>
      </c>
      <c r="B213" s="69">
        <v>42498</v>
      </c>
      <c r="C213" s="70">
        <v>5528</v>
      </c>
      <c r="D213" s="70">
        <v>3.4500000476837198</v>
      </c>
      <c r="E213" s="70">
        <v>3.4500000476837198</v>
      </c>
      <c r="F213" s="70">
        <v>0</v>
      </c>
      <c r="G213" s="70">
        <v>0</v>
      </c>
      <c r="H213" s="70">
        <v>0</v>
      </c>
      <c r="I213" s="70">
        <v>3.4500000476837198</v>
      </c>
      <c r="J213" s="70">
        <v>0</v>
      </c>
      <c r="K213" s="70">
        <v>0</v>
      </c>
      <c r="L213" s="70">
        <v>0</v>
      </c>
      <c r="M213" s="70">
        <v>258</v>
      </c>
      <c r="N213" s="70">
        <v>610</v>
      </c>
      <c r="O213" s="71">
        <v>1555</v>
      </c>
    </row>
    <row r="214" spans="1:15">
      <c r="A214" s="68">
        <v>2026352035</v>
      </c>
      <c r="B214" s="69">
        <v>42499</v>
      </c>
      <c r="C214" s="70">
        <v>10685</v>
      </c>
      <c r="D214" s="70">
        <v>6.6199998855590803</v>
      </c>
      <c r="E214" s="70">
        <v>6.6199998855590803</v>
      </c>
      <c r="F214" s="70">
        <v>0</v>
      </c>
      <c r="G214" s="70">
        <v>0</v>
      </c>
      <c r="H214" s="70">
        <v>0</v>
      </c>
      <c r="I214" s="70">
        <v>6.5999999046325701</v>
      </c>
      <c r="J214" s="70">
        <v>0</v>
      </c>
      <c r="K214" s="70">
        <v>0</v>
      </c>
      <c r="L214" s="70">
        <v>0</v>
      </c>
      <c r="M214" s="70">
        <v>401</v>
      </c>
      <c r="N214" s="70">
        <v>543</v>
      </c>
      <c r="O214" s="71">
        <v>1869</v>
      </c>
    </row>
    <row r="215" spans="1:15">
      <c r="A215" s="68">
        <v>2026352035</v>
      </c>
      <c r="B215" s="69">
        <v>42500</v>
      </c>
      <c r="C215" s="70">
        <v>254</v>
      </c>
      <c r="D215" s="70">
        <v>0.15999999642372101</v>
      </c>
      <c r="E215" s="70">
        <v>0.15999999642372101</v>
      </c>
      <c r="F215" s="70">
        <v>0</v>
      </c>
      <c r="G215" s="70">
        <v>0</v>
      </c>
      <c r="H215" s="70">
        <v>0</v>
      </c>
      <c r="I215" s="70">
        <v>0.15999999642372101</v>
      </c>
      <c r="J215" s="70">
        <v>0</v>
      </c>
      <c r="K215" s="70">
        <v>0</v>
      </c>
      <c r="L215" s="70">
        <v>0</v>
      </c>
      <c r="M215" s="70">
        <v>17</v>
      </c>
      <c r="N215" s="70">
        <v>1002</v>
      </c>
      <c r="O215" s="71">
        <v>1141</v>
      </c>
    </row>
    <row r="216" spans="1:15">
      <c r="A216" s="68">
        <v>2026352035</v>
      </c>
      <c r="B216" s="69">
        <v>42501</v>
      </c>
      <c r="C216" s="70">
        <v>8580</v>
      </c>
      <c r="D216" s="70">
        <v>5.3200001716613796</v>
      </c>
      <c r="E216" s="70">
        <v>5.3200001716613796</v>
      </c>
      <c r="F216" s="70">
        <v>0</v>
      </c>
      <c r="G216" s="70">
        <v>0</v>
      </c>
      <c r="H216" s="70">
        <v>0</v>
      </c>
      <c r="I216" s="70">
        <v>5.3200001716613796</v>
      </c>
      <c r="J216" s="70">
        <v>0</v>
      </c>
      <c r="K216" s="70">
        <v>0</v>
      </c>
      <c r="L216" s="70">
        <v>0</v>
      </c>
      <c r="M216" s="70">
        <v>330</v>
      </c>
      <c r="N216" s="70">
        <v>569</v>
      </c>
      <c r="O216" s="71">
        <v>1698</v>
      </c>
    </row>
    <row r="217" spans="1:15">
      <c r="A217" s="68">
        <v>2026352035</v>
      </c>
      <c r="B217" s="69">
        <v>42502</v>
      </c>
      <c r="C217" s="70">
        <v>8891</v>
      </c>
      <c r="D217" s="70">
        <v>5.5100002288818404</v>
      </c>
      <c r="E217" s="70">
        <v>5.5100002288818404</v>
      </c>
      <c r="F217" s="70">
        <v>0</v>
      </c>
      <c r="G217" s="70">
        <v>0</v>
      </c>
      <c r="H217" s="70">
        <v>0</v>
      </c>
      <c r="I217" s="70">
        <v>5.5100002288818404</v>
      </c>
      <c r="J217" s="70">
        <v>0</v>
      </c>
      <c r="K217" s="70">
        <v>0</v>
      </c>
      <c r="L217" s="70">
        <v>0</v>
      </c>
      <c r="M217" s="70">
        <v>343</v>
      </c>
      <c r="N217" s="70">
        <v>330</v>
      </c>
      <c r="O217" s="71">
        <v>1364</v>
      </c>
    </row>
    <row r="218" spans="1:15">
      <c r="A218" s="68">
        <v>2320127002</v>
      </c>
      <c r="B218" s="69">
        <v>42472</v>
      </c>
      <c r="C218" s="70">
        <v>10725</v>
      </c>
      <c r="D218" s="70">
        <v>7.4899997711181596</v>
      </c>
      <c r="E218" s="70">
        <v>7.4899997711181596</v>
      </c>
      <c r="F218" s="70">
        <v>0</v>
      </c>
      <c r="G218" s="70">
        <v>1.16999995708466</v>
      </c>
      <c r="H218" s="70">
        <v>0.31000000238418601</v>
      </c>
      <c r="I218" s="70">
        <v>6.0100002288818404</v>
      </c>
      <c r="J218" s="70">
        <v>0</v>
      </c>
      <c r="K218" s="70">
        <v>13</v>
      </c>
      <c r="L218" s="70">
        <v>9</v>
      </c>
      <c r="M218" s="70">
        <v>306</v>
      </c>
      <c r="N218" s="70">
        <v>1112</v>
      </c>
      <c r="O218" s="71">
        <v>2124</v>
      </c>
    </row>
    <row r="219" spans="1:15">
      <c r="A219" s="68">
        <v>2320127002</v>
      </c>
      <c r="B219" s="69">
        <v>42473</v>
      </c>
      <c r="C219" s="70">
        <v>7275</v>
      </c>
      <c r="D219" s="70">
        <v>4.9000000953674299</v>
      </c>
      <c r="E219" s="70">
        <v>4.9000000953674299</v>
      </c>
      <c r="F219" s="70">
        <v>0</v>
      </c>
      <c r="G219" s="70">
        <v>0</v>
      </c>
      <c r="H219" s="70">
        <v>0</v>
      </c>
      <c r="I219" s="70">
        <v>4.9000000953674299</v>
      </c>
      <c r="J219" s="70">
        <v>0</v>
      </c>
      <c r="K219" s="70">
        <v>0</v>
      </c>
      <c r="L219" s="70">
        <v>0</v>
      </c>
      <c r="M219" s="70">
        <v>335</v>
      </c>
      <c r="N219" s="70">
        <v>1105</v>
      </c>
      <c r="O219" s="71">
        <v>2003</v>
      </c>
    </row>
    <row r="220" spans="1:15">
      <c r="A220" s="68">
        <v>2320127002</v>
      </c>
      <c r="B220" s="69">
        <v>42474</v>
      </c>
      <c r="C220" s="70">
        <v>3973</v>
      </c>
      <c r="D220" s="70">
        <v>2.6800000667571999</v>
      </c>
      <c r="E220" s="70">
        <v>2.6800000667571999</v>
      </c>
      <c r="F220" s="70">
        <v>0</v>
      </c>
      <c r="G220" s="70">
        <v>0</v>
      </c>
      <c r="H220" s="70">
        <v>0</v>
      </c>
      <c r="I220" s="70">
        <v>2.6800000667571999</v>
      </c>
      <c r="J220" s="70">
        <v>0</v>
      </c>
      <c r="K220" s="70">
        <v>0</v>
      </c>
      <c r="L220" s="70">
        <v>0</v>
      </c>
      <c r="M220" s="70">
        <v>191</v>
      </c>
      <c r="N220" s="70">
        <v>1249</v>
      </c>
      <c r="O220" s="71">
        <v>1696</v>
      </c>
    </row>
    <row r="221" spans="1:15">
      <c r="A221" s="68">
        <v>2320127002</v>
      </c>
      <c r="B221" s="69">
        <v>42475</v>
      </c>
      <c r="C221" s="70">
        <v>5205</v>
      </c>
      <c r="D221" s="70">
        <v>3.5099999904632599</v>
      </c>
      <c r="E221" s="70">
        <v>3.5099999904632599</v>
      </c>
      <c r="F221" s="70">
        <v>0</v>
      </c>
      <c r="G221" s="70">
        <v>0</v>
      </c>
      <c r="H221" s="70">
        <v>0</v>
      </c>
      <c r="I221" s="70">
        <v>3.5099999904632599</v>
      </c>
      <c r="J221" s="70">
        <v>0</v>
      </c>
      <c r="K221" s="70">
        <v>0</v>
      </c>
      <c r="L221" s="70">
        <v>0</v>
      </c>
      <c r="M221" s="70">
        <v>245</v>
      </c>
      <c r="N221" s="70">
        <v>1195</v>
      </c>
      <c r="O221" s="71">
        <v>1801</v>
      </c>
    </row>
    <row r="222" spans="1:15">
      <c r="A222" s="68">
        <v>2320127002</v>
      </c>
      <c r="B222" s="69">
        <v>42476</v>
      </c>
      <c r="C222" s="70">
        <v>5057</v>
      </c>
      <c r="D222" s="70">
        <v>3.4100000858306898</v>
      </c>
      <c r="E222" s="70">
        <v>3.4100000858306898</v>
      </c>
      <c r="F222" s="70">
        <v>0</v>
      </c>
      <c r="G222" s="70">
        <v>0</v>
      </c>
      <c r="H222" s="70">
        <v>0</v>
      </c>
      <c r="I222" s="70">
        <v>3.4000000953674299</v>
      </c>
      <c r="J222" s="70">
        <v>0</v>
      </c>
      <c r="K222" s="70">
        <v>0</v>
      </c>
      <c r="L222" s="70">
        <v>0</v>
      </c>
      <c r="M222" s="70">
        <v>195</v>
      </c>
      <c r="N222" s="70">
        <v>1245</v>
      </c>
      <c r="O222" s="71">
        <v>1724</v>
      </c>
    </row>
    <row r="223" spans="1:15">
      <c r="A223" s="68">
        <v>2320127002</v>
      </c>
      <c r="B223" s="69">
        <v>42477</v>
      </c>
      <c r="C223" s="70">
        <v>6198</v>
      </c>
      <c r="D223" s="70">
        <v>4.1799998283386204</v>
      </c>
      <c r="E223" s="70">
        <v>4.1799998283386204</v>
      </c>
      <c r="F223" s="70">
        <v>0</v>
      </c>
      <c r="G223" s="70">
        <v>0</v>
      </c>
      <c r="H223" s="70">
        <v>0</v>
      </c>
      <c r="I223" s="70">
        <v>4.1799998283386204</v>
      </c>
      <c r="J223" s="70">
        <v>0</v>
      </c>
      <c r="K223" s="70">
        <v>0</v>
      </c>
      <c r="L223" s="70">
        <v>0</v>
      </c>
      <c r="M223" s="70">
        <v>249</v>
      </c>
      <c r="N223" s="70">
        <v>1191</v>
      </c>
      <c r="O223" s="71">
        <v>1852</v>
      </c>
    </row>
    <row r="224" spans="1:15">
      <c r="A224" s="68">
        <v>2320127002</v>
      </c>
      <c r="B224" s="69">
        <v>42478</v>
      </c>
      <c r="C224" s="70">
        <v>6559</v>
      </c>
      <c r="D224" s="70">
        <v>4.4200000762939498</v>
      </c>
      <c r="E224" s="70">
        <v>4.4200000762939498</v>
      </c>
      <c r="F224" s="70">
        <v>0</v>
      </c>
      <c r="G224" s="70">
        <v>0</v>
      </c>
      <c r="H224" s="70">
        <v>0.259999990463257</v>
      </c>
      <c r="I224" s="70">
        <v>4.1399998664856001</v>
      </c>
      <c r="J224" s="70">
        <v>0</v>
      </c>
      <c r="K224" s="70">
        <v>0</v>
      </c>
      <c r="L224" s="70">
        <v>7</v>
      </c>
      <c r="M224" s="70">
        <v>260</v>
      </c>
      <c r="N224" s="70">
        <v>1173</v>
      </c>
      <c r="O224" s="71">
        <v>1905</v>
      </c>
    </row>
    <row r="225" spans="1:15">
      <c r="A225" s="68">
        <v>2320127002</v>
      </c>
      <c r="B225" s="69">
        <v>42479</v>
      </c>
      <c r="C225" s="70">
        <v>5997</v>
      </c>
      <c r="D225" s="70">
        <v>4.03999996185303</v>
      </c>
      <c r="E225" s="70">
        <v>4.03999996185303</v>
      </c>
      <c r="F225" s="70">
        <v>0</v>
      </c>
      <c r="G225" s="70">
        <v>0</v>
      </c>
      <c r="H225" s="70">
        <v>0.37999999523162797</v>
      </c>
      <c r="I225" s="70">
        <v>3.6600000858306898</v>
      </c>
      <c r="J225" s="70">
        <v>0</v>
      </c>
      <c r="K225" s="70">
        <v>0</v>
      </c>
      <c r="L225" s="70">
        <v>11</v>
      </c>
      <c r="M225" s="70">
        <v>228</v>
      </c>
      <c r="N225" s="70">
        <v>1201</v>
      </c>
      <c r="O225" s="71">
        <v>1811</v>
      </c>
    </row>
    <row r="226" spans="1:15">
      <c r="A226" s="68">
        <v>2320127002</v>
      </c>
      <c r="B226" s="69">
        <v>42480</v>
      </c>
      <c r="C226" s="70">
        <v>7192</v>
      </c>
      <c r="D226" s="70">
        <v>4.8499999046325701</v>
      </c>
      <c r="E226" s="70">
        <v>4.8499999046325701</v>
      </c>
      <c r="F226" s="70">
        <v>0</v>
      </c>
      <c r="G226" s="70">
        <v>0</v>
      </c>
      <c r="H226" s="70">
        <v>0.490000009536743</v>
      </c>
      <c r="I226" s="70">
        <v>4.3400001525878897</v>
      </c>
      <c r="J226" s="70">
        <v>0</v>
      </c>
      <c r="K226" s="70">
        <v>0</v>
      </c>
      <c r="L226" s="70">
        <v>11</v>
      </c>
      <c r="M226" s="70">
        <v>283</v>
      </c>
      <c r="N226" s="70">
        <v>1146</v>
      </c>
      <c r="O226" s="71">
        <v>1922</v>
      </c>
    </row>
    <row r="227" spans="1:15">
      <c r="A227" s="68">
        <v>2320127002</v>
      </c>
      <c r="B227" s="69">
        <v>42481</v>
      </c>
      <c r="C227" s="70">
        <v>3404</v>
      </c>
      <c r="D227" s="70">
        <v>2.28999996185303</v>
      </c>
      <c r="E227" s="70">
        <v>2.28999996185303</v>
      </c>
      <c r="F227" s="70">
        <v>0</v>
      </c>
      <c r="G227" s="70">
        <v>5.9999998658895499E-2</v>
      </c>
      <c r="H227" s="70">
        <v>0.41999998688697798</v>
      </c>
      <c r="I227" s="70">
        <v>1.8099999427795399</v>
      </c>
      <c r="J227" s="70">
        <v>0</v>
      </c>
      <c r="K227" s="70">
        <v>1</v>
      </c>
      <c r="L227" s="70">
        <v>10</v>
      </c>
      <c r="M227" s="70">
        <v>127</v>
      </c>
      <c r="N227" s="70">
        <v>1302</v>
      </c>
      <c r="O227" s="71">
        <v>1610</v>
      </c>
    </row>
    <row r="228" spans="1:15">
      <c r="A228" s="68">
        <v>2320127002</v>
      </c>
      <c r="B228" s="69">
        <v>42482</v>
      </c>
      <c r="C228" s="70">
        <v>5583</v>
      </c>
      <c r="D228" s="70">
        <v>3.7599999904632599</v>
      </c>
      <c r="E228" s="70">
        <v>3.7599999904632599</v>
      </c>
      <c r="F228" s="70">
        <v>0</v>
      </c>
      <c r="G228" s="70">
        <v>0</v>
      </c>
      <c r="H228" s="70">
        <v>0</v>
      </c>
      <c r="I228" s="70">
        <v>3.7599999904632599</v>
      </c>
      <c r="J228" s="70">
        <v>0</v>
      </c>
      <c r="K228" s="70">
        <v>0</v>
      </c>
      <c r="L228" s="70">
        <v>0</v>
      </c>
      <c r="M228" s="70">
        <v>266</v>
      </c>
      <c r="N228" s="70">
        <v>1174</v>
      </c>
      <c r="O228" s="71">
        <v>1851</v>
      </c>
    </row>
    <row r="229" spans="1:15">
      <c r="A229" s="68">
        <v>2320127002</v>
      </c>
      <c r="B229" s="69">
        <v>42483</v>
      </c>
      <c r="C229" s="70">
        <v>5079</v>
      </c>
      <c r="D229" s="70">
        <v>3.4200000762939502</v>
      </c>
      <c r="E229" s="70">
        <v>3.4200000762939502</v>
      </c>
      <c r="F229" s="70">
        <v>0</v>
      </c>
      <c r="G229" s="70">
        <v>0</v>
      </c>
      <c r="H229" s="70">
        <v>0</v>
      </c>
      <c r="I229" s="70">
        <v>3.4200000762939502</v>
      </c>
      <c r="J229" s="70">
        <v>0</v>
      </c>
      <c r="K229" s="70">
        <v>0</v>
      </c>
      <c r="L229" s="70">
        <v>0</v>
      </c>
      <c r="M229" s="70">
        <v>242</v>
      </c>
      <c r="N229" s="70">
        <v>1129</v>
      </c>
      <c r="O229" s="71">
        <v>1804</v>
      </c>
    </row>
    <row r="230" spans="1:15">
      <c r="A230" s="68">
        <v>2320127002</v>
      </c>
      <c r="B230" s="69">
        <v>42484</v>
      </c>
      <c r="C230" s="70">
        <v>4165</v>
      </c>
      <c r="D230" s="70">
        <v>2.8099999427795401</v>
      </c>
      <c r="E230" s="70">
        <v>2.8099999427795401</v>
      </c>
      <c r="F230" s="70">
        <v>0</v>
      </c>
      <c r="G230" s="70">
        <v>0</v>
      </c>
      <c r="H230" s="70">
        <v>0</v>
      </c>
      <c r="I230" s="70">
        <v>2.7999999523162802</v>
      </c>
      <c r="J230" s="70">
        <v>0</v>
      </c>
      <c r="K230" s="70">
        <v>0</v>
      </c>
      <c r="L230" s="70">
        <v>0</v>
      </c>
      <c r="M230" s="70">
        <v>204</v>
      </c>
      <c r="N230" s="70">
        <v>1236</v>
      </c>
      <c r="O230" s="71">
        <v>1725</v>
      </c>
    </row>
    <row r="231" spans="1:15">
      <c r="A231" s="68">
        <v>2320127002</v>
      </c>
      <c r="B231" s="69">
        <v>42485</v>
      </c>
      <c r="C231" s="70">
        <v>3588</v>
      </c>
      <c r="D231" s="70">
        <v>2.4200000762939502</v>
      </c>
      <c r="E231" s="70">
        <v>2.4200000762939502</v>
      </c>
      <c r="F231" s="70">
        <v>0</v>
      </c>
      <c r="G231" s="70">
        <v>0.230000004172325</v>
      </c>
      <c r="H231" s="70">
        <v>0.20000000298023199</v>
      </c>
      <c r="I231" s="70">
        <v>1.9900000095367401</v>
      </c>
      <c r="J231" s="70">
        <v>0</v>
      </c>
      <c r="K231" s="70">
        <v>3</v>
      </c>
      <c r="L231" s="70">
        <v>5</v>
      </c>
      <c r="M231" s="70">
        <v>152</v>
      </c>
      <c r="N231" s="70">
        <v>1280</v>
      </c>
      <c r="O231" s="71">
        <v>1654</v>
      </c>
    </row>
    <row r="232" spans="1:15">
      <c r="A232" s="68">
        <v>2320127002</v>
      </c>
      <c r="B232" s="69">
        <v>42486</v>
      </c>
      <c r="C232" s="70">
        <v>3409</v>
      </c>
      <c r="D232" s="70">
        <v>2.2999999523162802</v>
      </c>
      <c r="E232" s="70">
        <v>2.2999999523162802</v>
      </c>
      <c r="F232" s="70">
        <v>0</v>
      </c>
      <c r="G232" s="70">
        <v>0</v>
      </c>
      <c r="H232" s="70">
        <v>0</v>
      </c>
      <c r="I232" s="70">
        <v>2.2999999523162802</v>
      </c>
      <c r="J232" s="70">
        <v>0</v>
      </c>
      <c r="K232" s="70">
        <v>0</v>
      </c>
      <c r="L232" s="70">
        <v>0</v>
      </c>
      <c r="M232" s="70">
        <v>147</v>
      </c>
      <c r="N232" s="70">
        <v>1293</v>
      </c>
      <c r="O232" s="71">
        <v>1632</v>
      </c>
    </row>
    <row r="233" spans="1:15">
      <c r="A233" s="68">
        <v>2320127002</v>
      </c>
      <c r="B233" s="69">
        <v>42487</v>
      </c>
      <c r="C233" s="70">
        <v>1715</v>
      </c>
      <c r="D233" s="70">
        <v>1.1599999666214</v>
      </c>
      <c r="E233" s="70">
        <v>1.1599999666214</v>
      </c>
      <c r="F233" s="70">
        <v>0</v>
      </c>
      <c r="G233" s="70">
        <v>0</v>
      </c>
      <c r="H233" s="70">
        <v>0</v>
      </c>
      <c r="I233" s="70">
        <v>1.1599999666214</v>
      </c>
      <c r="J233" s="70">
        <v>0</v>
      </c>
      <c r="K233" s="70">
        <v>0</v>
      </c>
      <c r="L233" s="70">
        <v>0</v>
      </c>
      <c r="M233" s="70">
        <v>82</v>
      </c>
      <c r="N233" s="70">
        <v>1358</v>
      </c>
      <c r="O233" s="71">
        <v>1481</v>
      </c>
    </row>
    <row r="234" spans="1:15">
      <c r="A234" s="68">
        <v>2320127002</v>
      </c>
      <c r="B234" s="69">
        <v>42488</v>
      </c>
      <c r="C234" s="70">
        <v>1532</v>
      </c>
      <c r="D234" s="70">
        <v>1.0299999713897701</v>
      </c>
      <c r="E234" s="70">
        <v>1.0299999713897701</v>
      </c>
      <c r="F234" s="70">
        <v>0</v>
      </c>
      <c r="G234" s="70">
        <v>0</v>
      </c>
      <c r="H234" s="70">
        <v>0</v>
      </c>
      <c r="I234" s="70">
        <v>1.0299999713897701</v>
      </c>
      <c r="J234" s="70">
        <v>0</v>
      </c>
      <c r="K234" s="70">
        <v>0</v>
      </c>
      <c r="L234" s="70">
        <v>0</v>
      </c>
      <c r="M234" s="70">
        <v>76</v>
      </c>
      <c r="N234" s="70">
        <v>1364</v>
      </c>
      <c r="O234" s="71">
        <v>1473</v>
      </c>
    </row>
    <row r="235" spans="1:15">
      <c r="A235" s="68">
        <v>2320127002</v>
      </c>
      <c r="B235" s="69">
        <v>42489</v>
      </c>
      <c r="C235" s="70">
        <v>924</v>
      </c>
      <c r="D235" s="70">
        <v>0.62000000476837203</v>
      </c>
      <c r="E235" s="70">
        <v>0.62000000476837203</v>
      </c>
      <c r="F235" s="70">
        <v>0</v>
      </c>
      <c r="G235" s="70">
        <v>0</v>
      </c>
      <c r="H235" s="70">
        <v>0</v>
      </c>
      <c r="I235" s="70">
        <v>0.62000000476837203</v>
      </c>
      <c r="J235" s="70">
        <v>0</v>
      </c>
      <c r="K235" s="70">
        <v>0</v>
      </c>
      <c r="L235" s="70">
        <v>0</v>
      </c>
      <c r="M235" s="70">
        <v>45</v>
      </c>
      <c r="N235" s="70">
        <v>1395</v>
      </c>
      <c r="O235" s="71">
        <v>1410</v>
      </c>
    </row>
    <row r="236" spans="1:15">
      <c r="A236" s="68">
        <v>2320127002</v>
      </c>
      <c r="B236" s="69">
        <v>42490</v>
      </c>
      <c r="C236" s="70">
        <v>4571</v>
      </c>
      <c r="D236" s="70">
        <v>3.0799999237060498</v>
      </c>
      <c r="E236" s="70">
        <v>3.0799999237060498</v>
      </c>
      <c r="F236" s="70">
        <v>0</v>
      </c>
      <c r="G236" s="70">
        <v>0</v>
      </c>
      <c r="H236" s="70">
        <v>0</v>
      </c>
      <c r="I236" s="70">
        <v>3.0699999332428001</v>
      </c>
      <c r="J236" s="70">
        <v>0</v>
      </c>
      <c r="K236" s="70">
        <v>0</v>
      </c>
      <c r="L236" s="70">
        <v>0</v>
      </c>
      <c r="M236" s="70">
        <v>234</v>
      </c>
      <c r="N236" s="70">
        <v>1206</v>
      </c>
      <c r="O236" s="71">
        <v>1779</v>
      </c>
    </row>
    <row r="237" spans="1:15">
      <c r="A237" s="68">
        <v>2320127002</v>
      </c>
      <c r="B237" s="69">
        <v>42491</v>
      </c>
      <c r="C237" s="70">
        <v>772</v>
      </c>
      <c r="D237" s="70">
        <v>0.519999980926514</v>
      </c>
      <c r="E237" s="70">
        <v>0.519999980926514</v>
      </c>
      <c r="F237" s="70">
        <v>0</v>
      </c>
      <c r="G237" s="70">
        <v>0</v>
      </c>
      <c r="H237" s="70">
        <v>0</v>
      </c>
      <c r="I237" s="70">
        <v>0.519999980926514</v>
      </c>
      <c r="J237" s="70">
        <v>0</v>
      </c>
      <c r="K237" s="70">
        <v>0</v>
      </c>
      <c r="L237" s="70">
        <v>0</v>
      </c>
      <c r="M237" s="70">
        <v>40</v>
      </c>
      <c r="N237" s="70">
        <v>1400</v>
      </c>
      <c r="O237" s="71">
        <v>1403</v>
      </c>
    </row>
    <row r="238" spans="1:15">
      <c r="A238" s="68">
        <v>2320127002</v>
      </c>
      <c r="B238" s="69">
        <v>42492</v>
      </c>
      <c r="C238" s="70">
        <v>3634</v>
      </c>
      <c r="D238" s="70">
        <v>2.4500000476837198</v>
      </c>
      <c r="E238" s="70">
        <v>2.4500000476837198</v>
      </c>
      <c r="F238" s="70">
        <v>0</v>
      </c>
      <c r="G238" s="70">
        <v>0.36000001430511502</v>
      </c>
      <c r="H238" s="70">
        <v>0.20999999344348899</v>
      </c>
      <c r="I238" s="70">
        <v>1.87999999523163</v>
      </c>
      <c r="J238" s="70">
        <v>0</v>
      </c>
      <c r="K238" s="70">
        <v>5</v>
      </c>
      <c r="L238" s="70">
        <v>6</v>
      </c>
      <c r="M238" s="70">
        <v>123</v>
      </c>
      <c r="N238" s="70">
        <v>1306</v>
      </c>
      <c r="O238" s="71">
        <v>1613</v>
      </c>
    </row>
    <row r="239" spans="1:15">
      <c r="A239" s="68">
        <v>2320127002</v>
      </c>
      <c r="B239" s="69">
        <v>42493</v>
      </c>
      <c r="C239" s="70">
        <v>7443</v>
      </c>
      <c r="D239" s="70">
        <v>5.0199999809265101</v>
      </c>
      <c r="E239" s="70">
        <v>5.0199999809265101</v>
      </c>
      <c r="F239" s="70">
        <v>0</v>
      </c>
      <c r="G239" s="70">
        <v>1.4900000095367401</v>
      </c>
      <c r="H239" s="70">
        <v>0.37000000476837203</v>
      </c>
      <c r="I239" s="70">
        <v>3.1600000858306898</v>
      </c>
      <c r="J239" s="70">
        <v>0</v>
      </c>
      <c r="K239" s="70">
        <v>20</v>
      </c>
      <c r="L239" s="70">
        <v>10</v>
      </c>
      <c r="M239" s="70">
        <v>206</v>
      </c>
      <c r="N239" s="70">
        <v>1204</v>
      </c>
      <c r="O239" s="71">
        <v>1878</v>
      </c>
    </row>
    <row r="240" spans="1:15">
      <c r="A240" s="68">
        <v>2320127002</v>
      </c>
      <c r="B240" s="69">
        <v>42494</v>
      </c>
      <c r="C240" s="70">
        <v>1201</v>
      </c>
      <c r="D240" s="70">
        <v>0.81000000238418601</v>
      </c>
      <c r="E240" s="70">
        <v>0.81000000238418601</v>
      </c>
      <c r="F240" s="70">
        <v>0</v>
      </c>
      <c r="G240" s="70">
        <v>0</v>
      </c>
      <c r="H240" s="70">
        <v>0</v>
      </c>
      <c r="I240" s="70">
        <v>0.81000000238418601</v>
      </c>
      <c r="J240" s="70">
        <v>0</v>
      </c>
      <c r="K240" s="70">
        <v>0</v>
      </c>
      <c r="L240" s="70">
        <v>0</v>
      </c>
      <c r="M240" s="70">
        <v>52</v>
      </c>
      <c r="N240" s="70">
        <v>1388</v>
      </c>
      <c r="O240" s="71">
        <v>1426</v>
      </c>
    </row>
    <row r="241" spans="1:15">
      <c r="A241" s="68">
        <v>2320127002</v>
      </c>
      <c r="B241" s="69">
        <v>42495</v>
      </c>
      <c r="C241" s="70">
        <v>5202</v>
      </c>
      <c r="D241" s="70">
        <v>3.5099999904632599</v>
      </c>
      <c r="E241" s="70">
        <v>3.5099999904632599</v>
      </c>
      <c r="F241" s="70">
        <v>0</v>
      </c>
      <c r="G241" s="70">
        <v>0</v>
      </c>
      <c r="H241" s="70">
        <v>0.38999998569488498</v>
      </c>
      <c r="I241" s="70">
        <v>3.1099998950958301</v>
      </c>
      <c r="J241" s="70">
        <v>0</v>
      </c>
      <c r="K241" s="70">
        <v>0</v>
      </c>
      <c r="L241" s="70">
        <v>11</v>
      </c>
      <c r="M241" s="70">
        <v>223</v>
      </c>
      <c r="N241" s="70">
        <v>1206</v>
      </c>
      <c r="O241" s="71">
        <v>1780</v>
      </c>
    </row>
    <row r="242" spans="1:15">
      <c r="A242" s="68">
        <v>2320127002</v>
      </c>
      <c r="B242" s="69">
        <v>42496</v>
      </c>
      <c r="C242" s="70">
        <v>4878</v>
      </c>
      <c r="D242" s="70">
        <v>3.28999996185303</v>
      </c>
      <c r="E242" s="70">
        <v>3.28999996185303</v>
      </c>
      <c r="F242" s="70">
        <v>0</v>
      </c>
      <c r="G242" s="70">
        <v>0</v>
      </c>
      <c r="H242" s="70">
        <v>0</v>
      </c>
      <c r="I242" s="70">
        <v>3.28999996185303</v>
      </c>
      <c r="J242" s="70">
        <v>0</v>
      </c>
      <c r="K242" s="70">
        <v>0</v>
      </c>
      <c r="L242" s="70">
        <v>0</v>
      </c>
      <c r="M242" s="70">
        <v>204</v>
      </c>
      <c r="N242" s="70">
        <v>1236</v>
      </c>
      <c r="O242" s="71">
        <v>1742</v>
      </c>
    </row>
    <row r="243" spans="1:15">
      <c r="A243" s="68">
        <v>2320127002</v>
      </c>
      <c r="B243" s="69">
        <v>42497</v>
      </c>
      <c r="C243" s="70">
        <v>7379</v>
      </c>
      <c r="D243" s="70">
        <v>4.9699997901916504</v>
      </c>
      <c r="E243" s="70">
        <v>4.9699997901916504</v>
      </c>
      <c r="F243" s="70">
        <v>0</v>
      </c>
      <c r="G243" s="70">
        <v>0</v>
      </c>
      <c r="H243" s="70">
        <v>0</v>
      </c>
      <c r="I243" s="70">
        <v>4.9699997901916504</v>
      </c>
      <c r="J243" s="70">
        <v>0</v>
      </c>
      <c r="K243" s="70">
        <v>0</v>
      </c>
      <c r="L243" s="70">
        <v>0</v>
      </c>
      <c r="M243" s="70">
        <v>319</v>
      </c>
      <c r="N243" s="70">
        <v>1121</v>
      </c>
      <c r="O243" s="71">
        <v>1972</v>
      </c>
    </row>
    <row r="244" spans="1:15">
      <c r="A244" s="68">
        <v>2320127002</v>
      </c>
      <c r="B244" s="69">
        <v>42498</v>
      </c>
      <c r="C244" s="70">
        <v>5161</v>
      </c>
      <c r="D244" s="70">
        <v>3.4800000190734899</v>
      </c>
      <c r="E244" s="70">
        <v>3.4800000190734899</v>
      </c>
      <c r="F244" s="70">
        <v>0</v>
      </c>
      <c r="G244" s="70">
        <v>0</v>
      </c>
      <c r="H244" s="70">
        <v>0</v>
      </c>
      <c r="I244" s="70">
        <v>3.4700000286102299</v>
      </c>
      <c r="J244" s="70">
        <v>0</v>
      </c>
      <c r="K244" s="70">
        <v>0</v>
      </c>
      <c r="L244" s="70">
        <v>0</v>
      </c>
      <c r="M244" s="70">
        <v>247</v>
      </c>
      <c r="N244" s="70">
        <v>1193</v>
      </c>
      <c r="O244" s="71">
        <v>1821</v>
      </c>
    </row>
    <row r="245" spans="1:15">
      <c r="A245" s="68">
        <v>2320127002</v>
      </c>
      <c r="B245" s="69">
        <v>42499</v>
      </c>
      <c r="C245" s="70">
        <v>3090</v>
      </c>
      <c r="D245" s="70">
        <v>2.0799999237060498</v>
      </c>
      <c r="E245" s="70">
        <v>2.0799999237060498</v>
      </c>
      <c r="F245" s="70">
        <v>0</v>
      </c>
      <c r="G245" s="70">
        <v>0</v>
      </c>
      <c r="H245" s="70">
        <v>0</v>
      </c>
      <c r="I245" s="70">
        <v>2.0799999237060498</v>
      </c>
      <c r="J245" s="70">
        <v>0</v>
      </c>
      <c r="K245" s="70">
        <v>0</v>
      </c>
      <c r="L245" s="70">
        <v>0</v>
      </c>
      <c r="M245" s="70">
        <v>145</v>
      </c>
      <c r="N245" s="70">
        <v>1295</v>
      </c>
      <c r="O245" s="71">
        <v>1630</v>
      </c>
    </row>
    <row r="246" spans="1:15">
      <c r="A246" s="68">
        <v>2320127002</v>
      </c>
      <c r="B246" s="69">
        <v>42500</v>
      </c>
      <c r="C246" s="70">
        <v>6227</v>
      </c>
      <c r="D246" s="70">
        <v>4.1999998092651403</v>
      </c>
      <c r="E246" s="70">
        <v>4.1999998092651403</v>
      </c>
      <c r="F246" s="70">
        <v>0</v>
      </c>
      <c r="G246" s="70">
        <v>0</v>
      </c>
      <c r="H246" s="70">
        <v>0</v>
      </c>
      <c r="I246" s="70">
        <v>4.1999998092651403</v>
      </c>
      <c r="J246" s="70">
        <v>0</v>
      </c>
      <c r="K246" s="70">
        <v>0</v>
      </c>
      <c r="L246" s="70">
        <v>0</v>
      </c>
      <c r="M246" s="70">
        <v>290</v>
      </c>
      <c r="N246" s="70">
        <v>1150</v>
      </c>
      <c r="O246" s="71">
        <v>1899</v>
      </c>
    </row>
    <row r="247" spans="1:15">
      <c r="A247" s="68">
        <v>2320127002</v>
      </c>
      <c r="B247" s="69">
        <v>42501</v>
      </c>
      <c r="C247" s="70">
        <v>6424</v>
      </c>
      <c r="D247" s="70">
        <v>4.3299999237060502</v>
      </c>
      <c r="E247" s="70">
        <v>4.3299999237060502</v>
      </c>
      <c r="F247" s="70">
        <v>0</v>
      </c>
      <c r="G247" s="70">
        <v>0</v>
      </c>
      <c r="H247" s="70">
        <v>0</v>
      </c>
      <c r="I247" s="70">
        <v>4.3299999237060502</v>
      </c>
      <c r="J247" s="70">
        <v>0</v>
      </c>
      <c r="K247" s="70">
        <v>0</v>
      </c>
      <c r="L247" s="70">
        <v>0</v>
      </c>
      <c r="M247" s="70">
        <v>300</v>
      </c>
      <c r="N247" s="70">
        <v>1140</v>
      </c>
      <c r="O247" s="71">
        <v>1903</v>
      </c>
    </row>
    <row r="248" spans="1:15">
      <c r="A248" s="68">
        <v>2320127002</v>
      </c>
      <c r="B248" s="69">
        <v>42502</v>
      </c>
      <c r="C248" s="70">
        <v>2661</v>
      </c>
      <c r="D248" s="70">
        <v>1.78999996185303</v>
      </c>
      <c r="E248" s="70">
        <v>1.78999996185303</v>
      </c>
      <c r="F248" s="70">
        <v>0</v>
      </c>
      <c r="G248" s="70">
        <v>0</v>
      </c>
      <c r="H248" s="70">
        <v>0</v>
      </c>
      <c r="I248" s="70">
        <v>1.78999996185303</v>
      </c>
      <c r="J248" s="70">
        <v>0</v>
      </c>
      <c r="K248" s="70">
        <v>0</v>
      </c>
      <c r="L248" s="70">
        <v>0</v>
      </c>
      <c r="M248" s="70">
        <v>128</v>
      </c>
      <c r="N248" s="70">
        <v>830</v>
      </c>
      <c r="O248" s="71">
        <v>1125</v>
      </c>
    </row>
    <row r="249" spans="1:15">
      <c r="A249" s="68">
        <v>2347167796</v>
      </c>
      <c r="B249" s="69">
        <v>42472</v>
      </c>
      <c r="C249" s="70">
        <v>10113</v>
      </c>
      <c r="D249" s="70">
        <v>6.8299999237060502</v>
      </c>
      <c r="E249" s="70">
        <v>6.8299999237060502</v>
      </c>
      <c r="F249" s="70">
        <v>0</v>
      </c>
      <c r="G249" s="70">
        <v>2</v>
      </c>
      <c r="H249" s="70">
        <v>0.62000000476837203</v>
      </c>
      <c r="I249" s="70">
        <v>4.1999998092651403</v>
      </c>
      <c r="J249" s="70">
        <v>0</v>
      </c>
      <c r="K249" s="70">
        <v>28</v>
      </c>
      <c r="L249" s="70">
        <v>13</v>
      </c>
      <c r="M249" s="70">
        <v>320</v>
      </c>
      <c r="N249" s="70">
        <v>964</v>
      </c>
      <c r="O249" s="71">
        <v>2344</v>
      </c>
    </row>
    <row r="250" spans="1:15">
      <c r="A250" s="68">
        <v>2347167796</v>
      </c>
      <c r="B250" s="69">
        <v>42473</v>
      </c>
      <c r="C250" s="70">
        <v>10352</v>
      </c>
      <c r="D250" s="70">
        <v>7.0100002288818404</v>
      </c>
      <c r="E250" s="70">
        <v>7.0100002288818404</v>
      </c>
      <c r="F250" s="70">
        <v>0</v>
      </c>
      <c r="G250" s="70">
        <v>1.6599999666214</v>
      </c>
      <c r="H250" s="70">
        <v>1.9400000572204601</v>
      </c>
      <c r="I250" s="70">
        <v>3.4100000858306898</v>
      </c>
      <c r="J250" s="70">
        <v>0</v>
      </c>
      <c r="K250" s="70">
        <v>19</v>
      </c>
      <c r="L250" s="70">
        <v>32</v>
      </c>
      <c r="M250" s="70">
        <v>195</v>
      </c>
      <c r="N250" s="70">
        <v>676</v>
      </c>
      <c r="O250" s="71">
        <v>2038</v>
      </c>
    </row>
    <row r="251" spans="1:15">
      <c r="A251" s="68">
        <v>2347167796</v>
      </c>
      <c r="B251" s="69">
        <v>42474</v>
      </c>
      <c r="C251" s="70">
        <v>10129</v>
      </c>
      <c r="D251" s="70">
        <v>6.6999998092651403</v>
      </c>
      <c r="E251" s="70">
        <v>6.6999998092651403</v>
      </c>
      <c r="F251" s="70">
        <v>0</v>
      </c>
      <c r="G251" s="70">
        <v>1.9999999552965199E-2</v>
      </c>
      <c r="H251" s="70">
        <v>2.7400000095367401</v>
      </c>
      <c r="I251" s="70">
        <v>3.9400000572204599</v>
      </c>
      <c r="J251" s="70">
        <v>0</v>
      </c>
      <c r="K251" s="70">
        <v>1</v>
      </c>
      <c r="L251" s="70">
        <v>48</v>
      </c>
      <c r="M251" s="70">
        <v>206</v>
      </c>
      <c r="N251" s="70">
        <v>705</v>
      </c>
      <c r="O251" s="71">
        <v>2010</v>
      </c>
    </row>
    <row r="252" spans="1:15">
      <c r="A252" s="68">
        <v>2347167796</v>
      </c>
      <c r="B252" s="69">
        <v>42475</v>
      </c>
      <c r="C252" s="70">
        <v>10465</v>
      </c>
      <c r="D252" s="70">
        <v>6.9200000762939498</v>
      </c>
      <c r="E252" s="70">
        <v>6.9200000762939498</v>
      </c>
      <c r="F252" s="70">
        <v>0</v>
      </c>
      <c r="G252" s="70">
        <v>7.0000000298023196E-2</v>
      </c>
      <c r="H252" s="70">
        <v>1.41999995708466</v>
      </c>
      <c r="I252" s="70">
        <v>5.4299998283386204</v>
      </c>
      <c r="J252" s="70">
        <v>0</v>
      </c>
      <c r="K252" s="70">
        <v>1</v>
      </c>
      <c r="L252" s="70">
        <v>24</v>
      </c>
      <c r="M252" s="70">
        <v>284</v>
      </c>
      <c r="N252" s="70">
        <v>720</v>
      </c>
      <c r="O252" s="71">
        <v>2133</v>
      </c>
    </row>
    <row r="253" spans="1:15">
      <c r="A253" s="68">
        <v>2347167796</v>
      </c>
      <c r="B253" s="69">
        <v>42476</v>
      </c>
      <c r="C253" s="70">
        <v>22244</v>
      </c>
      <c r="D253" s="70">
        <v>15.079999923706101</v>
      </c>
      <c r="E253" s="70">
        <v>15.079999923706101</v>
      </c>
      <c r="F253" s="70">
        <v>0</v>
      </c>
      <c r="G253" s="70">
        <v>5.4499998092651403</v>
      </c>
      <c r="H253" s="70">
        <v>4.0999999046325701</v>
      </c>
      <c r="I253" s="70">
        <v>5.5300002098083496</v>
      </c>
      <c r="J253" s="70">
        <v>0</v>
      </c>
      <c r="K253" s="70">
        <v>66</v>
      </c>
      <c r="L253" s="70">
        <v>72</v>
      </c>
      <c r="M253" s="70">
        <v>268</v>
      </c>
      <c r="N253" s="70">
        <v>968</v>
      </c>
      <c r="O253" s="71">
        <v>2670</v>
      </c>
    </row>
    <row r="254" spans="1:15">
      <c r="A254" s="68">
        <v>2347167796</v>
      </c>
      <c r="B254" s="69">
        <v>42477</v>
      </c>
      <c r="C254" s="70">
        <v>5472</v>
      </c>
      <c r="D254" s="70">
        <v>3.6199998855590798</v>
      </c>
      <c r="E254" s="70">
        <v>3.6199998855590798</v>
      </c>
      <c r="F254" s="70">
        <v>0</v>
      </c>
      <c r="G254" s="70">
        <v>7.9999998211860698E-2</v>
      </c>
      <c r="H254" s="70">
        <v>0.28000000119209301</v>
      </c>
      <c r="I254" s="70">
        <v>3.2599999904632599</v>
      </c>
      <c r="J254" s="70">
        <v>0</v>
      </c>
      <c r="K254" s="70">
        <v>1</v>
      </c>
      <c r="L254" s="70">
        <v>7</v>
      </c>
      <c r="M254" s="70">
        <v>249</v>
      </c>
      <c r="N254" s="70">
        <v>508</v>
      </c>
      <c r="O254" s="71">
        <v>1882</v>
      </c>
    </row>
    <row r="255" spans="1:15">
      <c r="A255" s="68">
        <v>2347167796</v>
      </c>
      <c r="B255" s="69">
        <v>42478</v>
      </c>
      <c r="C255" s="70">
        <v>8247</v>
      </c>
      <c r="D255" s="70">
        <v>5.4499998092651403</v>
      </c>
      <c r="E255" s="70">
        <v>5.4499998092651403</v>
      </c>
      <c r="F255" s="70">
        <v>0</v>
      </c>
      <c r="G255" s="70">
        <v>0.79000002145767201</v>
      </c>
      <c r="H255" s="70">
        <v>0.86000001430511497</v>
      </c>
      <c r="I255" s="70">
        <v>3.78999996185303</v>
      </c>
      <c r="J255" s="70">
        <v>0</v>
      </c>
      <c r="K255" s="70">
        <v>11</v>
      </c>
      <c r="L255" s="70">
        <v>16</v>
      </c>
      <c r="M255" s="70">
        <v>206</v>
      </c>
      <c r="N255" s="70">
        <v>678</v>
      </c>
      <c r="O255" s="71">
        <v>1944</v>
      </c>
    </row>
    <row r="256" spans="1:15">
      <c r="A256" s="68">
        <v>2347167796</v>
      </c>
      <c r="B256" s="69">
        <v>42479</v>
      </c>
      <c r="C256" s="70">
        <v>6711</v>
      </c>
      <c r="D256" s="70">
        <v>4.4400000572204599</v>
      </c>
      <c r="E256" s="70">
        <v>4.4400000572204599</v>
      </c>
      <c r="F256" s="70">
        <v>0</v>
      </c>
      <c r="G256" s="70">
        <v>0</v>
      </c>
      <c r="H256" s="70">
        <v>0</v>
      </c>
      <c r="I256" s="70">
        <v>4.4400000572204599</v>
      </c>
      <c r="J256" s="70">
        <v>0</v>
      </c>
      <c r="K256" s="70">
        <v>0</v>
      </c>
      <c r="L256" s="70">
        <v>7</v>
      </c>
      <c r="M256" s="70">
        <v>382</v>
      </c>
      <c r="N256" s="70">
        <v>648</v>
      </c>
      <c r="O256" s="71">
        <v>2346</v>
      </c>
    </row>
    <row r="257" spans="1:15">
      <c r="A257" s="68">
        <v>2347167796</v>
      </c>
      <c r="B257" s="69">
        <v>42480</v>
      </c>
      <c r="C257" s="70">
        <v>10999</v>
      </c>
      <c r="D257" s="70">
        <v>7.2699999809265101</v>
      </c>
      <c r="E257" s="70">
        <v>7.2699999809265101</v>
      </c>
      <c r="F257" s="70">
        <v>0</v>
      </c>
      <c r="G257" s="70">
        <v>0.68000000715255704</v>
      </c>
      <c r="H257" s="70">
        <v>1.8099999427795399</v>
      </c>
      <c r="I257" s="70">
        <v>4.7800002098083496</v>
      </c>
      <c r="J257" s="70">
        <v>0</v>
      </c>
      <c r="K257" s="70">
        <v>11</v>
      </c>
      <c r="L257" s="70">
        <v>43</v>
      </c>
      <c r="M257" s="70">
        <v>269</v>
      </c>
      <c r="N257" s="70">
        <v>1011</v>
      </c>
      <c r="O257" s="71">
        <v>2198</v>
      </c>
    </row>
    <row r="258" spans="1:15">
      <c r="A258" s="68">
        <v>2347167796</v>
      </c>
      <c r="B258" s="69">
        <v>42481</v>
      </c>
      <c r="C258" s="70">
        <v>10080</v>
      </c>
      <c r="D258" s="70">
        <v>6.75</v>
      </c>
      <c r="E258" s="70">
        <v>6.75</v>
      </c>
      <c r="F258" s="70">
        <v>0</v>
      </c>
      <c r="G258" s="70">
        <v>1.8500000238418599</v>
      </c>
      <c r="H258" s="70">
        <v>1.5299999713897701</v>
      </c>
      <c r="I258" s="70">
        <v>3.3800001144409202</v>
      </c>
      <c r="J258" s="70">
        <v>0</v>
      </c>
      <c r="K258" s="70">
        <v>23</v>
      </c>
      <c r="L258" s="70">
        <v>26</v>
      </c>
      <c r="M258" s="70">
        <v>208</v>
      </c>
      <c r="N258" s="70">
        <v>761</v>
      </c>
      <c r="O258" s="71">
        <v>2048</v>
      </c>
    </row>
    <row r="259" spans="1:15">
      <c r="A259" s="68">
        <v>2347167796</v>
      </c>
      <c r="B259" s="69">
        <v>42482</v>
      </c>
      <c r="C259" s="70">
        <v>7804</v>
      </c>
      <c r="D259" s="70">
        <v>5.1599998474121103</v>
      </c>
      <c r="E259" s="70">
        <v>5.1599998474121103</v>
      </c>
      <c r="F259" s="70">
        <v>0</v>
      </c>
      <c r="G259" s="70">
        <v>0.56000000238418601</v>
      </c>
      <c r="H259" s="70">
        <v>1.6799999475479099</v>
      </c>
      <c r="I259" s="70">
        <v>2.9200000762939502</v>
      </c>
      <c r="J259" s="70">
        <v>0</v>
      </c>
      <c r="K259" s="70">
        <v>9</v>
      </c>
      <c r="L259" s="70">
        <v>27</v>
      </c>
      <c r="M259" s="70">
        <v>206</v>
      </c>
      <c r="N259" s="70">
        <v>781</v>
      </c>
      <c r="O259" s="71">
        <v>1946</v>
      </c>
    </row>
    <row r="260" spans="1:15">
      <c r="A260" s="68">
        <v>2347167796</v>
      </c>
      <c r="B260" s="69">
        <v>42483</v>
      </c>
      <c r="C260" s="70">
        <v>16901</v>
      </c>
      <c r="D260" s="70">
        <v>11.3699998855591</v>
      </c>
      <c r="E260" s="70">
        <v>11.3699998855591</v>
      </c>
      <c r="F260" s="70">
        <v>0</v>
      </c>
      <c r="G260" s="70">
        <v>2.7799999713897701</v>
      </c>
      <c r="H260" s="70">
        <v>1.45000004768372</v>
      </c>
      <c r="I260" s="70">
        <v>7.1500000953674299</v>
      </c>
      <c r="J260" s="70">
        <v>0</v>
      </c>
      <c r="K260" s="70">
        <v>32</v>
      </c>
      <c r="L260" s="70">
        <v>35</v>
      </c>
      <c r="M260" s="70">
        <v>360</v>
      </c>
      <c r="N260" s="70">
        <v>591</v>
      </c>
      <c r="O260" s="71">
        <v>2629</v>
      </c>
    </row>
    <row r="261" spans="1:15">
      <c r="A261" s="68">
        <v>2347167796</v>
      </c>
      <c r="B261" s="69">
        <v>42484</v>
      </c>
      <c r="C261" s="70">
        <v>9471</v>
      </c>
      <c r="D261" s="70">
        <v>6.2600002288818404</v>
      </c>
      <c r="E261" s="70">
        <v>6.2600002288818404</v>
      </c>
      <c r="F261" s="70">
        <v>0</v>
      </c>
      <c r="G261" s="70">
        <v>0</v>
      </c>
      <c r="H261" s="70">
        <v>0</v>
      </c>
      <c r="I261" s="70">
        <v>6.2600002288818404</v>
      </c>
      <c r="J261" s="70">
        <v>0</v>
      </c>
      <c r="K261" s="70">
        <v>0</v>
      </c>
      <c r="L261" s="70">
        <v>0</v>
      </c>
      <c r="M261" s="70">
        <v>360</v>
      </c>
      <c r="N261" s="70">
        <v>584</v>
      </c>
      <c r="O261" s="71">
        <v>2187</v>
      </c>
    </row>
    <row r="262" spans="1:15">
      <c r="A262" s="68">
        <v>2347167796</v>
      </c>
      <c r="B262" s="69">
        <v>42485</v>
      </c>
      <c r="C262" s="70">
        <v>9482</v>
      </c>
      <c r="D262" s="70">
        <v>6.3800001144409197</v>
      </c>
      <c r="E262" s="70">
        <v>6.3800001144409197</v>
      </c>
      <c r="F262" s="70">
        <v>0</v>
      </c>
      <c r="G262" s="70">
        <v>1.2699999809265099</v>
      </c>
      <c r="H262" s="70">
        <v>0.519999980926514</v>
      </c>
      <c r="I262" s="70">
        <v>4.5999999046325701</v>
      </c>
      <c r="J262" s="70">
        <v>0</v>
      </c>
      <c r="K262" s="70">
        <v>15</v>
      </c>
      <c r="L262" s="70">
        <v>11</v>
      </c>
      <c r="M262" s="70">
        <v>277</v>
      </c>
      <c r="N262" s="70">
        <v>653</v>
      </c>
      <c r="O262" s="71">
        <v>2095</v>
      </c>
    </row>
    <row r="263" spans="1:15">
      <c r="A263" s="68">
        <v>2347167796</v>
      </c>
      <c r="B263" s="69">
        <v>42486</v>
      </c>
      <c r="C263" s="70">
        <v>5980</v>
      </c>
      <c r="D263" s="70">
        <v>3.9500000476837198</v>
      </c>
      <c r="E263" s="70">
        <v>3.9500000476837198</v>
      </c>
      <c r="F263" s="70">
        <v>0</v>
      </c>
      <c r="G263" s="70">
        <v>0</v>
      </c>
      <c r="H263" s="70">
        <v>0</v>
      </c>
      <c r="I263" s="70">
        <v>3.9500000476837198</v>
      </c>
      <c r="J263" s="70">
        <v>0</v>
      </c>
      <c r="K263" s="70">
        <v>0</v>
      </c>
      <c r="L263" s="70">
        <v>0</v>
      </c>
      <c r="M263" s="70">
        <v>227</v>
      </c>
      <c r="N263" s="70">
        <v>732</v>
      </c>
      <c r="O263" s="71">
        <v>1861</v>
      </c>
    </row>
    <row r="264" spans="1:15">
      <c r="A264" s="68">
        <v>2347167796</v>
      </c>
      <c r="B264" s="69">
        <v>42487</v>
      </c>
      <c r="C264" s="70">
        <v>11423</v>
      </c>
      <c r="D264" s="70">
        <v>7.5799999237060502</v>
      </c>
      <c r="E264" s="70">
        <v>7.5799999237060502</v>
      </c>
      <c r="F264" s="70">
        <v>0</v>
      </c>
      <c r="G264" s="70">
        <v>1.8600000143051101</v>
      </c>
      <c r="H264" s="70">
        <v>0.40000000596046398</v>
      </c>
      <c r="I264" s="70">
        <v>5.3200001716613796</v>
      </c>
      <c r="J264" s="70">
        <v>0</v>
      </c>
      <c r="K264" s="70">
        <v>26</v>
      </c>
      <c r="L264" s="70">
        <v>9</v>
      </c>
      <c r="M264" s="70">
        <v>295</v>
      </c>
      <c r="N264" s="70">
        <v>623</v>
      </c>
      <c r="O264" s="71">
        <v>2194</v>
      </c>
    </row>
    <row r="265" spans="1:15">
      <c r="A265" s="68">
        <v>2347167796</v>
      </c>
      <c r="B265" s="69">
        <v>42488</v>
      </c>
      <c r="C265" s="70">
        <v>5439</v>
      </c>
      <c r="D265" s="70">
        <v>3.5999999046325701</v>
      </c>
      <c r="E265" s="70">
        <v>3.5999999046325701</v>
      </c>
      <c r="F265" s="70">
        <v>0</v>
      </c>
      <c r="G265" s="70">
        <v>0</v>
      </c>
      <c r="H265" s="70">
        <v>0</v>
      </c>
      <c r="I265" s="70">
        <v>3.5999999046325701</v>
      </c>
      <c r="J265" s="70">
        <v>0</v>
      </c>
      <c r="K265" s="70">
        <v>0</v>
      </c>
      <c r="L265" s="70">
        <v>0</v>
      </c>
      <c r="M265" s="70">
        <v>229</v>
      </c>
      <c r="N265" s="70">
        <v>764</v>
      </c>
      <c r="O265" s="71">
        <v>1854</v>
      </c>
    </row>
    <row r="266" spans="1:15">
      <c r="A266" s="68">
        <v>2347167796</v>
      </c>
      <c r="B266" s="69">
        <v>42489</v>
      </c>
      <c r="C266" s="70">
        <v>42</v>
      </c>
      <c r="D266" s="70">
        <v>2.9999999329447701E-2</v>
      </c>
      <c r="E266" s="70">
        <v>2.9999999329447701E-2</v>
      </c>
      <c r="F266" s="70">
        <v>0</v>
      </c>
      <c r="G266" s="70">
        <v>0</v>
      </c>
      <c r="H266" s="70">
        <v>0</v>
      </c>
      <c r="I266" s="70">
        <v>2.9999999329447701E-2</v>
      </c>
      <c r="J266" s="70">
        <v>0</v>
      </c>
      <c r="K266" s="70">
        <v>0</v>
      </c>
      <c r="L266" s="70">
        <v>0</v>
      </c>
      <c r="M266" s="70">
        <v>4</v>
      </c>
      <c r="N266" s="70">
        <v>2</v>
      </c>
      <c r="O266" s="71">
        <v>403</v>
      </c>
    </row>
    <row r="267" spans="1:15">
      <c r="A267" s="68">
        <v>2873212765</v>
      </c>
      <c r="B267" s="69">
        <v>42472</v>
      </c>
      <c r="C267" s="70">
        <v>8796</v>
      </c>
      <c r="D267" s="70">
        <v>5.9099998474121103</v>
      </c>
      <c r="E267" s="70">
        <v>5.9099998474121103</v>
      </c>
      <c r="F267" s="70">
        <v>0</v>
      </c>
      <c r="G267" s="70">
        <v>0.109999999403954</v>
      </c>
      <c r="H267" s="70">
        <v>0.93000000715255704</v>
      </c>
      <c r="I267" s="70">
        <v>4.8800001144409197</v>
      </c>
      <c r="J267" s="70">
        <v>0</v>
      </c>
      <c r="K267" s="70">
        <v>2</v>
      </c>
      <c r="L267" s="70">
        <v>21</v>
      </c>
      <c r="M267" s="70">
        <v>356</v>
      </c>
      <c r="N267" s="70">
        <v>1061</v>
      </c>
      <c r="O267" s="71">
        <v>1982</v>
      </c>
    </row>
    <row r="268" spans="1:15">
      <c r="A268" s="68">
        <v>2873212765</v>
      </c>
      <c r="B268" s="69">
        <v>42473</v>
      </c>
      <c r="C268" s="70">
        <v>7618</v>
      </c>
      <c r="D268" s="70">
        <v>5.1199998855590803</v>
      </c>
      <c r="E268" s="70">
        <v>5.1199998855590803</v>
      </c>
      <c r="F268" s="70">
        <v>0</v>
      </c>
      <c r="G268" s="70">
        <v>0</v>
      </c>
      <c r="H268" s="70">
        <v>0.21999999880790699</v>
      </c>
      <c r="I268" s="70">
        <v>4.8800001144409197</v>
      </c>
      <c r="J268" s="70">
        <v>1.9999999552965199E-2</v>
      </c>
      <c r="K268" s="70">
        <v>0</v>
      </c>
      <c r="L268" s="70">
        <v>8</v>
      </c>
      <c r="M268" s="70">
        <v>404</v>
      </c>
      <c r="N268" s="70">
        <v>1028</v>
      </c>
      <c r="O268" s="71">
        <v>2004</v>
      </c>
    </row>
    <row r="269" spans="1:15">
      <c r="A269" s="68">
        <v>2873212765</v>
      </c>
      <c r="B269" s="69">
        <v>42474</v>
      </c>
      <c r="C269" s="70">
        <v>7910</v>
      </c>
      <c r="D269" s="70">
        <v>5.3200001716613796</v>
      </c>
      <c r="E269" s="70">
        <v>5.3200001716613796</v>
      </c>
      <c r="F269" s="70">
        <v>0</v>
      </c>
      <c r="G269" s="70">
        <v>0</v>
      </c>
      <c r="H269" s="70">
        <v>0</v>
      </c>
      <c r="I269" s="70">
        <v>5.3200001716613796</v>
      </c>
      <c r="J269" s="70">
        <v>0</v>
      </c>
      <c r="K269" s="70">
        <v>0</v>
      </c>
      <c r="L269" s="70">
        <v>0</v>
      </c>
      <c r="M269" s="70">
        <v>331</v>
      </c>
      <c r="N269" s="70">
        <v>1109</v>
      </c>
      <c r="O269" s="71">
        <v>1893</v>
      </c>
    </row>
    <row r="270" spans="1:15">
      <c r="A270" s="68">
        <v>2873212765</v>
      </c>
      <c r="B270" s="69">
        <v>42475</v>
      </c>
      <c r="C270" s="70">
        <v>8482</v>
      </c>
      <c r="D270" s="70">
        <v>5.6999998092651403</v>
      </c>
      <c r="E270" s="70">
        <v>5.6999998092651403</v>
      </c>
      <c r="F270" s="70">
        <v>0</v>
      </c>
      <c r="G270" s="70">
        <v>0</v>
      </c>
      <c r="H270" s="70">
        <v>0</v>
      </c>
      <c r="I270" s="70">
        <v>5.6900000572204599</v>
      </c>
      <c r="J270" s="70">
        <v>9.9999997764825804E-3</v>
      </c>
      <c r="K270" s="70">
        <v>0</v>
      </c>
      <c r="L270" s="70">
        <v>0</v>
      </c>
      <c r="M270" s="70">
        <v>448</v>
      </c>
      <c r="N270" s="70">
        <v>992</v>
      </c>
      <c r="O270" s="71">
        <v>2063</v>
      </c>
    </row>
    <row r="271" spans="1:15">
      <c r="A271" s="68">
        <v>2873212765</v>
      </c>
      <c r="B271" s="69">
        <v>42476</v>
      </c>
      <c r="C271" s="70">
        <v>9685</v>
      </c>
      <c r="D271" s="70">
        <v>6.6500000953674299</v>
      </c>
      <c r="E271" s="70">
        <v>6.6500000953674299</v>
      </c>
      <c r="F271" s="70">
        <v>0</v>
      </c>
      <c r="G271" s="70">
        <v>3.1099998950958301</v>
      </c>
      <c r="H271" s="70">
        <v>1.9999999552965199E-2</v>
      </c>
      <c r="I271" s="70">
        <v>3.5099999904632599</v>
      </c>
      <c r="J271" s="70">
        <v>9.9999997764825804E-3</v>
      </c>
      <c r="K271" s="70">
        <v>47</v>
      </c>
      <c r="L271" s="70">
        <v>1</v>
      </c>
      <c r="M271" s="70">
        <v>305</v>
      </c>
      <c r="N271" s="70">
        <v>1087</v>
      </c>
      <c r="O271" s="71">
        <v>2148</v>
      </c>
    </row>
    <row r="272" spans="1:15">
      <c r="A272" s="68">
        <v>2873212765</v>
      </c>
      <c r="B272" s="69">
        <v>42477</v>
      </c>
      <c r="C272" s="70">
        <v>2524</v>
      </c>
      <c r="D272" s="70">
        <v>1.70000004768372</v>
      </c>
      <c r="E272" s="70">
        <v>1.70000004768372</v>
      </c>
      <c r="F272" s="70">
        <v>0</v>
      </c>
      <c r="G272" s="70">
        <v>0</v>
      </c>
      <c r="H272" s="70">
        <v>0.34999999403953602</v>
      </c>
      <c r="I272" s="70">
        <v>1.3400000333786</v>
      </c>
      <c r="J272" s="70">
        <v>0</v>
      </c>
      <c r="K272" s="70">
        <v>0</v>
      </c>
      <c r="L272" s="70">
        <v>8</v>
      </c>
      <c r="M272" s="70">
        <v>160</v>
      </c>
      <c r="N272" s="70">
        <v>1272</v>
      </c>
      <c r="O272" s="71">
        <v>1529</v>
      </c>
    </row>
    <row r="273" spans="1:15">
      <c r="A273" s="68">
        <v>2873212765</v>
      </c>
      <c r="B273" s="69">
        <v>42478</v>
      </c>
      <c r="C273" s="70">
        <v>7762</v>
      </c>
      <c r="D273" s="70">
        <v>5.2399997711181596</v>
      </c>
      <c r="E273" s="70">
        <v>5.2399997711181596</v>
      </c>
      <c r="F273" s="70">
        <v>0</v>
      </c>
      <c r="G273" s="70">
        <v>7.0000000298023196E-2</v>
      </c>
      <c r="H273" s="70">
        <v>0.28000000119209301</v>
      </c>
      <c r="I273" s="70">
        <v>4.8899998664856001</v>
      </c>
      <c r="J273" s="70">
        <v>0</v>
      </c>
      <c r="K273" s="70">
        <v>1</v>
      </c>
      <c r="L273" s="70">
        <v>6</v>
      </c>
      <c r="M273" s="70">
        <v>311</v>
      </c>
      <c r="N273" s="70">
        <v>1122</v>
      </c>
      <c r="O273" s="71">
        <v>1890</v>
      </c>
    </row>
    <row r="274" spans="1:15">
      <c r="A274" s="68">
        <v>2873212765</v>
      </c>
      <c r="B274" s="69">
        <v>42479</v>
      </c>
      <c r="C274" s="70">
        <v>7948</v>
      </c>
      <c r="D274" s="70">
        <v>5.3699998855590803</v>
      </c>
      <c r="E274" s="70">
        <v>5.3699998855590803</v>
      </c>
      <c r="F274" s="70">
        <v>0</v>
      </c>
      <c r="G274" s="70">
        <v>0</v>
      </c>
      <c r="H274" s="70">
        <v>0</v>
      </c>
      <c r="I274" s="70">
        <v>5.3600001335143999</v>
      </c>
      <c r="J274" s="70">
        <v>0</v>
      </c>
      <c r="K274" s="70">
        <v>0</v>
      </c>
      <c r="L274" s="70">
        <v>0</v>
      </c>
      <c r="M274" s="70">
        <v>389</v>
      </c>
      <c r="N274" s="70">
        <v>1051</v>
      </c>
      <c r="O274" s="71">
        <v>1956</v>
      </c>
    </row>
    <row r="275" spans="1:15">
      <c r="A275" s="68">
        <v>2873212765</v>
      </c>
      <c r="B275" s="69">
        <v>42480</v>
      </c>
      <c r="C275" s="70">
        <v>9202</v>
      </c>
      <c r="D275" s="70">
        <v>6.3000001907348597</v>
      </c>
      <c r="E275" s="70">
        <v>6.3000001907348597</v>
      </c>
      <c r="F275" s="70">
        <v>0</v>
      </c>
      <c r="G275" s="70">
        <v>1.5099999904632599</v>
      </c>
      <c r="H275" s="70">
        <v>0.119999997317791</v>
      </c>
      <c r="I275" s="70">
        <v>4.6599998474121103</v>
      </c>
      <c r="J275" s="70">
        <v>9.9999997764825804E-3</v>
      </c>
      <c r="K275" s="70">
        <v>22</v>
      </c>
      <c r="L275" s="70">
        <v>5</v>
      </c>
      <c r="M275" s="70">
        <v>378</v>
      </c>
      <c r="N275" s="70">
        <v>1035</v>
      </c>
      <c r="O275" s="71">
        <v>2094</v>
      </c>
    </row>
    <row r="276" spans="1:15">
      <c r="A276" s="68">
        <v>2873212765</v>
      </c>
      <c r="B276" s="69">
        <v>42481</v>
      </c>
      <c r="C276" s="70">
        <v>8859</v>
      </c>
      <c r="D276" s="70">
        <v>5.9800000190734899</v>
      </c>
      <c r="E276" s="70">
        <v>5.9800000190734899</v>
      </c>
      <c r="F276" s="70">
        <v>0</v>
      </c>
      <c r="G276" s="70">
        <v>0.129999995231628</v>
      </c>
      <c r="H276" s="70">
        <v>0.37000000476837203</v>
      </c>
      <c r="I276" s="70">
        <v>5.4699997901916504</v>
      </c>
      <c r="J276" s="70">
        <v>9.9999997764825804E-3</v>
      </c>
      <c r="K276" s="70">
        <v>2</v>
      </c>
      <c r="L276" s="70">
        <v>10</v>
      </c>
      <c r="M276" s="70">
        <v>371</v>
      </c>
      <c r="N276" s="70">
        <v>1057</v>
      </c>
      <c r="O276" s="71">
        <v>1970</v>
      </c>
    </row>
    <row r="277" spans="1:15">
      <c r="A277" s="68">
        <v>2873212765</v>
      </c>
      <c r="B277" s="69">
        <v>42482</v>
      </c>
      <c r="C277" s="70">
        <v>7286</v>
      </c>
      <c r="D277" s="70">
        <v>4.9000000953674299</v>
      </c>
      <c r="E277" s="70">
        <v>4.9000000953674299</v>
      </c>
      <c r="F277" s="70">
        <v>0</v>
      </c>
      <c r="G277" s="70">
        <v>0.46000000834464999</v>
      </c>
      <c r="H277" s="70">
        <v>0</v>
      </c>
      <c r="I277" s="70">
        <v>4.4200000762939498</v>
      </c>
      <c r="J277" s="70">
        <v>1.9999999552965199E-2</v>
      </c>
      <c r="K277" s="70">
        <v>46</v>
      </c>
      <c r="L277" s="70">
        <v>0</v>
      </c>
      <c r="M277" s="70">
        <v>366</v>
      </c>
      <c r="N277" s="70">
        <v>1028</v>
      </c>
      <c r="O277" s="71">
        <v>2241</v>
      </c>
    </row>
    <row r="278" spans="1:15">
      <c r="A278" s="68">
        <v>2873212765</v>
      </c>
      <c r="B278" s="69">
        <v>42483</v>
      </c>
      <c r="C278" s="70">
        <v>9317</v>
      </c>
      <c r="D278" s="70">
        <v>6.3499999046325701</v>
      </c>
      <c r="E278" s="70">
        <v>6.3499999046325701</v>
      </c>
      <c r="F278" s="70">
        <v>0</v>
      </c>
      <c r="G278" s="70">
        <v>2.0899999141693102</v>
      </c>
      <c r="H278" s="70">
        <v>0.230000004172325</v>
      </c>
      <c r="I278" s="70">
        <v>4.0199999809265101</v>
      </c>
      <c r="J278" s="70">
        <v>9.9999997764825804E-3</v>
      </c>
      <c r="K278" s="70">
        <v>28</v>
      </c>
      <c r="L278" s="70">
        <v>5</v>
      </c>
      <c r="M278" s="70">
        <v>330</v>
      </c>
      <c r="N278" s="70">
        <v>1077</v>
      </c>
      <c r="O278" s="71">
        <v>2021</v>
      </c>
    </row>
    <row r="279" spans="1:15">
      <c r="A279" s="68">
        <v>2873212765</v>
      </c>
      <c r="B279" s="69">
        <v>42484</v>
      </c>
      <c r="C279" s="70">
        <v>6873</v>
      </c>
      <c r="D279" s="70">
        <v>4.6799998283386204</v>
      </c>
      <c r="E279" s="70">
        <v>4.6799998283386204</v>
      </c>
      <c r="F279" s="70">
        <v>0</v>
      </c>
      <c r="G279" s="70">
        <v>3</v>
      </c>
      <c r="H279" s="70">
        <v>5.9999998658895499E-2</v>
      </c>
      <c r="I279" s="70">
        <v>1.62000000476837</v>
      </c>
      <c r="J279" s="70">
        <v>0</v>
      </c>
      <c r="K279" s="70">
        <v>46</v>
      </c>
      <c r="L279" s="70">
        <v>1</v>
      </c>
      <c r="M279" s="70">
        <v>190</v>
      </c>
      <c r="N279" s="70">
        <v>1203</v>
      </c>
      <c r="O279" s="71">
        <v>1898</v>
      </c>
    </row>
    <row r="280" spans="1:15">
      <c r="A280" s="68">
        <v>2873212765</v>
      </c>
      <c r="B280" s="69">
        <v>42485</v>
      </c>
      <c r="C280" s="70">
        <v>7373</v>
      </c>
      <c r="D280" s="70">
        <v>4.9499998092651403</v>
      </c>
      <c r="E280" s="70">
        <v>4.9499998092651403</v>
      </c>
      <c r="F280" s="70">
        <v>0</v>
      </c>
      <c r="G280" s="70">
        <v>0</v>
      </c>
      <c r="H280" s="70">
        <v>0</v>
      </c>
      <c r="I280" s="70">
        <v>4.9499998092651403</v>
      </c>
      <c r="J280" s="70">
        <v>0</v>
      </c>
      <c r="K280" s="70">
        <v>0</v>
      </c>
      <c r="L280" s="70">
        <v>0</v>
      </c>
      <c r="M280" s="70">
        <v>359</v>
      </c>
      <c r="N280" s="70">
        <v>1081</v>
      </c>
      <c r="O280" s="71">
        <v>1907</v>
      </c>
    </row>
    <row r="281" spans="1:15">
      <c r="A281" s="68">
        <v>2873212765</v>
      </c>
      <c r="B281" s="69">
        <v>42486</v>
      </c>
      <c r="C281" s="70">
        <v>8242</v>
      </c>
      <c r="D281" s="70">
        <v>5.53999996185303</v>
      </c>
      <c r="E281" s="70">
        <v>5.53999996185303</v>
      </c>
      <c r="F281" s="70">
        <v>0</v>
      </c>
      <c r="G281" s="70">
        <v>0.119999997317791</v>
      </c>
      <c r="H281" s="70">
        <v>0.18000000715255701</v>
      </c>
      <c r="I281" s="70">
        <v>5.2399997711181596</v>
      </c>
      <c r="J281" s="70">
        <v>0</v>
      </c>
      <c r="K281" s="70">
        <v>2</v>
      </c>
      <c r="L281" s="70">
        <v>5</v>
      </c>
      <c r="M281" s="70">
        <v>309</v>
      </c>
      <c r="N281" s="70">
        <v>1124</v>
      </c>
      <c r="O281" s="71">
        <v>1882</v>
      </c>
    </row>
    <row r="282" spans="1:15">
      <c r="A282" s="68">
        <v>2873212765</v>
      </c>
      <c r="B282" s="69">
        <v>42487</v>
      </c>
      <c r="C282" s="70">
        <v>3516</v>
      </c>
      <c r="D282" s="70">
        <v>2.3599998950958301</v>
      </c>
      <c r="E282" s="70">
        <v>2.3599998950958301</v>
      </c>
      <c r="F282" s="70">
        <v>0</v>
      </c>
      <c r="G282" s="70">
        <v>0</v>
      </c>
      <c r="H282" s="70">
        <v>0</v>
      </c>
      <c r="I282" s="70">
        <v>2.3599998950958301</v>
      </c>
      <c r="J282" s="70">
        <v>0</v>
      </c>
      <c r="K282" s="70">
        <v>46</v>
      </c>
      <c r="L282" s="70">
        <v>0</v>
      </c>
      <c r="M282" s="70">
        <v>197</v>
      </c>
      <c r="N282" s="70">
        <v>1197</v>
      </c>
      <c r="O282" s="71">
        <v>1966</v>
      </c>
    </row>
    <row r="283" spans="1:15">
      <c r="A283" s="68">
        <v>2873212765</v>
      </c>
      <c r="B283" s="69">
        <v>42488</v>
      </c>
      <c r="C283" s="70">
        <v>7913</v>
      </c>
      <c r="D283" s="70">
        <v>5.4099998474121103</v>
      </c>
      <c r="E283" s="70">
        <v>5.4099998474121103</v>
      </c>
      <c r="F283" s="70">
        <v>0</v>
      </c>
      <c r="G283" s="70">
        <v>2.1600000858306898</v>
      </c>
      <c r="H283" s="70">
        <v>0.34000000357627902</v>
      </c>
      <c r="I283" s="70">
        <v>2.9100000858306898</v>
      </c>
      <c r="J283" s="70">
        <v>0</v>
      </c>
      <c r="K283" s="70">
        <v>28</v>
      </c>
      <c r="L283" s="70">
        <v>7</v>
      </c>
      <c r="M283" s="70">
        <v>213</v>
      </c>
      <c r="N283" s="70">
        <v>1192</v>
      </c>
      <c r="O283" s="71">
        <v>1835</v>
      </c>
    </row>
    <row r="284" spans="1:15">
      <c r="A284" s="68">
        <v>2873212765</v>
      </c>
      <c r="B284" s="69">
        <v>42489</v>
      </c>
      <c r="C284" s="70">
        <v>7365</v>
      </c>
      <c r="D284" s="70">
        <v>4.9499998092651403</v>
      </c>
      <c r="E284" s="70">
        <v>4.9499998092651403</v>
      </c>
      <c r="F284" s="70">
        <v>0</v>
      </c>
      <c r="G284" s="70">
        <v>1.3600000143051101</v>
      </c>
      <c r="H284" s="70">
        <v>1.4099999666214</v>
      </c>
      <c r="I284" s="70">
        <v>2.1800000667571999</v>
      </c>
      <c r="J284" s="70">
        <v>0</v>
      </c>
      <c r="K284" s="70">
        <v>20</v>
      </c>
      <c r="L284" s="70">
        <v>23</v>
      </c>
      <c r="M284" s="70">
        <v>206</v>
      </c>
      <c r="N284" s="70">
        <v>1191</v>
      </c>
      <c r="O284" s="71">
        <v>1780</v>
      </c>
    </row>
    <row r="285" spans="1:15">
      <c r="A285" s="68">
        <v>2873212765</v>
      </c>
      <c r="B285" s="69">
        <v>42490</v>
      </c>
      <c r="C285" s="70">
        <v>8452</v>
      </c>
      <c r="D285" s="70">
        <v>5.6799998283386204</v>
      </c>
      <c r="E285" s="70">
        <v>5.6799998283386204</v>
      </c>
      <c r="F285" s="70">
        <v>0</v>
      </c>
      <c r="G285" s="70">
        <v>0.33000001311302202</v>
      </c>
      <c r="H285" s="70">
        <v>1.08000004291534</v>
      </c>
      <c r="I285" s="70">
        <v>4.2600002288818404</v>
      </c>
      <c r="J285" s="70">
        <v>9.9999997764825804E-3</v>
      </c>
      <c r="K285" s="70">
        <v>5</v>
      </c>
      <c r="L285" s="70">
        <v>20</v>
      </c>
      <c r="M285" s="70">
        <v>248</v>
      </c>
      <c r="N285" s="70">
        <v>1167</v>
      </c>
      <c r="O285" s="71">
        <v>1830</v>
      </c>
    </row>
    <row r="286" spans="1:15">
      <c r="A286" s="68">
        <v>2873212765</v>
      </c>
      <c r="B286" s="69">
        <v>42491</v>
      </c>
      <c r="C286" s="70">
        <v>7399</v>
      </c>
      <c r="D286" s="70">
        <v>4.9699997901916504</v>
      </c>
      <c r="E286" s="70">
        <v>4.9699997901916504</v>
      </c>
      <c r="F286" s="70">
        <v>0</v>
      </c>
      <c r="G286" s="70">
        <v>0.490000009536743</v>
      </c>
      <c r="H286" s="70">
        <v>1.03999996185303</v>
      </c>
      <c r="I286" s="70">
        <v>3.4400000572204599</v>
      </c>
      <c r="J286" s="70">
        <v>0</v>
      </c>
      <c r="K286" s="70">
        <v>7</v>
      </c>
      <c r="L286" s="70">
        <v>18</v>
      </c>
      <c r="M286" s="70">
        <v>196</v>
      </c>
      <c r="N286" s="70">
        <v>1219</v>
      </c>
      <c r="O286" s="71">
        <v>1739</v>
      </c>
    </row>
    <row r="287" spans="1:15">
      <c r="A287" s="68">
        <v>2873212765</v>
      </c>
      <c r="B287" s="69">
        <v>42492</v>
      </c>
      <c r="C287" s="70">
        <v>7525</v>
      </c>
      <c r="D287" s="70">
        <v>5.0599999427795401</v>
      </c>
      <c r="E287" s="70">
        <v>5.0599999427795401</v>
      </c>
      <c r="F287" s="70">
        <v>0</v>
      </c>
      <c r="G287" s="70">
        <v>0</v>
      </c>
      <c r="H287" s="70">
        <v>0.20999999344348899</v>
      </c>
      <c r="I287" s="70">
        <v>4.8299999237060502</v>
      </c>
      <c r="J287" s="70">
        <v>1.9999999552965199E-2</v>
      </c>
      <c r="K287" s="70">
        <v>0</v>
      </c>
      <c r="L287" s="70">
        <v>7</v>
      </c>
      <c r="M287" s="70">
        <v>334</v>
      </c>
      <c r="N287" s="70">
        <v>1099</v>
      </c>
      <c r="O287" s="71">
        <v>1878</v>
      </c>
    </row>
    <row r="288" spans="1:15">
      <c r="A288" s="68">
        <v>2873212765</v>
      </c>
      <c r="B288" s="69">
        <v>42493</v>
      </c>
      <c r="C288" s="70">
        <v>7412</v>
      </c>
      <c r="D288" s="70">
        <v>4.9800000190734899</v>
      </c>
      <c r="E288" s="70">
        <v>4.9800000190734899</v>
      </c>
      <c r="F288" s="70">
        <v>0</v>
      </c>
      <c r="G288" s="70">
        <v>5.9999998658895499E-2</v>
      </c>
      <c r="H288" s="70">
        <v>0.25</v>
      </c>
      <c r="I288" s="70">
        <v>4.6599998474121103</v>
      </c>
      <c r="J288" s="70">
        <v>9.9999997764825804E-3</v>
      </c>
      <c r="K288" s="70">
        <v>1</v>
      </c>
      <c r="L288" s="70">
        <v>6</v>
      </c>
      <c r="M288" s="70">
        <v>363</v>
      </c>
      <c r="N288" s="70">
        <v>1070</v>
      </c>
      <c r="O288" s="71">
        <v>1906</v>
      </c>
    </row>
    <row r="289" spans="1:15">
      <c r="A289" s="68">
        <v>2873212765</v>
      </c>
      <c r="B289" s="69">
        <v>42494</v>
      </c>
      <c r="C289" s="70">
        <v>8278</v>
      </c>
      <c r="D289" s="70">
        <v>5.5599999427795401</v>
      </c>
      <c r="E289" s="70">
        <v>5.5599999427795401</v>
      </c>
      <c r="F289" s="70">
        <v>0</v>
      </c>
      <c r="G289" s="70">
        <v>0</v>
      </c>
      <c r="H289" s="70">
        <v>0</v>
      </c>
      <c r="I289" s="70">
        <v>5.5599999427795401</v>
      </c>
      <c r="J289" s="70">
        <v>0</v>
      </c>
      <c r="K289" s="70">
        <v>0</v>
      </c>
      <c r="L289" s="70">
        <v>0</v>
      </c>
      <c r="M289" s="70">
        <v>420</v>
      </c>
      <c r="N289" s="70">
        <v>1020</v>
      </c>
      <c r="O289" s="71">
        <v>2015</v>
      </c>
    </row>
    <row r="290" spans="1:15">
      <c r="A290" s="68">
        <v>2873212765</v>
      </c>
      <c r="B290" s="69">
        <v>42495</v>
      </c>
      <c r="C290" s="70">
        <v>8314</v>
      </c>
      <c r="D290" s="70">
        <v>5.6100001335143999</v>
      </c>
      <c r="E290" s="70">
        <v>5.6100001335143999</v>
      </c>
      <c r="F290" s="70">
        <v>0</v>
      </c>
      <c r="G290" s="70">
        <v>0.77999997138977095</v>
      </c>
      <c r="H290" s="70">
        <v>0.80000001192092896</v>
      </c>
      <c r="I290" s="70">
        <v>4.0300002098083496</v>
      </c>
      <c r="J290" s="70">
        <v>0</v>
      </c>
      <c r="K290" s="70">
        <v>13</v>
      </c>
      <c r="L290" s="70">
        <v>23</v>
      </c>
      <c r="M290" s="70">
        <v>311</v>
      </c>
      <c r="N290" s="70">
        <v>1093</v>
      </c>
      <c r="O290" s="71">
        <v>1971</v>
      </c>
    </row>
    <row r="291" spans="1:15">
      <c r="A291" s="68">
        <v>2873212765</v>
      </c>
      <c r="B291" s="69">
        <v>42496</v>
      </c>
      <c r="C291" s="70">
        <v>7063</v>
      </c>
      <c r="D291" s="70">
        <v>4.75</v>
      </c>
      <c r="E291" s="70">
        <v>4.75</v>
      </c>
      <c r="F291" s="70">
        <v>0</v>
      </c>
      <c r="G291" s="70">
        <v>0</v>
      </c>
      <c r="H291" s="70">
        <v>0.119999997317791</v>
      </c>
      <c r="I291" s="70">
        <v>4.6100001335143999</v>
      </c>
      <c r="J291" s="70">
        <v>9.9999997764825804E-3</v>
      </c>
      <c r="K291" s="70">
        <v>0</v>
      </c>
      <c r="L291" s="70">
        <v>5</v>
      </c>
      <c r="M291" s="70">
        <v>370</v>
      </c>
      <c r="N291" s="70">
        <v>1065</v>
      </c>
      <c r="O291" s="71">
        <v>1910</v>
      </c>
    </row>
    <row r="292" spans="1:15">
      <c r="A292" s="68">
        <v>2873212765</v>
      </c>
      <c r="B292" s="69">
        <v>42497</v>
      </c>
      <c r="C292" s="70">
        <v>4940</v>
      </c>
      <c r="D292" s="70">
        <v>3.3800001144409202</v>
      </c>
      <c r="E292" s="70">
        <v>3.3800001144409202</v>
      </c>
      <c r="F292" s="70">
        <v>0</v>
      </c>
      <c r="G292" s="70">
        <v>2.2799999713897701</v>
      </c>
      <c r="H292" s="70">
        <v>0.55000001192092896</v>
      </c>
      <c r="I292" s="70">
        <v>0.55000001192092896</v>
      </c>
      <c r="J292" s="70">
        <v>0</v>
      </c>
      <c r="K292" s="70">
        <v>75</v>
      </c>
      <c r="L292" s="70">
        <v>11</v>
      </c>
      <c r="M292" s="70">
        <v>52</v>
      </c>
      <c r="N292" s="70">
        <v>1302</v>
      </c>
      <c r="O292" s="71">
        <v>1897</v>
      </c>
    </row>
    <row r="293" spans="1:15">
      <c r="A293" s="68">
        <v>2873212765</v>
      </c>
      <c r="B293" s="69">
        <v>42498</v>
      </c>
      <c r="C293" s="70">
        <v>8168</v>
      </c>
      <c r="D293" s="70">
        <v>5.53999996185303</v>
      </c>
      <c r="E293" s="70">
        <v>5.53999996185303</v>
      </c>
      <c r="F293" s="70">
        <v>0</v>
      </c>
      <c r="G293" s="70">
        <v>2.9000000953674299</v>
      </c>
      <c r="H293" s="70">
        <v>0</v>
      </c>
      <c r="I293" s="70">
        <v>2.6400001049041699</v>
      </c>
      <c r="J293" s="70">
        <v>0</v>
      </c>
      <c r="K293" s="70">
        <v>46</v>
      </c>
      <c r="L293" s="70">
        <v>0</v>
      </c>
      <c r="M293" s="70">
        <v>326</v>
      </c>
      <c r="N293" s="70">
        <v>1068</v>
      </c>
      <c r="O293" s="71">
        <v>2096</v>
      </c>
    </row>
    <row r="294" spans="1:15">
      <c r="A294" s="68">
        <v>2873212765</v>
      </c>
      <c r="B294" s="69">
        <v>42499</v>
      </c>
      <c r="C294" s="70">
        <v>7726</v>
      </c>
      <c r="D294" s="70">
        <v>5.1900000572204599</v>
      </c>
      <c r="E294" s="70">
        <v>5.1900000572204599</v>
      </c>
      <c r="F294" s="70">
        <v>0</v>
      </c>
      <c r="G294" s="70">
        <v>0</v>
      </c>
      <c r="H294" s="70">
        <v>0</v>
      </c>
      <c r="I294" s="70">
        <v>5.1900000572204599</v>
      </c>
      <c r="J294" s="70">
        <v>0</v>
      </c>
      <c r="K294" s="70">
        <v>0</v>
      </c>
      <c r="L294" s="70">
        <v>0</v>
      </c>
      <c r="M294" s="70">
        <v>345</v>
      </c>
      <c r="N294" s="70">
        <v>1095</v>
      </c>
      <c r="O294" s="71">
        <v>1906</v>
      </c>
    </row>
    <row r="295" spans="1:15">
      <c r="A295" s="68">
        <v>2873212765</v>
      </c>
      <c r="B295" s="69">
        <v>42500</v>
      </c>
      <c r="C295" s="70">
        <v>8275</v>
      </c>
      <c r="D295" s="70">
        <v>5.5599999427795401</v>
      </c>
      <c r="E295" s="70">
        <v>5.5599999427795401</v>
      </c>
      <c r="F295" s="70">
        <v>0</v>
      </c>
      <c r="G295" s="70">
        <v>0</v>
      </c>
      <c r="H295" s="70">
        <v>0</v>
      </c>
      <c r="I295" s="70">
        <v>5.5500001907348597</v>
      </c>
      <c r="J295" s="70">
        <v>9.9999997764825804E-3</v>
      </c>
      <c r="K295" s="70">
        <v>0</v>
      </c>
      <c r="L295" s="70">
        <v>0</v>
      </c>
      <c r="M295" s="70">
        <v>373</v>
      </c>
      <c r="N295" s="70">
        <v>1067</v>
      </c>
      <c r="O295" s="71">
        <v>1962</v>
      </c>
    </row>
    <row r="296" spans="1:15">
      <c r="A296" s="68">
        <v>2873212765</v>
      </c>
      <c r="B296" s="69">
        <v>42501</v>
      </c>
      <c r="C296" s="70">
        <v>6440</v>
      </c>
      <c r="D296" s="70">
        <v>4.3299999237060502</v>
      </c>
      <c r="E296" s="70">
        <v>4.3299999237060502</v>
      </c>
      <c r="F296" s="70">
        <v>0</v>
      </c>
      <c r="G296" s="70">
        <v>0</v>
      </c>
      <c r="H296" s="70">
        <v>0</v>
      </c>
      <c r="I296" s="70">
        <v>4.3200001716613796</v>
      </c>
      <c r="J296" s="70">
        <v>9.9999997764825804E-3</v>
      </c>
      <c r="K296" s="70">
        <v>0</v>
      </c>
      <c r="L296" s="70">
        <v>0</v>
      </c>
      <c r="M296" s="70">
        <v>319</v>
      </c>
      <c r="N296" s="70">
        <v>1121</v>
      </c>
      <c r="O296" s="71">
        <v>1826</v>
      </c>
    </row>
    <row r="297" spans="1:15">
      <c r="A297" s="68">
        <v>2873212765</v>
      </c>
      <c r="B297" s="69">
        <v>42502</v>
      </c>
      <c r="C297" s="70">
        <v>7566</v>
      </c>
      <c r="D297" s="70">
        <v>5.1100001335143999</v>
      </c>
      <c r="E297" s="70">
        <v>5.1100001335143999</v>
      </c>
      <c r="F297" s="70">
        <v>0</v>
      </c>
      <c r="G297" s="70">
        <v>0</v>
      </c>
      <c r="H297" s="70">
        <v>0</v>
      </c>
      <c r="I297" s="70">
        <v>5.1100001335143999</v>
      </c>
      <c r="J297" s="70">
        <v>0</v>
      </c>
      <c r="K297" s="70">
        <v>0</v>
      </c>
      <c r="L297" s="70">
        <v>0</v>
      </c>
      <c r="M297" s="70">
        <v>268</v>
      </c>
      <c r="N297" s="70">
        <v>720</v>
      </c>
      <c r="O297" s="71">
        <v>1431</v>
      </c>
    </row>
    <row r="298" spans="1:15">
      <c r="A298" s="68">
        <v>3372868164</v>
      </c>
      <c r="B298" s="69">
        <v>42472</v>
      </c>
      <c r="C298" s="70">
        <v>4747</v>
      </c>
      <c r="D298" s="70">
        <v>3.2400000095367401</v>
      </c>
      <c r="E298" s="70">
        <v>3.2400000095367401</v>
      </c>
      <c r="F298" s="70">
        <v>0</v>
      </c>
      <c r="G298" s="70">
        <v>0</v>
      </c>
      <c r="H298" s="70">
        <v>0</v>
      </c>
      <c r="I298" s="70">
        <v>3.2300000190734899</v>
      </c>
      <c r="J298" s="70">
        <v>9.9999997764825804E-3</v>
      </c>
      <c r="K298" s="70">
        <v>0</v>
      </c>
      <c r="L298" s="70">
        <v>0</v>
      </c>
      <c r="M298" s="70">
        <v>280</v>
      </c>
      <c r="N298" s="70">
        <v>1160</v>
      </c>
      <c r="O298" s="71">
        <v>1788</v>
      </c>
    </row>
    <row r="299" spans="1:15">
      <c r="A299" s="68">
        <v>3372868164</v>
      </c>
      <c r="B299" s="69">
        <v>42473</v>
      </c>
      <c r="C299" s="70">
        <v>9715</v>
      </c>
      <c r="D299" s="70">
        <v>6.6300001144409197</v>
      </c>
      <c r="E299" s="70">
        <v>6.6300001144409197</v>
      </c>
      <c r="F299" s="70">
        <v>0</v>
      </c>
      <c r="G299" s="70">
        <v>0.99000000953674305</v>
      </c>
      <c r="H299" s="70">
        <v>0.34000000357627902</v>
      </c>
      <c r="I299" s="70">
        <v>5.2699999809265101</v>
      </c>
      <c r="J299" s="70">
        <v>1.9999999552965199E-2</v>
      </c>
      <c r="K299" s="70">
        <v>16</v>
      </c>
      <c r="L299" s="70">
        <v>8</v>
      </c>
      <c r="M299" s="70">
        <v>371</v>
      </c>
      <c r="N299" s="70">
        <v>1045</v>
      </c>
      <c r="O299" s="71">
        <v>2093</v>
      </c>
    </row>
    <row r="300" spans="1:15">
      <c r="A300" s="68">
        <v>3372868164</v>
      </c>
      <c r="B300" s="69">
        <v>42474</v>
      </c>
      <c r="C300" s="70">
        <v>8844</v>
      </c>
      <c r="D300" s="70">
        <v>6.0300002098083496</v>
      </c>
      <c r="E300" s="70">
        <v>6.0300002098083496</v>
      </c>
      <c r="F300" s="70">
        <v>0</v>
      </c>
      <c r="G300" s="70">
        <v>0.34000000357627902</v>
      </c>
      <c r="H300" s="70">
        <v>1.0299999713897701</v>
      </c>
      <c r="I300" s="70">
        <v>4.6500000953674299</v>
      </c>
      <c r="J300" s="70">
        <v>9.9999997764825804E-3</v>
      </c>
      <c r="K300" s="70">
        <v>6</v>
      </c>
      <c r="L300" s="70">
        <v>25</v>
      </c>
      <c r="M300" s="70">
        <v>370</v>
      </c>
      <c r="N300" s="70">
        <v>1039</v>
      </c>
      <c r="O300" s="71">
        <v>2065</v>
      </c>
    </row>
    <row r="301" spans="1:15">
      <c r="A301" s="68">
        <v>3372868164</v>
      </c>
      <c r="B301" s="69">
        <v>42475</v>
      </c>
      <c r="C301" s="70">
        <v>7451</v>
      </c>
      <c r="D301" s="70">
        <v>5.0799999237060502</v>
      </c>
      <c r="E301" s="70">
        <v>5.0799999237060502</v>
      </c>
      <c r="F301" s="70">
        <v>0</v>
      </c>
      <c r="G301" s="70">
        <v>0</v>
      </c>
      <c r="H301" s="70">
        <v>0</v>
      </c>
      <c r="I301" s="70">
        <v>5.0599999427795401</v>
      </c>
      <c r="J301" s="70">
        <v>1.9999999552965199E-2</v>
      </c>
      <c r="K301" s="70">
        <v>0</v>
      </c>
      <c r="L301" s="70">
        <v>0</v>
      </c>
      <c r="M301" s="70">
        <v>335</v>
      </c>
      <c r="N301" s="70">
        <v>1105</v>
      </c>
      <c r="O301" s="71">
        <v>1908</v>
      </c>
    </row>
    <row r="302" spans="1:15">
      <c r="A302" s="68">
        <v>3372868164</v>
      </c>
      <c r="B302" s="69">
        <v>42476</v>
      </c>
      <c r="C302" s="70">
        <v>6905</v>
      </c>
      <c r="D302" s="70">
        <v>4.7300000190734899</v>
      </c>
      <c r="E302" s="70">
        <v>4.7300000190734899</v>
      </c>
      <c r="F302" s="70">
        <v>0</v>
      </c>
      <c r="G302" s="70">
        <v>0</v>
      </c>
      <c r="H302" s="70">
        <v>0</v>
      </c>
      <c r="I302" s="70">
        <v>4.6999998092651403</v>
      </c>
      <c r="J302" s="70">
        <v>2.9999999329447701E-2</v>
      </c>
      <c r="K302" s="70">
        <v>0</v>
      </c>
      <c r="L302" s="70">
        <v>0</v>
      </c>
      <c r="M302" s="70">
        <v>356</v>
      </c>
      <c r="N302" s="70">
        <v>1084</v>
      </c>
      <c r="O302" s="71">
        <v>1908</v>
      </c>
    </row>
    <row r="303" spans="1:15">
      <c r="A303" s="68">
        <v>3372868164</v>
      </c>
      <c r="B303" s="69">
        <v>42477</v>
      </c>
      <c r="C303" s="70">
        <v>8199</v>
      </c>
      <c r="D303" s="70">
        <v>5.8800001144409197</v>
      </c>
      <c r="E303" s="70">
        <v>5.8800001144409197</v>
      </c>
      <c r="F303" s="70">
        <v>0</v>
      </c>
      <c r="G303" s="70">
        <v>1.4099999666214</v>
      </c>
      <c r="H303" s="70">
        <v>0.10000000149011599</v>
      </c>
      <c r="I303" s="70">
        <v>4.3600001335143999</v>
      </c>
      <c r="J303" s="70">
        <v>9.9999997764825804E-3</v>
      </c>
      <c r="K303" s="70">
        <v>11</v>
      </c>
      <c r="L303" s="70">
        <v>2</v>
      </c>
      <c r="M303" s="70">
        <v>322</v>
      </c>
      <c r="N303" s="70">
        <v>1105</v>
      </c>
      <c r="O303" s="71">
        <v>1964</v>
      </c>
    </row>
    <row r="304" spans="1:15">
      <c r="A304" s="68">
        <v>3372868164</v>
      </c>
      <c r="B304" s="69">
        <v>42478</v>
      </c>
      <c r="C304" s="70">
        <v>6798</v>
      </c>
      <c r="D304" s="70">
        <v>4.6399998664856001</v>
      </c>
      <c r="E304" s="70">
        <v>4.6399998664856001</v>
      </c>
      <c r="F304" s="70">
        <v>0</v>
      </c>
      <c r="G304" s="70">
        <v>1.08000004291534</v>
      </c>
      <c r="H304" s="70">
        <v>0.20000000298023199</v>
      </c>
      <c r="I304" s="70">
        <v>3.3499999046325701</v>
      </c>
      <c r="J304" s="70">
        <v>0</v>
      </c>
      <c r="K304" s="70">
        <v>20</v>
      </c>
      <c r="L304" s="70">
        <v>7</v>
      </c>
      <c r="M304" s="70">
        <v>343</v>
      </c>
      <c r="N304" s="70">
        <v>1070</v>
      </c>
      <c r="O304" s="71">
        <v>2014</v>
      </c>
    </row>
    <row r="305" spans="1:15">
      <c r="A305" s="68">
        <v>3372868164</v>
      </c>
      <c r="B305" s="69">
        <v>42479</v>
      </c>
      <c r="C305" s="70">
        <v>7711</v>
      </c>
      <c r="D305" s="70">
        <v>5.2600002288818404</v>
      </c>
      <c r="E305" s="70">
        <v>5.2600002288818404</v>
      </c>
      <c r="F305" s="70">
        <v>0</v>
      </c>
      <c r="G305" s="70">
        <v>0</v>
      </c>
      <c r="H305" s="70">
        <v>0</v>
      </c>
      <c r="I305" s="70">
        <v>5.2399997711181596</v>
      </c>
      <c r="J305" s="70">
        <v>1.9999999552965199E-2</v>
      </c>
      <c r="K305" s="70">
        <v>0</v>
      </c>
      <c r="L305" s="70">
        <v>0</v>
      </c>
      <c r="M305" s="70">
        <v>376</v>
      </c>
      <c r="N305" s="70">
        <v>1064</v>
      </c>
      <c r="O305" s="71">
        <v>1985</v>
      </c>
    </row>
    <row r="306" spans="1:15">
      <c r="A306" s="68">
        <v>3372868164</v>
      </c>
      <c r="B306" s="69">
        <v>42480</v>
      </c>
      <c r="C306" s="70">
        <v>4880</v>
      </c>
      <c r="D306" s="70">
        <v>3.3299999237060498</v>
      </c>
      <c r="E306" s="70">
        <v>3.3299999237060498</v>
      </c>
      <c r="F306" s="70">
        <v>0</v>
      </c>
      <c r="G306" s="70">
        <v>0.83999997377395597</v>
      </c>
      <c r="H306" s="70">
        <v>9.00000035762787E-2</v>
      </c>
      <c r="I306" s="70">
        <v>2.3800001144409202</v>
      </c>
      <c r="J306" s="70">
        <v>1.9999999552965199E-2</v>
      </c>
      <c r="K306" s="70">
        <v>15</v>
      </c>
      <c r="L306" s="70">
        <v>3</v>
      </c>
      <c r="M306" s="70">
        <v>274</v>
      </c>
      <c r="N306" s="70">
        <v>1148</v>
      </c>
      <c r="O306" s="71">
        <v>1867</v>
      </c>
    </row>
    <row r="307" spans="1:15">
      <c r="A307" s="68">
        <v>3372868164</v>
      </c>
      <c r="B307" s="69">
        <v>42481</v>
      </c>
      <c r="C307" s="70">
        <v>8857</v>
      </c>
      <c r="D307" s="70">
        <v>6.0700001716613796</v>
      </c>
      <c r="E307" s="70">
        <v>6.0700001716613796</v>
      </c>
      <c r="F307" s="70">
        <v>0</v>
      </c>
      <c r="G307" s="70">
        <v>1.1499999761581401</v>
      </c>
      <c r="H307" s="70">
        <v>0.259999990463257</v>
      </c>
      <c r="I307" s="70">
        <v>4.6399998664856001</v>
      </c>
      <c r="J307" s="70">
        <v>9.9999997764825804E-3</v>
      </c>
      <c r="K307" s="70">
        <v>18</v>
      </c>
      <c r="L307" s="70">
        <v>9</v>
      </c>
      <c r="M307" s="70">
        <v>376</v>
      </c>
      <c r="N307" s="70">
        <v>1037</v>
      </c>
      <c r="O307" s="71">
        <v>2124</v>
      </c>
    </row>
    <row r="308" spans="1:15">
      <c r="A308" s="68">
        <v>3372868164</v>
      </c>
      <c r="B308" s="69">
        <v>42482</v>
      </c>
      <c r="C308" s="70">
        <v>3843</v>
      </c>
      <c r="D308" s="70">
        <v>2.6199998855590798</v>
      </c>
      <c r="E308" s="70">
        <v>2.6199998855590798</v>
      </c>
      <c r="F308" s="70">
        <v>0</v>
      </c>
      <c r="G308" s="70">
        <v>0</v>
      </c>
      <c r="H308" s="70">
        <v>0</v>
      </c>
      <c r="I308" s="70">
        <v>2.6099998950958301</v>
      </c>
      <c r="J308" s="70">
        <v>9.9999997764825804E-3</v>
      </c>
      <c r="K308" s="70">
        <v>0</v>
      </c>
      <c r="L308" s="70">
        <v>0</v>
      </c>
      <c r="M308" s="70">
        <v>206</v>
      </c>
      <c r="N308" s="70">
        <v>1234</v>
      </c>
      <c r="O308" s="71">
        <v>1669</v>
      </c>
    </row>
    <row r="309" spans="1:15">
      <c r="A309" s="68">
        <v>3372868164</v>
      </c>
      <c r="B309" s="69">
        <v>42483</v>
      </c>
      <c r="C309" s="70">
        <v>7396</v>
      </c>
      <c r="D309" s="70">
        <v>5.0700001716613796</v>
      </c>
      <c r="E309" s="70">
        <v>5.0700001716613796</v>
      </c>
      <c r="F309" s="70">
        <v>0</v>
      </c>
      <c r="G309" s="70">
        <v>1.3999999761581401</v>
      </c>
      <c r="H309" s="70">
        <v>7.9999998211860698E-2</v>
      </c>
      <c r="I309" s="70">
        <v>3.5799999237060498</v>
      </c>
      <c r="J309" s="70">
        <v>0</v>
      </c>
      <c r="K309" s="70">
        <v>20</v>
      </c>
      <c r="L309" s="70">
        <v>2</v>
      </c>
      <c r="M309" s="70">
        <v>303</v>
      </c>
      <c r="N309" s="70">
        <v>1115</v>
      </c>
      <c r="O309" s="71">
        <v>1995</v>
      </c>
    </row>
    <row r="310" spans="1:15">
      <c r="A310" s="68">
        <v>3372868164</v>
      </c>
      <c r="B310" s="69">
        <v>42484</v>
      </c>
      <c r="C310" s="70">
        <v>6731</v>
      </c>
      <c r="D310" s="70">
        <v>4.5900001525878897</v>
      </c>
      <c r="E310" s="70">
        <v>4.5900001525878897</v>
      </c>
      <c r="F310" s="70">
        <v>0</v>
      </c>
      <c r="G310" s="70">
        <v>0.88999998569488503</v>
      </c>
      <c r="H310" s="70">
        <v>0.18999999761581399</v>
      </c>
      <c r="I310" s="70">
        <v>3.4900000095367401</v>
      </c>
      <c r="J310" s="70">
        <v>1.9999999552965199E-2</v>
      </c>
      <c r="K310" s="70">
        <v>14</v>
      </c>
      <c r="L310" s="70">
        <v>7</v>
      </c>
      <c r="M310" s="70">
        <v>292</v>
      </c>
      <c r="N310" s="70">
        <v>1127</v>
      </c>
      <c r="O310" s="71">
        <v>1921</v>
      </c>
    </row>
    <row r="311" spans="1:15">
      <c r="A311" s="68">
        <v>3372868164</v>
      </c>
      <c r="B311" s="69">
        <v>42485</v>
      </c>
      <c r="C311" s="70">
        <v>5995</v>
      </c>
      <c r="D311" s="70">
        <v>4.0900001525878897</v>
      </c>
      <c r="E311" s="70">
        <v>4.0900001525878897</v>
      </c>
      <c r="F311" s="70">
        <v>0</v>
      </c>
      <c r="G311" s="70">
        <v>0</v>
      </c>
      <c r="H311" s="70">
        <v>0</v>
      </c>
      <c r="I311" s="70">
        <v>4.0900001525878897</v>
      </c>
      <c r="J311" s="70">
        <v>0</v>
      </c>
      <c r="K311" s="70">
        <v>0</v>
      </c>
      <c r="L311" s="70">
        <v>0</v>
      </c>
      <c r="M311" s="70">
        <v>416</v>
      </c>
      <c r="N311" s="70">
        <v>1024</v>
      </c>
      <c r="O311" s="71">
        <v>2010</v>
      </c>
    </row>
    <row r="312" spans="1:15">
      <c r="A312" s="68">
        <v>3372868164</v>
      </c>
      <c r="B312" s="69">
        <v>42486</v>
      </c>
      <c r="C312" s="70">
        <v>8283</v>
      </c>
      <c r="D312" s="70">
        <v>5.78999996185303</v>
      </c>
      <c r="E312" s="70">
        <v>5.78999996185303</v>
      </c>
      <c r="F312" s="70">
        <v>0</v>
      </c>
      <c r="G312" s="70">
        <v>1.8500000238418599</v>
      </c>
      <c r="H312" s="70">
        <v>5.0000000745058101E-2</v>
      </c>
      <c r="I312" s="70">
        <v>3.8699998855590798</v>
      </c>
      <c r="J312" s="70">
        <v>9.9999997764825804E-3</v>
      </c>
      <c r="K312" s="70">
        <v>22</v>
      </c>
      <c r="L312" s="70">
        <v>2</v>
      </c>
      <c r="M312" s="70">
        <v>333</v>
      </c>
      <c r="N312" s="70">
        <v>1083</v>
      </c>
      <c r="O312" s="71">
        <v>2057</v>
      </c>
    </row>
    <row r="313" spans="1:15">
      <c r="A313" s="68">
        <v>3372868164</v>
      </c>
      <c r="B313" s="69">
        <v>42487</v>
      </c>
      <c r="C313" s="70">
        <v>7904</v>
      </c>
      <c r="D313" s="70">
        <v>5.4200000762939498</v>
      </c>
      <c r="E313" s="70">
        <v>5.4200000762939498</v>
      </c>
      <c r="F313" s="70">
        <v>0</v>
      </c>
      <c r="G313" s="70">
        <v>1.58000004291534</v>
      </c>
      <c r="H313" s="70">
        <v>0.62999999523162797</v>
      </c>
      <c r="I313" s="70">
        <v>3.1900000572204599</v>
      </c>
      <c r="J313" s="70">
        <v>9.9999997764825804E-3</v>
      </c>
      <c r="K313" s="70">
        <v>24</v>
      </c>
      <c r="L313" s="70">
        <v>13</v>
      </c>
      <c r="M313" s="70">
        <v>346</v>
      </c>
      <c r="N313" s="70">
        <v>1057</v>
      </c>
      <c r="O313" s="71">
        <v>2095</v>
      </c>
    </row>
    <row r="314" spans="1:15">
      <c r="A314" s="68">
        <v>3372868164</v>
      </c>
      <c r="B314" s="69">
        <v>42488</v>
      </c>
      <c r="C314" s="70">
        <v>5512</v>
      </c>
      <c r="D314" s="70">
        <v>3.7599999904632599</v>
      </c>
      <c r="E314" s="70">
        <v>3.7599999904632599</v>
      </c>
      <c r="F314" s="70">
        <v>0</v>
      </c>
      <c r="G314" s="70">
        <v>0</v>
      </c>
      <c r="H314" s="70">
        <v>0</v>
      </c>
      <c r="I314" s="70">
        <v>3.7599999904632599</v>
      </c>
      <c r="J314" s="70">
        <v>0</v>
      </c>
      <c r="K314" s="70">
        <v>0</v>
      </c>
      <c r="L314" s="70">
        <v>0</v>
      </c>
      <c r="M314" s="70">
        <v>385</v>
      </c>
      <c r="N314" s="70">
        <v>1055</v>
      </c>
      <c r="O314" s="71">
        <v>1972</v>
      </c>
    </row>
    <row r="315" spans="1:15">
      <c r="A315" s="68">
        <v>3372868164</v>
      </c>
      <c r="B315" s="69">
        <v>42489</v>
      </c>
      <c r="C315" s="70">
        <v>9135</v>
      </c>
      <c r="D315" s="70">
        <v>6.2300000190734899</v>
      </c>
      <c r="E315" s="70">
        <v>6.2300000190734899</v>
      </c>
      <c r="F315" s="70">
        <v>0</v>
      </c>
      <c r="G315" s="70">
        <v>0</v>
      </c>
      <c r="H315" s="70">
        <v>0</v>
      </c>
      <c r="I315" s="70">
        <v>6.2199997901916504</v>
      </c>
      <c r="J315" s="70">
        <v>9.9999997764825804E-3</v>
      </c>
      <c r="K315" s="70">
        <v>0</v>
      </c>
      <c r="L315" s="70">
        <v>0</v>
      </c>
      <c r="M315" s="70">
        <v>402</v>
      </c>
      <c r="N315" s="70">
        <v>1038</v>
      </c>
      <c r="O315" s="71">
        <v>2044</v>
      </c>
    </row>
    <row r="316" spans="1:15">
      <c r="A316" s="68">
        <v>3372868164</v>
      </c>
      <c r="B316" s="69">
        <v>42490</v>
      </c>
      <c r="C316" s="70">
        <v>5250</v>
      </c>
      <c r="D316" s="70">
        <v>3.5799999237060498</v>
      </c>
      <c r="E316" s="70">
        <v>3.5799999237060498</v>
      </c>
      <c r="F316" s="70">
        <v>0</v>
      </c>
      <c r="G316" s="70">
        <v>1.0599999427795399</v>
      </c>
      <c r="H316" s="70">
        <v>9.00000035762787E-2</v>
      </c>
      <c r="I316" s="70">
        <v>2.4200000762939502</v>
      </c>
      <c r="J316" s="70">
        <v>9.9999997764825804E-3</v>
      </c>
      <c r="K316" s="70">
        <v>17</v>
      </c>
      <c r="L316" s="70">
        <v>4</v>
      </c>
      <c r="M316" s="70">
        <v>300</v>
      </c>
      <c r="N316" s="70">
        <v>1119</v>
      </c>
      <c r="O316" s="71">
        <v>1946</v>
      </c>
    </row>
    <row r="317" spans="1:15">
      <c r="A317" s="68">
        <v>3372868164</v>
      </c>
      <c r="B317" s="69">
        <v>42491</v>
      </c>
      <c r="C317" s="70">
        <v>3077</v>
      </c>
      <c r="D317" s="70">
        <v>2.0999999046325701</v>
      </c>
      <c r="E317" s="70">
        <v>2.0999999046325701</v>
      </c>
      <c r="F317" s="70">
        <v>0</v>
      </c>
      <c r="G317" s="70">
        <v>0</v>
      </c>
      <c r="H317" s="70">
        <v>0</v>
      </c>
      <c r="I317" s="70">
        <v>2.0899999141693102</v>
      </c>
      <c r="J317" s="70">
        <v>0</v>
      </c>
      <c r="K317" s="70">
        <v>0</v>
      </c>
      <c r="L317" s="70">
        <v>0</v>
      </c>
      <c r="M317" s="70">
        <v>172</v>
      </c>
      <c r="N317" s="70">
        <v>842</v>
      </c>
      <c r="O317" s="71">
        <v>1237</v>
      </c>
    </row>
    <row r="318" spans="1:15">
      <c r="A318" s="68">
        <v>3977333714</v>
      </c>
      <c r="B318" s="69">
        <v>42472</v>
      </c>
      <c r="C318" s="70">
        <v>8856</v>
      </c>
      <c r="D318" s="70">
        <v>5.9800000190734899</v>
      </c>
      <c r="E318" s="70">
        <v>5.9800000190734899</v>
      </c>
      <c r="F318" s="70">
        <v>0</v>
      </c>
      <c r="G318" s="70">
        <v>3.0599999427795401</v>
      </c>
      <c r="H318" s="70">
        <v>0.91000002622604403</v>
      </c>
      <c r="I318" s="70">
        <v>2.0099999904632599</v>
      </c>
      <c r="J318" s="70">
        <v>0</v>
      </c>
      <c r="K318" s="70">
        <v>44</v>
      </c>
      <c r="L318" s="70">
        <v>19</v>
      </c>
      <c r="M318" s="70">
        <v>131</v>
      </c>
      <c r="N318" s="70">
        <v>777</v>
      </c>
      <c r="O318" s="71">
        <v>1450</v>
      </c>
    </row>
    <row r="319" spans="1:15">
      <c r="A319" s="68">
        <v>3977333714</v>
      </c>
      <c r="B319" s="69">
        <v>42473</v>
      </c>
      <c r="C319" s="70">
        <v>10035</v>
      </c>
      <c r="D319" s="70">
        <v>6.71000003814697</v>
      </c>
      <c r="E319" s="70">
        <v>6.71000003814697</v>
      </c>
      <c r="F319" s="70">
        <v>0</v>
      </c>
      <c r="G319" s="70">
        <v>2.0299999713897701</v>
      </c>
      <c r="H319" s="70">
        <v>2.1300001144409202</v>
      </c>
      <c r="I319" s="70">
        <v>2.5499999523162802</v>
      </c>
      <c r="J319" s="70">
        <v>0</v>
      </c>
      <c r="K319" s="70">
        <v>31</v>
      </c>
      <c r="L319" s="70">
        <v>46</v>
      </c>
      <c r="M319" s="70">
        <v>153</v>
      </c>
      <c r="N319" s="70">
        <v>754</v>
      </c>
      <c r="O319" s="71">
        <v>1495</v>
      </c>
    </row>
    <row r="320" spans="1:15">
      <c r="A320" s="68">
        <v>3977333714</v>
      </c>
      <c r="B320" s="69">
        <v>42474</v>
      </c>
      <c r="C320" s="70">
        <v>7641</v>
      </c>
      <c r="D320" s="70">
        <v>5.1100001335143999</v>
      </c>
      <c r="E320" s="70">
        <v>5.1100001335143999</v>
      </c>
      <c r="F320" s="70">
        <v>0</v>
      </c>
      <c r="G320" s="70">
        <v>0.31999999284744302</v>
      </c>
      <c r="H320" s="70">
        <v>0.97000002861022905</v>
      </c>
      <c r="I320" s="70">
        <v>3.8199999332428001</v>
      </c>
      <c r="J320" s="70">
        <v>0</v>
      </c>
      <c r="K320" s="70">
        <v>5</v>
      </c>
      <c r="L320" s="70">
        <v>23</v>
      </c>
      <c r="M320" s="70">
        <v>214</v>
      </c>
      <c r="N320" s="70">
        <v>801</v>
      </c>
      <c r="O320" s="71">
        <v>1433</v>
      </c>
    </row>
    <row r="321" spans="1:15">
      <c r="A321" s="68">
        <v>3977333714</v>
      </c>
      <c r="B321" s="69">
        <v>42475</v>
      </c>
      <c r="C321" s="70">
        <v>9010</v>
      </c>
      <c r="D321" s="70">
        <v>6.0599999427795401</v>
      </c>
      <c r="E321" s="70">
        <v>6.0599999427795401</v>
      </c>
      <c r="F321" s="70">
        <v>0</v>
      </c>
      <c r="G321" s="70">
        <v>1.04999995231628</v>
      </c>
      <c r="H321" s="70">
        <v>1.75</v>
      </c>
      <c r="I321" s="70">
        <v>3.2599999904632599</v>
      </c>
      <c r="J321" s="70">
        <v>0</v>
      </c>
      <c r="K321" s="70">
        <v>15</v>
      </c>
      <c r="L321" s="70">
        <v>42</v>
      </c>
      <c r="M321" s="70">
        <v>183</v>
      </c>
      <c r="N321" s="70">
        <v>644</v>
      </c>
      <c r="O321" s="71">
        <v>1468</v>
      </c>
    </row>
    <row r="322" spans="1:15">
      <c r="A322" s="68">
        <v>3977333714</v>
      </c>
      <c r="B322" s="69">
        <v>42476</v>
      </c>
      <c r="C322" s="70">
        <v>13459</v>
      </c>
      <c r="D322" s="70">
        <v>9</v>
      </c>
      <c r="E322" s="70">
        <v>9</v>
      </c>
      <c r="F322" s="70">
        <v>0</v>
      </c>
      <c r="G322" s="70">
        <v>2.0299999713897701</v>
      </c>
      <c r="H322" s="70">
        <v>4</v>
      </c>
      <c r="I322" s="70">
        <v>2.9700000286102299</v>
      </c>
      <c r="J322" s="70">
        <v>0</v>
      </c>
      <c r="K322" s="70">
        <v>31</v>
      </c>
      <c r="L322" s="70">
        <v>83</v>
      </c>
      <c r="M322" s="70">
        <v>153</v>
      </c>
      <c r="N322" s="70">
        <v>663</v>
      </c>
      <c r="O322" s="71">
        <v>1625</v>
      </c>
    </row>
    <row r="323" spans="1:15">
      <c r="A323" s="68">
        <v>3977333714</v>
      </c>
      <c r="B323" s="69">
        <v>42477</v>
      </c>
      <c r="C323" s="70">
        <v>10415</v>
      </c>
      <c r="D323" s="70">
        <v>6.9699997901916504</v>
      </c>
      <c r="E323" s="70">
        <v>6.9699997901916504</v>
      </c>
      <c r="F323" s="70">
        <v>0</v>
      </c>
      <c r="G323" s="70">
        <v>0.69999998807907104</v>
      </c>
      <c r="H323" s="70">
        <v>2.3499999046325701</v>
      </c>
      <c r="I323" s="70">
        <v>3.9200000762939502</v>
      </c>
      <c r="J323" s="70">
        <v>0</v>
      </c>
      <c r="K323" s="70">
        <v>11</v>
      </c>
      <c r="L323" s="70">
        <v>58</v>
      </c>
      <c r="M323" s="70">
        <v>205</v>
      </c>
      <c r="N323" s="70">
        <v>600</v>
      </c>
      <c r="O323" s="71">
        <v>1529</v>
      </c>
    </row>
    <row r="324" spans="1:15">
      <c r="A324" s="68">
        <v>3977333714</v>
      </c>
      <c r="B324" s="69">
        <v>42478</v>
      </c>
      <c r="C324" s="70">
        <v>11663</v>
      </c>
      <c r="D324" s="70">
        <v>7.8000001907348597</v>
      </c>
      <c r="E324" s="70">
        <v>7.8000001907348597</v>
      </c>
      <c r="F324" s="70">
        <v>0</v>
      </c>
      <c r="G324" s="70">
        <v>0.25</v>
      </c>
      <c r="H324" s="70">
        <v>3.7300000190734899</v>
      </c>
      <c r="I324" s="70">
        <v>3.8199999332428001</v>
      </c>
      <c r="J324" s="70">
        <v>0</v>
      </c>
      <c r="K324" s="70">
        <v>4</v>
      </c>
      <c r="L324" s="70">
        <v>95</v>
      </c>
      <c r="M324" s="70">
        <v>214</v>
      </c>
      <c r="N324" s="70">
        <v>605</v>
      </c>
      <c r="O324" s="71">
        <v>1584</v>
      </c>
    </row>
    <row r="325" spans="1:15">
      <c r="A325" s="68">
        <v>3977333714</v>
      </c>
      <c r="B325" s="69">
        <v>42479</v>
      </c>
      <c r="C325" s="70">
        <v>12414</v>
      </c>
      <c r="D325" s="70">
        <v>8.7799997329711896</v>
      </c>
      <c r="E325" s="70">
        <v>8.7799997329711896</v>
      </c>
      <c r="F325" s="70">
        <v>0</v>
      </c>
      <c r="G325" s="70">
        <v>2.2400000095367401</v>
      </c>
      <c r="H325" s="70">
        <v>2.4500000476837198</v>
      </c>
      <c r="I325" s="70">
        <v>3.96000003814697</v>
      </c>
      <c r="J325" s="70">
        <v>0</v>
      </c>
      <c r="K325" s="70">
        <v>19</v>
      </c>
      <c r="L325" s="70">
        <v>67</v>
      </c>
      <c r="M325" s="70">
        <v>221</v>
      </c>
      <c r="N325" s="70">
        <v>738</v>
      </c>
      <c r="O325" s="71">
        <v>1638</v>
      </c>
    </row>
    <row r="326" spans="1:15">
      <c r="A326" s="68">
        <v>3977333714</v>
      </c>
      <c r="B326" s="69">
        <v>42480</v>
      </c>
      <c r="C326" s="70">
        <v>11658</v>
      </c>
      <c r="D326" s="70">
        <v>7.8299999237060502</v>
      </c>
      <c r="E326" s="70">
        <v>7.8299999237060502</v>
      </c>
      <c r="F326" s="70">
        <v>0</v>
      </c>
      <c r="G326" s="70">
        <v>0.20000000298023199</v>
      </c>
      <c r="H326" s="70">
        <v>4.3499999046325701</v>
      </c>
      <c r="I326" s="70">
        <v>3.2799999713897701</v>
      </c>
      <c r="J326" s="70">
        <v>0</v>
      </c>
      <c r="K326" s="70">
        <v>2</v>
      </c>
      <c r="L326" s="70">
        <v>98</v>
      </c>
      <c r="M326" s="70">
        <v>164</v>
      </c>
      <c r="N326" s="70">
        <v>845</v>
      </c>
      <c r="O326" s="71">
        <v>1554</v>
      </c>
    </row>
    <row r="327" spans="1:15">
      <c r="A327" s="68">
        <v>3977333714</v>
      </c>
      <c r="B327" s="69">
        <v>42481</v>
      </c>
      <c r="C327" s="70">
        <v>6093</v>
      </c>
      <c r="D327" s="70">
        <v>4.0799999237060502</v>
      </c>
      <c r="E327" s="70">
        <v>4.0799999237060502</v>
      </c>
      <c r="F327" s="70">
        <v>0</v>
      </c>
      <c r="G327" s="70">
        <v>0</v>
      </c>
      <c r="H327" s="70">
        <v>0</v>
      </c>
      <c r="I327" s="70">
        <v>4.0599999427795401</v>
      </c>
      <c r="J327" s="70">
        <v>0</v>
      </c>
      <c r="K327" s="70">
        <v>0</v>
      </c>
      <c r="L327" s="70">
        <v>0</v>
      </c>
      <c r="M327" s="70">
        <v>242</v>
      </c>
      <c r="N327" s="70">
        <v>712</v>
      </c>
      <c r="O327" s="71">
        <v>1397</v>
      </c>
    </row>
    <row r="328" spans="1:15">
      <c r="A328" s="68">
        <v>3977333714</v>
      </c>
      <c r="B328" s="69">
        <v>42482</v>
      </c>
      <c r="C328" s="70">
        <v>8911</v>
      </c>
      <c r="D328" s="70">
        <v>5.96000003814697</v>
      </c>
      <c r="E328" s="70">
        <v>5.96000003814697</v>
      </c>
      <c r="F328" s="70">
        <v>0</v>
      </c>
      <c r="G328" s="70">
        <v>2.3299999237060498</v>
      </c>
      <c r="H328" s="70">
        <v>0.57999998331069902</v>
      </c>
      <c r="I328" s="70">
        <v>3.0599999427795401</v>
      </c>
      <c r="J328" s="70">
        <v>0</v>
      </c>
      <c r="K328" s="70">
        <v>33</v>
      </c>
      <c r="L328" s="70">
        <v>12</v>
      </c>
      <c r="M328" s="70">
        <v>188</v>
      </c>
      <c r="N328" s="70">
        <v>731</v>
      </c>
      <c r="O328" s="71">
        <v>1481</v>
      </c>
    </row>
    <row r="329" spans="1:15">
      <c r="A329" s="68">
        <v>3977333714</v>
      </c>
      <c r="B329" s="69">
        <v>42483</v>
      </c>
      <c r="C329" s="70">
        <v>12058</v>
      </c>
      <c r="D329" s="70">
        <v>8.0699996948242205</v>
      </c>
      <c r="E329" s="70">
        <v>8.0699996948242205</v>
      </c>
      <c r="F329" s="70">
        <v>0</v>
      </c>
      <c r="G329" s="70">
        <v>0</v>
      </c>
      <c r="H329" s="70">
        <v>4.2199997901916504</v>
      </c>
      <c r="I329" s="70">
        <v>3.8499999046325701</v>
      </c>
      <c r="J329" s="70">
        <v>0</v>
      </c>
      <c r="K329" s="70">
        <v>0</v>
      </c>
      <c r="L329" s="70">
        <v>92</v>
      </c>
      <c r="M329" s="70">
        <v>252</v>
      </c>
      <c r="N329" s="70">
        <v>724</v>
      </c>
      <c r="O329" s="71">
        <v>1638</v>
      </c>
    </row>
    <row r="330" spans="1:15">
      <c r="A330" s="68">
        <v>3977333714</v>
      </c>
      <c r="B330" s="69">
        <v>42484</v>
      </c>
      <c r="C330" s="70">
        <v>14112</v>
      </c>
      <c r="D330" s="70">
        <v>10</v>
      </c>
      <c r="E330" s="70">
        <v>10</v>
      </c>
      <c r="F330" s="70">
        <v>0</v>
      </c>
      <c r="G330" s="70">
        <v>3.2699999809265101</v>
      </c>
      <c r="H330" s="70">
        <v>4.5599999427795401</v>
      </c>
      <c r="I330" s="70">
        <v>2.1700000762939502</v>
      </c>
      <c r="J330" s="70">
        <v>0</v>
      </c>
      <c r="K330" s="70">
        <v>30</v>
      </c>
      <c r="L330" s="70">
        <v>95</v>
      </c>
      <c r="M330" s="70">
        <v>129</v>
      </c>
      <c r="N330" s="70">
        <v>660</v>
      </c>
      <c r="O330" s="71">
        <v>1655</v>
      </c>
    </row>
    <row r="331" spans="1:15">
      <c r="A331" s="68">
        <v>3977333714</v>
      </c>
      <c r="B331" s="69">
        <v>42485</v>
      </c>
      <c r="C331" s="70">
        <v>11177</v>
      </c>
      <c r="D331" s="70">
        <v>8.4799995422363299</v>
      </c>
      <c r="E331" s="70">
        <v>8.4799995422363299</v>
      </c>
      <c r="F331" s="70">
        <v>0</v>
      </c>
      <c r="G331" s="70">
        <v>5.6199998855590803</v>
      </c>
      <c r="H331" s="70">
        <v>0.43000000715255698</v>
      </c>
      <c r="I331" s="70">
        <v>2.4100000858306898</v>
      </c>
      <c r="J331" s="70">
        <v>0</v>
      </c>
      <c r="K331" s="70">
        <v>50</v>
      </c>
      <c r="L331" s="70">
        <v>9</v>
      </c>
      <c r="M331" s="70">
        <v>133</v>
      </c>
      <c r="N331" s="70">
        <v>781</v>
      </c>
      <c r="O331" s="71">
        <v>1570</v>
      </c>
    </row>
    <row r="332" spans="1:15">
      <c r="A332" s="68">
        <v>3977333714</v>
      </c>
      <c r="B332" s="69">
        <v>42486</v>
      </c>
      <c r="C332" s="70">
        <v>11388</v>
      </c>
      <c r="D332" s="70">
        <v>7.6199998855590803</v>
      </c>
      <c r="E332" s="70">
        <v>7.6199998855590803</v>
      </c>
      <c r="F332" s="70">
        <v>0</v>
      </c>
      <c r="G332" s="70">
        <v>0.44999998807907099</v>
      </c>
      <c r="H332" s="70">
        <v>4.2199997901916504</v>
      </c>
      <c r="I332" s="70">
        <v>2.9500000476837198</v>
      </c>
      <c r="J332" s="70">
        <v>0</v>
      </c>
      <c r="K332" s="70">
        <v>7</v>
      </c>
      <c r="L332" s="70">
        <v>95</v>
      </c>
      <c r="M332" s="70">
        <v>170</v>
      </c>
      <c r="N332" s="70">
        <v>797</v>
      </c>
      <c r="O332" s="71">
        <v>1551</v>
      </c>
    </row>
    <row r="333" spans="1:15">
      <c r="A333" s="68">
        <v>3977333714</v>
      </c>
      <c r="B333" s="69">
        <v>42487</v>
      </c>
      <c r="C333" s="70">
        <v>7193</v>
      </c>
      <c r="D333" s="70">
        <v>5.03999996185303</v>
      </c>
      <c r="E333" s="70">
        <v>5.03999996185303</v>
      </c>
      <c r="F333" s="70">
        <v>0</v>
      </c>
      <c r="G333" s="70">
        <v>0</v>
      </c>
      <c r="H333" s="70">
        <v>0.41999998688697798</v>
      </c>
      <c r="I333" s="70">
        <v>4.6199998855590803</v>
      </c>
      <c r="J333" s="70">
        <v>0</v>
      </c>
      <c r="K333" s="70">
        <v>0</v>
      </c>
      <c r="L333" s="70">
        <v>10</v>
      </c>
      <c r="M333" s="70">
        <v>176</v>
      </c>
      <c r="N333" s="70">
        <v>714</v>
      </c>
      <c r="O333" s="71">
        <v>1377</v>
      </c>
    </row>
    <row r="334" spans="1:15">
      <c r="A334" s="68">
        <v>3977333714</v>
      </c>
      <c r="B334" s="69">
        <v>42488</v>
      </c>
      <c r="C334" s="70">
        <v>7114</v>
      </c>
      <c r="D334" s="70">
        <v>4.8800001144409197</v>
      </c>
      <c r="E334" s="70">
        <v>4.8800001144409197</v>
      </c>
      <c r="F334" s="70">
        <v>0</v>
      </c>
      <c r="G334" s="70">
        <v>1.37000000476837</v>
      </c>
      <c r="H334" s="70">
        <v>0.28999999165535001</v>
      </c>
      <c r="I334" s="70">
        <v>3.2200000286102299</v>
      </c>
      <c r="J334" s="70">
        <v>0</v>
      </c>
      <c r="K334" s="70">
        <v>15</v>
      </c>
      <c r="L334" s="70">
        <v>8</v>
      </c>
      <c r="M334" s="70">
        <v>190</v>
      </c>
      <c r="N334" s="70">
        <v>804</v>
      </c>
      <c r="O334" s="71">
        <v>1407</v>
      </c>
    </row>
    <row r="335" spans="1:15">
      <c r="A335" s="68">
        <v>3977333714</v>
      </c>
      <c r="B335" s="69">
        <v>42489</v>
      </c>
      <c r="C335" s="70">
        <v>10645</v>
      </c>
      <c r="D335" s="70">
        <v>7.75</v>
      </c>
      <c r="E335" s="70">
        <v>7.75</v>
      </c>
      <c r="F335" s="70">
        <v>0</v>
      </c>
      <c r="G335" s="70">
        <v>3.7400000095367401</v>
      </c>
      <c r="H335" s="70">
        <v>1.29999995231628</v>
      </c>
      <c r="I335" s="70">
        <v>2.71000003814697</v>
      </c>
      <c r="J335" s="70">
        <v>0</v>
      </c>
      <c r="K335" s="70">
        <v>36</v>
      </c>
      <c r="L335" s="70">
        <v>32</v>
      </c>
      <c r="M335" s="70">
        <v>150</v>
      </c>
      <c r="N335" s="70">
        <v>744</v>
      </c>
      <c r="O335" s="71">
        <v>1545</v>
      </c>
    </row>
    <row r="336" spans="1:15">
      <c r="A336" s="68">
        <v>3977333714</v>
      </c>
      <c r="B336" s="69">
        <v>42490</v>
      </c>
      <c r="C336" s="70">
        <v>13238</v>
      </c>
      <c r="D336" s="70">
        <v>9.1999998092651403</v>
      </c>
      <c r="E336" s="70">
        <v>9.1999998092651403</v>
      </c>
      <c r="F336" s="70">
        <v>0</v>
      </c>
      <c r="G336" s="70">
        <v>3.6900000572204599</v>
      </c>
      <c r="H336" s="70">
        <v>2.0999999046325701</v>
      </c>
      <c r="I336" s="70">
        <v>3.4100000858306898</v>
      </c>
      <c r="J336" s="70">
        <v>0</v>
      </c>
      <c r="K336" s="70">
        <v>43</v>
      </c>
      <c r="L336" s="70">
        <v>52</v>
      </c>
      <c r="M336" s="70">
        <v>194</v>
      </c>
      <c r="N336" s="70">
        <v>687</v>
      </c>
      <c r="O336" s="71">
        <v>1650</v>
      </c>
    </row>
    <row r="337" spans="1:15">
      <c r="A337" s="68">
        <v>3977333714</v>
      </c>
      <c r="B337" s="69">
        <v>42491</v>
      </c>
      <c r="C337" s="70">
        <v>10414</v>
      </c>
      <c r="D337" s="70">
        <v>7.0700001716613796</v>
      </c>
      <c r="E337" s="70">
        <v>7.0700001716613796</v>
      </c>
      <c r="F337" s="70">
        <v>0</v>
      </c>
      <c r="G337" s="70">
        <v>2.6700000762939502</v>
      </c>
      <c r="H337" s="70">
        <v>1.9800000190734901</v>
      </c>
      <c r="I337" s="70">
        <v>2.4100000858306898</v>
      </c>
      <c r="J337" s="70">
        <v>0</v>
      </c>
      <c r="K337" s="70">
        <v>41</v>
      </c>
      <c r="L337" s="70">
        <v>40</v>
      </c>
      <c r="M337" s="70">
        <v>124</v>
      </c>
      <c r="N337" s="70">
        <v>691</v>
      </c>
      <c r="O337" s="71">
        <v>1501</v>
      </c>
    </row>
    <row r="338" spans="1:15">
      <c r="A338" s="68">
        <v>3977333714</v>
      </c>
      <c r="B338" s="69">
        <v>42492</v>
      </c>
      <c r="C338" s="70">
        <v>16520</v>
      </c>
      <c r="D338" s="70">
        <v>11.050000190734901</v>
      </c>
      <c r="E338" s="70">
        <v>11.050000190734901</v>
      </c>
      <c r="F338" s="70">
        <v>0</v>
      </c>
      <c r="G338" s="70">
        <v>1.53999996185303</v>
      </c>
      <c r="H338" s="70">
        <v>6.4800000190734899</v>
      </c>
      <c r="I338" s="70">
        <v>3.0199999809265101</v>
      </c>
      <c r="J338" s="70">
        <v>0</v>
      </c>
      <c r="K338" s="70">
        <v>24</v>
      </c>
      <c r="L338" s="70">
        <v>143</v>
      </c>
      <c r="M338" s="70">
        <v>176</v>
      </c>
      <c r="N338" s="70">
        <v>713</v>
      </c>
      <c r="O338" s="71">
        <v>1760</v>
      </c>
    </row>
    <row r="339" spans="1:15">
      <c r="A339" s="68">
        <v>3977333714</v>
      </c>
      <c r="B339" s="69">
        <v>42493</v>
      </c>
      <c r="C339" s="70">
        <v>14335</v>
      </c>
      <c r="D339" s="70">
        <v>9.5900001525878906</v>
      </c>
      <c r="E339" s="70">
        <v>9.5900001525878906</v>
      </c>
      <c r="F339" s="70">
        <v>0</v>
      </c>
      <c r="G339" s="70">
        <v>3.3199999332428001</v>
      </c>
      <c r="H339" s="70">
        <v>1.7400000095367401</v>
      </c>
      <c r="I339" s="70">
        <v>4.5300002098083496</v>
      </c>
      <c r="J339" s="70">
        <v>0</v>
      </c>
      <c r="K339" s="70">
        <v>47</v>
      </c>
      <c r="L339" s="70">
        <v>41</v>
      </c>
      <c r="M339" s="70">
        <v>258</v>
      </c>
      <c r="N339" s="70">
        <v>594</v>
      </c>
      <c r="O339" s="71">
        <v>1710</v>
      </c>
    </row>
    <row r="340" spans="1:15">
      <c r="A340" s="68">
        <v>3977333714</v>
      </c>
      <c r="B340" s="69">
        <v>42494</v>
      </c>
      <c r="C340" s="70">
        <v>13559</v>
      </c>
      <c r="D340" s="70">
        <v>9.4399995803833008</v>
      </c>
      <c r="E340" s="70">
        <v>9.4399995803833008</v>
      </c>
      <c r="F340" s="70">
        <v>0</v>
      </c>
      <c r="G340" s="70">
        <v>1.8099999427795399</v>
      </c>
      <c r="H340" s="70">
        <v>4.5799999237060502</v>
      </c>
      <c r="I340" s="70">
        <v>2.8900001049041699</v>
      </c>
      <c r="J340" s="70">
        <v>0</v>
      </c>
      <c r="K340" s="70">
        <v>14</v>
      </c>
      <c r="L340" s="70">
        <v>96</v>
      </c>
      <c r="M340" s="70">
        <v>142</v>
      </c>
      <c r="N340" s="70">
        <v>852</v>
      </c>
      <c r="O340" s="71">
        <v>1628</v>
      </c>
    </row>
    <row r="341" spans="1:15">
      <c r="A341" s="68">
        <v>3977333714</v>
      </c>
      <c r="B341" s="69">
        <v>42495</v>
      </c>
      <c r="C341" s="70">
        <v>12312</v>
      </c>
      <c r="D341" s="70">
        <v>8.5799999237060494</v>
      </c>
      <c r="E341" s="70">
        <v>8.5799999237060494</v>
      </c>
      <c r="F341" s="70">
        <v>0</v>
      </c>
      <c r="G341" s="70">
        <v>1.7599999904632599</v>
      </c>
      <c r="H341" s="70">
        <v>4.1100001335143999</v>
      </c>
      <c r="I341" s="70">
        <v>2.71000003814697</v>
      </c>
      <c r="J341" s="70">
        <v>0</v>
      </c>
      <c r="K341" s="70">
        <v>14</v>
      </c>
      <c r="L341" s="70">
        <v>88</v>
      </c>
      <c r="M341" s="70">
        <v>178</v>
      </c>
      <c r="N341" s="70">
        <v>680</v>
      </c>
      <c r="O341" s="71">
        <v>1618</v>
      </c>
    </row>
    <row r="342" spans="1:15">
      <c r="A342" s="68">
        <v>3977333714</v>
      </c>
      <c r="B342" s="69">
        <v>42496</v>
      </c>
      <c r="C342" s="70">
        <v>11677</v>
      </c>
      <c r="D342" s="70">
        <v>8.2799997329711896</v>
      </c>
      <c r="E342" s="70">
        <v>8.2799997329711896</v>
      </c>
      <c r="F342" s="70">
        <v>0</v>
      </c>
      <c r="G342" s="70">
        <v>3.1099998950958301</v>
      </c>
      <c r="H342" s="70">
        <v>2.5099999904632599</v>
      </c>
      <c r="I342" s="70">
        <v>2.6700000762939502</v>
      </c>
      <c r="J342" s="70">
        <v>0</v>
      </c>
      <c r="K342" s="70">
        <v>29</v>
      </c>
      <c r="L342" s="70">
        <v>55</v>
      </c>
      <c r="M342" s="70">
        <v>168</v>
      </c>
      <c r="N342" s="70">
        <v>676</v>
      </c>
      <c r="O342" s="71">
        <v>1590</v>
      </c>
    </row>
    <row r="343" spans="1:15">
      <c r="A343" s="68">
        <v>3977333714</v>
      </c>
      <c r="B343" s="69">
        <v>42497</v>
      </c>
      <c r="C343" s="70">
        <v>11550</v>
      </c>
      <c r="D343" s="70">
        <v>7.7300000190734899</v>
      </c>
      <c r="E343" s="70">
        <v>7.7300000190734899</v>
      </c>
      <c r="F343" s="70">
        <v>0</v>
      </c>
      <c r="G343" s="70">
        <v>0</v>
      </c>
      <c r="H343" s="70">
        <v>4.1300001144409197</v>
      </c>
      <c r="I343" s="70">
        <v>3.5899999141693102</v>
      </c>
      <c r="J343" s="70">
        <v>0</v>
      </c>
      <c r="K343" s="70">
        <v>0</v>
      </c>
      <c r="L343" s="70">
        <v>86</v>
      </c>
      <c r="M343" s="70">
        <v>208</v>
      </c>
      <c r="N343" s="70">
        <v>703</v>
      </c>
      <c r="O343" s="71">
        <v>1574</v>
      </c>
    </row>
    <row r="344" spans="1:15">
      <c r="A344" s="68">
        <v>3977333714</v>
      </c>
      <c r="B344" s="69">
        <v>42498</v>
      </c>
      <c r="C344" s="70">
        <v>13585</v>
      </c>
      <c r="D344" s="70">
        <v>9.0900001525878906</v>
      </c>
      <c r="E344" s="70">
        <v>9.0900001525878906</v>
      </c>
      <c r="F344" s="70">
        <v>0</v>
      </c>
      <c r="G344" s="70">
        <v>0.68000000715255704</v>
      </c>
      <c r="H344" s="70">
        <v>5.2399997711181596</v>
      </c>
      <c r="I344" s="70">
        <v>3.1700000762939502</v>
      </c>
      <c r="J344" s="70">
        <v>0</v>
      </c>
      <c r="K344" s="70">
        <v>9</v>
      </c>
      <c r="L344" s="70">
        <v>116</v>
      </c>
      <c r="M344" s="70">
        <v>171</v>
      </c>
      <c r="N344" s="70">
        <v>688</v>
      </c>
      <c r="O344" s="71">
        <v>1633</v>
      </c>
    </row>
    <row r="345" spans="1:15">
      <c r="A345" s="68">
        <v>3977333714</v>
      </c>
      <c r="B345" s="69">
        <v>42499</v>
      </c>
      <c r="C345" s="70">
        <v>14687</v>
      </c>
      <c r="D345" s="70">
        <v>10.079999923706101</v>
      </c>
      <c r="E345" s="70">
        <v>10.079999923706101</v>
      </c>
      <c r="F345" s="70">
        <v>0</v>
      </c>
      <c r="G345" s="70">
        <v>0.769999980926514</v>
      </c>
      <c r="H345" s="70">
        <v>5.5999999046325701</v>
      </c>
      <c r="I345" s="70">
        <v>3.5499999523162802</v>
      </c>
      <c r="J345" s="70">
        <v>0</v>
      </c>
      <c r="K345" s="70">
        <v>8</v>
      </c>
      <c r="L345" s="70">
        <v>122</v>
      </c>
      <c r="M345" s="70">
        <v>151</v>
      </c>
      <c r="N345" s="70">
        <v>1159</v>
      </c>
      <c r="O345" s="71">
        <v>1667</v>
      </c>
    </row>
    <row r="346" spans="1:15">
      <c r="A346" s="68">
        <v>3977333714</v>
      </c>
      <c r="B346" s="69">
        <v>42500</v>
      </c>
      <c r="C346" s="70">
        <v>13072</v>
      </c>
      <c r="D346" s="70">
        <v>8.7799997329711896</v>
      </c>
      <c r="E346" s="70">
        <v>8.7799997329711896</v>
      </c>
      <c r="F346" s="70">
        <v>0</v>
      </c>
      <c r="G346" s="70">
        <v>7.0000000298023196E-2</v>
      </c>
      <c r="H346" s="70">
        <v>5.4000000953674299</v>
      </c>
      <c r="I346" s="70">
        <v>3.3099999427795401</v>
      </c>
      <c r="J346" s="70">
        <v>0</v>
      </c>
      <c r="K346" s="70">
        <v>1</v>
      </c>
      <c r="L346" s="70">
        <v>115</v>
      </c>
      <c r="M346" s="70">
        <v>196</v>
      </c>
      <c r="N346" s="70">
        <v>676</v>
      </c>
      <c r="O346" s="71">
        <v>1630</v>
      </c>
    </row>
    <row r="347" spans="1:15">
      <c r="A347" s="68">
        <v>3977333714</v>
      </c>
      <c r="B347" s="69">
        <v>42501</v>
      </c>
      <c r="C347" s="70">
        <v>746</v>
      </c>
      <c r="D347" s="70">
        <v>0.5</v>
      </c>
      <c r="E347" s="70">
        <v>0.5</v>
      </c>
      <c r="F347" s="70">
        <v>0</v>
      </c>
      <c r="G347" s="70">
        <v>0.37000000476837203</v>
      </c>
      <c r="H347" s="70">
        <v>0</v>
      </c>
      <c r="I347" s="70">
        <v>0.129999995231628</v>
      </c>
      <c r="J347" s="70">
        <v>0</v>
      </c>
      <c r="K347" s="70">
        <v>4</v>
      </c>
      <c r="L347" s="70">
        <v>0</v>
      </c>
      <c r="M347" s="70">
        <v>9</v>
      </c>
      <c r="N347" s="70">
        <v>13</v>
      </c>
      <c r="O347" s="71">
        <v>52</v>
      </c>
    </row>
    <row r="348" spans="1:15">
      <c r="A348" s="68">
        <v>4020332650</v>
      </c>
      <c r="B348" s="69">
        <v>42472</v>
      </c>
      <c r="C348" s="70">
        <v>8539</v>
      </c>
      <c r="D348" s="70">
        <v>6.1199998855590803</v>
      </c>
      <c r="E348" s="70">
        <v>6.1199998855590803</v>
      </c>
      <c r="F348" s="70">
        <v>0</v>
      </c>
      <c r="G348" s="70">
        <v>0.15000000596046401</v>
      </c>
      <c r="H348" s="70">
        <v>0.239999994635582</v>
      </c>
      <c r="I348" s="70">
        <v>5.6799998283386204</v>
      </c>
      <c r="J348" s="70">
        <v>0</v>
      </c>
      <c r="K348" s="70">
        <v>4</v>
      </c>
      <c r="L348" s="70">
        <v>15</v>
      </c>
      <c r="M348" s="70">
        <v>331</v>
      </c>
      <c r="N348" s="70">
        <v>712</v>
      </c>
      <c r="O348" s="71">
        <v>3654</v>
      </c>
    </row>
    <row r="349" spans="1:15">
      <c r="A349" s="68">
        <v>4020332650</v>
      </c>
      <c r="B349" s="69">
        <v>42473</v>
      </c>
      <c r="C349" s="70">
        <v>0</v>
      </c>
      <c r="D349" s="70">
        <v>0</v>
      </c>
      <c r="E349" s="70">
        <v>0</v>
      </c>
      <c r="F349" s="70">
        <v>0</v>
      </c>
      <c r="G349" s="70">
        <v>0</v>
      </c>
      <c r="H349" s="70">
        <v>0</v>
      </c>
      <c r="I349" s="70">
        <v>0</v>
      </c>
      <c r="J349" s="70">
        <v>0</v>
      </c>
      <c r="K349" s="70">
        <v>0</v>
      </c>
      <c r="L349" s="70">
        <v>0</v>
      </c>
      <c r="M349" s="70">
        <v>0</v>
      </c>
      <c r="N349" s="70">
        <v>1440</v>
      </c>
      <c r="O349" s="71">
        <v>1981</v>
      </c>
    </row>
    <row r="350" spans="1:15">
      <c r="A350" s="68">
        <v>4020332650</v>
      </c>
      <c r="B350" s="69">
        <v>42474</v>
      </c>
      <c r="C350" s="70">
        <v>108</v>
      </c>
      <c r="D350" s="70">
        <v>7.9999998211860698E-2</v>
      </c>
      <c r="E350" s="70">
        <v>7.9999998211860698E-2</v>
      </c>
      <c r="F350" s="70">
        <v>0</v>
      </c>
      <c r="G350" s="70">
        <v>0</v>
      </c>
      <c r="H350" s="70">
        <v>0</v>
      </c>
      <c r="I350" s="70">
        <v>2.9999999329447701E-2</v>
      </c>
      <c r="J350" s="70">
        <v>0</v>
      </c>
      <c r="K350" s="70">
        <v>0</v>
      </c>
      <c r="L350" s="70">
        <v>0</v>
      </c>
      <c r="M350" s="70">
        <v>3</v>
      </c>
      <c r="N350" s="70">
        <v>1437</v>
      </c>
      <c r="O350" s="71">
        <v>2011</v>
      </c>
    </row>
    <row r="351" spans="1:15">
      <c r="A351" s="68">
        <v>4020332650</v>
      </c>
      <c r="B351" s="69">
        <v>42475</v>
      </c>
      <c r="C351" s="70">
        <v>1882</v>
      </c>
      <c r="D351" s="70">
        <v>1.3500000238418599</v>
      </c>
      <c r="E351" s="70">
        <v>1.3500000238418599</v>
      </c>
      <c r="F351" s="70">
        <v>0</v>
      </c>
      <c r="G351" s="70">
        <v>0.20999999344348899</v>
      </c>
      <c r="H351" s="70">
        <v>0.36000001430511502</v>
      </c>
      <c r="I351" s="70">
        <v>0.769999980926514</v>
      </c>
      <c r="J351" s="70">
        <v>0</v>
      </c>
      <c r="K351" s="70">
        <v>36</v>
      </c>
      <c r="L351" s="70">
        <v>18</v>
      </c>
      <c r="M351" s="70">
        <v>87</v>
      </c>
      <c r="N351" s="70">
        <v>1299</v>
      </c>
      <c r="O351" s="71">
        <v>2951</v>
      </c>
    </row>
    <row r="352" spans="1:15">
      <c r="A352" s="68">
        <v>4020332650</v>
      </c>
      <c r="B352" s="69">
        <v>42476</v>
      </c>
      <c r="C352" s="70">
        <v>1982</v>
      </c>
      <c r="D352" s="70">
        <v>1.41999995708466</v>
      </c>
      <c r="E352" s="70">
        <v>1.41999995708466</v>
      </c>
      <c r="F352" s="70">
        <v>0</v>
      </c>
      <c r="G352" s="70">
        <v>0.44999998807907099</v>
      </c>
      <c r="H352" s="70">
        <v>0.37000000476837203</v>
      </c>
      <c r="I352" s="70">
        <v>0.58999997377395597</v>
      </c>
      <c r="J352" s="70">
        <v>0</v>
      </c>
      <c r="K352" s="70">
        <v>65</v>
      </c>
      <c r="L352" s="70">
        <v>21</v>
      </c>
      <c r="M352" s="70">
        <v>55</v>
      </c>
      <c r="N352" s="70">
        <v>1222</v>
      </c>
      <c r="O352" s="71">
        <v>3051</v>
      </c>
    </row>
    <row r="353" spans="1:15">
      <c r="A353" s="68">
        <v>4020332650</v>
      </c>
      <c r="B353" s="69">
        <v>42477</v>
      </c>
      <c r="C353" s="70">
        <v>16</v>
      </c>
      <c r="D353" s="70">
        <v>9.9999997764825804E-3</v>
      </c>
      <c r="E353" s="70">
        <v>9.9999997764825804E-3</v>
      </c>
      <c r="F353" s="70">
        <v>0</v>
      </c>
      <c r="G353" s="70">
        <v>0</v>
      </c>
      <c r="H353" s="70">
        <v>0</v>
      </c>
      <c r="I353" s="70">
        <v>9.9999997764825804E-3</v>
      </c>
      <c r="J353" s="70">
        <v>0</v>
      </c>
      <c r="K353" s="70">
        <v>0</v>
      </c>
      <c r="L353" s="70">
        <v>0</v>
      </c>
      <c r="M353" s="70">
        <v>2</v>
      </c>
      <c r="N353" s="70">
        <v>1438</v>
      </c>
      <c r="O353" s="71">
        <v>1990</v>
      </c>
    </row>
    <row r="354" spans="1:15">
      <c r="A354" s="68">
        <v>4020332650</v>
      </c>
      <c r="B354" s="69">
        <v>42478</v>
      </c>
      <c r="C354" s="70">
        <v>62</v>
      </c>
      <c r="D354" s="70">
        <v>3.9999999105930301E-2</v>
      </c>
      <c r="E354" s="70">
        <v>3.9999999105930301E-2</v>
      </c>
      <c r="F354" s="70">
        <v>0</v>
      </c>
      <c r="G354" s="70">
        <v>0</v>
      </c>
      <c r="H354" s="70">
        <v>0</v>
      </c>
      <c r="I354" s="70">
        <v>3.9999999105930301E-2</v>
      </c>
      <c r="J354" s="70">
        <v>0</v>
      </c>
      <c r="K354" s="70">
        <v>0</v>
      </c>
      <c r="L354" s="70">
        <v>0</v>
      </c>
      <c r="M354" s="70">
        <v>2</v>
      </c>
      <c r="N354" s="70">
        <v>1438</v>
      </c>
      <c r="O354" s="71">
        <v>1995</v>
      </c>
    </row>
    <row r="355" spans="1:15">
      <c r="A355" s="68">
        <v>4020332650</v>
      </c>
      <c r="B355" s="69">
        <v>42479</v>
      </c>
      <c r="C355" s="70">
        <v>0</v>
      </c>
      <c r="D355" s="70">
        <v>0</v>
      </c>
      <c r="E355" s="70">
        <v>0</v>
      </c>
      <c r="F355" s="70">
        <v>0</v>
      </c>
      <c r="G355" s="70">
        <v>0</v>
      </c>
      <c r="H355" s="70">
        <v>0</v>
      </c>
      <c r="I355" s="70">
        <v>0</v>
      </c>
      <c r="J355" s="70">
        <v>0</v>
      </c>
      <c r="K355" s="70">
        <v>0</v>
      </c>
      <c r="L355" s="70">
        <v>0</v>
      </c>
      <c r="M355" s="70">
        <v>0</v>
      </c>
      <c r="N355" s="70">
        <v>1440</v>
      </c>
      <c r="O355" s="71">
        <v>1980</v>
      </c>
    </row>
    <row r="356" spans="1:15">
      <c r="A356" s="68">
        <v>4020332650</v>
      </c>
      <c r="B356" s="69">
        <v>42480</v>
      </c>
      <c r="C356" s="70">
        <v>0</v>
      </c>
      <c r="D356" s="70">
        <v>0</v>
      </c>
      <c r="E356" s="70">
        <v>0</v>
      </c>
      <c r="F356" s="70">
        <v>0</v>
      </c>
      <c r="G356" s="70">
        <v>0</v>
      </c>
      <c r="H356" s="70">
        <v>0</v>
      </c>
      <c r="I356" s="70">
        <v>0</v>
      </c>
      <c r="J356" s="70">
        <v>0</v>
      </c>
      <c r="K356" s="70">
        <v>0</v>
      </c>
      <c r="L356" s="70">
        <v>0</v>
      </c>
      <c r="M356" s="70">
        <v>0</v>
      </c>
      <c r="N356" s="70">
        <v>1440</v>
      </c>
      <c r="O356" s="71">
        <v>1980</v>
      </c>
    </row>
    <row r="357" spans="1:15">
      <c r="A357" s="68">
        <v>4020332650</v>
      </c>
      <c r="B357" s="69">
        <v>42481</v>
      </c>
      <c r="C357" s="70">
        <v>0</v>
      </c>
      <c r="D357" s="70">
        <v>0</v>
      </c>
      <c r="E357" s="70">
        <v>0</v>
      </c>
      <c r="F357" s="70">
        <v>0</v>
      </c>
      <c r="G357" s="70">
        <v>0</v>
      </c>
      <c r="H357" s="70">
        <v>0</v>
      </c>
      <c r="I357" s="70">
        <v>0</v>
      </c>
      <c r="J357" s="70">
        <v>0</v>
      </c>
      <c r="K357" s="70">
        <v>0</v>
      </c>
      <c r="L357" s="70">
        <v>0</v>
      </c>
      <c r="M357" s="70">
        <v>0</v>
      </c>
      <c r="N357" s="70">
        <v>1440</v>
      </c>
      <c r="O357" s="71">
        <v>1980</v>
      </c>
    </row>
    <row r="358" spans="1:15">
      <c r="A358" s="68">
        <v>4020332650</v>
      </c>
      <c r="B358" s="69">
        <v>42482</v>
      </c>
      <c r="C358" s="70">
        <v>0</v>
      </c>
      <c r="D358" s="70">
        <v>0</v>
      </c>
      <c r="E358" s="70">
        <v>0</v>
      </c>
      <c r="F358" s="70">
        <v>0</v>
      </c>
      <c r="G358" s="70">
        <v>0</v>
      </c>
      <c r="H358" s="70">
        <v>0</v>
      </c>
      <c r="I358" s="70">
        <v>0</v>
      </c>
      <c r="J358" s="70">
        <v>0</v>
      </c>
      <c r="K358" s="70">
        <v>0</v>
      </c>
      <c r="L358" s="70">
        <v>0</v>
      </c>
      <c r="M358" s="70">
        <v>0</v>
      </c>
      <c r="N358" s="70">
        <v>1440</v>
      </c>
      <c r="O358" s="71">
        <v>1980</v>
      </c>
    </row>
    <row r="359" spans="1:15">
      <c r="A359" s="68">
        <v>4020332650</v>
      </c>
      <c r="B359" s="69">
        <v>42483</v>
      </c>
      <c r="C359" s="70">
        <v>0</v>
      </c>
      <c r="D359" s="70">
        <v>0</v>
      </c>
      <c r="E359" s="70">
        <v>0</v>
      </c>
      <c r="F359" s="70">
        <v>0</v>
      </c>
      <c r="G359" s="70">
        <v>0</v>
      </c>
      <c r="H359" s="70">
        <v>0</v>
      </c>
      <c r="I359" s="70">
        <v>0</v>
      </c>
      <c r="J359" s="70">
        <v>0</v>
      </c>
      <c r="K359" s="70">
        <v>0</v>
      </c>
      <c r="L359" s="70">
        <v>0</v>
      </c>
      <c r="M359" s="70">
        <v>0</v>
      </c>
      <c r="N359" s="70">
        <v>1440</v>
      </c>
      <c r="O359" s="71">
        <v>1980</v>
      </c>
    </row>
    <row r="360" spans="1:15">
      <c r="A360" s="68">
        <v>4020332650</v>
      </c>
      <c r="B360" s="69">
        <v>42484</v>
      </c>
      <c r="C360" s="70">
        <v>0</v>
      </c>
      <c r="D360" s="70">
        <v>0</v>
      </c>
      <c r="E360" s="70">
        <v>0</v>
      </c>
      <c r="F360" s="70">
        <v>0</v>
      </c>
      <c r="G360" s="70">
        <v>0</v>
      </c>
      <c r="H360" s="70">
        <v>0</v>
      </c>
      <c r="I360" s="70">
        <v>0</v>
      </c>
      <c r="J360" s="70">
        <v>0</v>
      </c>
      <c r="K360" s="70">
        <v>0</v>
      </c>
      <c r="L360" s="70">
        <v>0</v>
      </c>
      <c r="M360" s="70">
        <v>0</v>
      </c>
      <c r="N360" s="70">
        <v>1440</v>
      </c>
      <c r="O360" s="71">
        <v>1980</v>
      </c>
    </row>
    <row r="361" spans="1:15">
      <c r="A361" s="68">
        <v>4020332650</v>
      </c>
      <c r="B361" s="69">
        <v>42485</v>
      </c>
      <c r="C361" s="70">
        <v>0</v>
      </c>
      <c r="D361" s="70">
        <v>0</v>
      </c>
      <c r="E361" s="70">
        <v>0</v>
      </c>
      <c r="F361" s="70">
        <v>0</v>
      </c>
      <c r="G361" s="70">
        <v>0</v>
      </c>
      <c r="H361" s="70">
        <v>0</v>
      </c>
      <c r="I361" s="70">
        <v>0</v>
      </c>
      <c r="J361" s="70">
        <v>0</v>
      </c>
      <c r="K361" s="70">
        <v>0</v>
      </c>
      <c r="L361" s="70">
        <v>0</v>
      </c>
      <c r="M361" s="70">
        <v>0</v>
      </c>
      <c r="N361" s="70">
        <v>1440</v>
      </c>
      <c r="O361" s="71">
        <v>1980</v>
      </c>
    </row>
    <row r="362" spans="1:15">
      <c r="A362" s="68">
        <v>4020332650</v>
      </c>
      <c r="B362" s="69">
        <v>42486</v>
      </c>
      <c r="C362" s="70">
        <v>0</v>
      </c>
      <c r="D362" s="70">
        <v>0</v>
      </c>
      <c r="E362" s="70">
        <v>0</v>
      </c>
      <c r="F362" s="70">
        <v>0</v>
      </c>
      <c r="G362" s="70">
        <v>0</v>
      </c>
      <c r="H362" s="70">
        <v>0</v>
      </c>
      <c r="I362" s="70">
        <v>0</v>
      </c>
      <c r="J362" s="70">
        <v>0</v>
      </c>
      <c r="K362" s="70">
        <v>0</v>
      </c>
      <c r="L362" s="70">
        <v>0</v>
      </c>
      <c r="M362" s="70">
        <v>0</v>
      </c>
      <c r="N362" s="70">
        <v>1440</v>
      </c>
      <c r="O362" s="71">
        <v>1980</v>
      </c>
    </row>
    <row r="363" spans="1:15">
      <c r="A363" s="68">
        <v>4020332650</v>
      </c>
      <c r="B363" s="69">
        <v>42487</v>
      </c>
      <c r="C363" s="70">
        <v>0</v>
      </c>
      <c r="D363" s="70">
        <v>0</v>
      </c>
      <c r="E363" s="70">
        <v>0</v>
      </c>
      <c r="F363" s="70">
        <v>0</v>
      </c>
      <c r="G363" s="70">
        <v>0</v>
      </c>
      <c r="H363" s="70">
        <v>0</v>
      </c>
      <c r="I363" s="70">
        <v>0</v>
      </c>
      <c r="J363" s="70">
        <v>0</v>
      </c>
      <c r="K363" s="70">
        <v>0</v>
      </c>
      <c r="L363" s="70">
        <v>0</v>
      </c>
      <c r="M363" s="70">
        <v>0</v>
      </c>
      <c r="N363" s="70">
        <v>1440</v>
      </c>
      <c r="O363" s="71">
        <v>1980</v>
      </c>
    </row>
    <row r="364" spans="1:15">
      <c r="A364" s="68">
        <v>4020332650</v>
      </c>
      <c r="B364" s="69">
        <v>42488</v>
      </c>
      <c r="C364" s="70">
        <v>0</v>
      </c>
      <c r="D364" s="70">
        <v>0</v>
      </c>
      <c r="E364" s="70">
        <v>0</v>
      </c>
      <c r="F364" s="70">
        <v>0</v>
      </c>
      <c r="G364" s="70">
        <v>0</v>
      </c>
      <c r="H364" s="70">
        <v>0</v>
      </c>
      <c r="I364" s="70">
        <v>0</v>
      </c>
      <c r="J364" s="70">
        <v>0</v>
      </c>
      <c r="K364" s="70">
        <v>0</v>
      </c>
      <c r="L364" s="70">
        <v>0</v>
      </c>
      <c r="M364" s="70">
        <v>0</v>
      </c>
      <c r="N364" s="70">
        <v>1440</v>
      </c>
      <c r="O364" s="71">
        <v>1980</v>
      </c>
    </row>
    <row r="365" spans="1:15">
      <c r="A365" s="68">
        <v>4020332650</v>
      </c>
      <c r="B365" s="69">
        <v>42489</v>
      </c>
      <c r="C365" s="70">
        <v>0</v>
      </c>
      <c r="D365" s="70">
        <v>0</v>
      </c>
      <c r="E365" s="70">
        <v>0</v>
      </c>
      <c r="F365" s="70">
        <v>0</v>
      </c>
      <c r="G365" s="70">
        <v>0</v>
      </c>
      <c r="H365" s="70">
        <v>0</v>
      </c>
      <c r="I365" s="70">
        <v>0</v>
      </c>
      <c r="J365" s="70">
        <v>0</v>
      </c>
      <c r="K365" s="70">
        <v>0</v>
      </c>
      <c r="L365" s="70">
        <v>0</v>
      </c>
      <c r="M365" s="70">
        <v>0</v>
      </c>
      <c r="N365" s="70">
        <v>1440</v>
      </c>
      <c r="O365" s="71">
        <v>1980</v>
      </c>
    </row>
    <row r="366" spans="1:15">
      <c r="A366" s="68">
        <v>4020332650</v>
      </c>
      <c r="B366" s="69">
        <v>42490</v>
      </c>
      <c r="C366" s="70">
        <v>0</v>
      </c>
      <c r="D366" s="70">
        <v>0</v>
      </c>
      <c r="E366" s="70">
        <v>0</v>
      </c>
      <c r="F366" s="70">
        <v>0</v>
      </c>
      <c r="G366" s="70">
        <v>0</v>
      </c>
      <c r="H366" s="70">
        <v>0</v>
      </c>
      <c r="I366" s="70">
        <v>0</v>
      </c>
      <c r="J366" s="70">
        <v>0</v>
      </c>
      <c r="K366" s="70">
        <v>0</v>
      </c>
      <c r="L366" s="70">
        <v>0</v>
      </c>
      <c r="M366" s="70">
        <v>0</v>
      </c>
      <c r="N366" s="70">
        <v>1440</v>
      </c>
      <c r="O366" s="71">
        <v>1980</v>
      </c>
    </row>
    <row r="367" spans="1:15">
      <c r="A367" s="68">
        <v>4020332650</v>
      </c>
      <c r="B367" s="69">
        <v>42491</v>
      </c>
      <c r="C367" s="70">
        <v>0</v>
      </c>
      <c r="D367" s="70">
        <v>0</v>
      </c>
      <c r="E367" s="70">
        <v>0</v>
      </c>
      <c r="F367" s="70">
        <v>0</v>
      </c>
      <c r="G367" s="70">
        <v>0</v>
      </c>
      <c r="H367" s="70">
        <v>0</v>
      </c>
      <c r="I367" s="70">
        <v>0</v>
      </c>
      <c r="J367" s="70">
        <v>0</v>
      </c>
      <c r="K367" s="70">
        <v>0</v>
      </c>
      <c r="L367" s="70">
        <v>0</v>
      </c>
      <c r="M367" s="70">
        <v>0</v>
      </c>
      <c r="N367" s="70">
        <v>1440</v>
      </c>
      <c r="O367" s="71">
        <v>1980</v>
      </c>
    </row>
    <row r="368" spans="1:15">
      <c r="A368" s="68">
        <v>4020332650</v>
      </c>
      <c r="B368" s="69">
        <v>42492</v>
      </c>
      <c r="C368" s="70">
        <v>475</v>
      </c>
      <c r="D368" s="70">
        <v>0.34000000357627902</v>
      </c>
      <c r="E368" s="70">
        <v>0.34000000357627902</v>
      </c>
      <c r="F368" s="70">
        <v>0</v>
      </c>
      <c r="G368" s="70">
        <v>0</v>
      </c>
      <c r="H368" s="70">
        <v>3.9999999105930301E-2</v>
      </c>
      <c r="I368" s="70">
        <v>0.28999999165535001</v>
      </c>
      <c r="J368" s="70">
        <v>0</v>
      </c>
      <c r="K368" s="70">
        <v>0</v>
      </c>
      <c r="L368" s="70">
        <v>11</v>
      </c>
      <c r="M368" s="70">
        <v>31</v>
      </c>
      <c r="N368" s="70">
        <v>1350</v>
      </c>
      <c r="O368" s="71">
        <v>2207</v>
      </c>
    </row>
    <row r="369" spans="1:15">
      <c r="A369" s="68">
        <v>4020332650</v>
      </c>
      <c r="B369" s="69">
        <v>42493</v>
      </c>
      <c r="C369" s="70">
        <v>4496</v>
      </c>
      <c r="D369" s="70">
        <v>3.2200000286102299</v>
      </c>
      <c r="E369" s="70">
        <v>3.2200000286102299</v>
      </c>
      <c r="F369" s="70">
        <v>0</v>
      </c>
      <c r="G369" s="70">
        <v>0</v>
      </c>
      <c r="H369" s="70">
        <v>0</v>
      </c>
      <c r="I369" s="70">
        <v>3.1500000953674299</v>
      </c>
      <c r="J369" s="70">
        <v>5.0000000745058101E-2</v>
      </c>
      <c r="K369" s="70">
        <v>0</v>
      </c>
      <c r="L369" s="70">
        <v>0</v>
      </c>
      <c r="M369" s="70">
        <v>174</v>
      </c>
      <c r="N369" s="70">
        <v>950</v>
      </c>
      <c r="O369" s="71">
        <v>2828</v>
      </c>
    </row>
    <row r="370" spans="1:15">
      <c r="A370" s="68">
        <v>4020332650</v>
      </c>
      <c r="B370" s="69">
        <v>42494</v>
      </c>
      <c r="C370" s="70">
        <v>10252</v>
      </c>
      <c r="D370" s="70">
        <v>7.3499999046325701</v>
      </c>
      <c r="E370" s="70">
        <v>7.3499999046325701</v>
      </c>
      <c r="F370" s="70">
        <v>0</v>
      </c>
      <c r="G370" s="70">
        <v>0.67000001668930098</v>
      </c>
      <c r="H370" s="70">
        <v>1.03999996185303</v>
      </c>
      <c r="I370" s="70">
        <v>5.5799999237060502</v>
      </c>
      <c r="J370" s="70">
        <v>0</v>
      </c>
      <c r="K370" s="70">
        <v>13</v>
      </c>
      <c r="L370" s="70">
        <v>46</v>
      </c>
      <c r="M370" s="70">
        <v>346</v>
      </c>
      <c r="N370" s="70">
        <v>531</v>
      </c>
      <c r="O370" s="71">
        <v>3879</v>
      </c>
    </row>
    <row r="371" spans="1:15">
      <c r="A371" s="68">
        <v>4020332650</v>
      </c>
      <c r="B371" s="69">
        <v>42495</v>
      </c>
      <c r="C371" s="70">
        <v>11728</v>
      </c>
      <c r="D371" s="70">
        <v>8.4300003051757795</v>
      </c>
      <c r="E371" s="70">
        <v>8.4300003051757795</v>
      </c>
      <c r="F371" s="70">
        <v>0</v>
      </c>
      <c r="G371" s="70">
        <v>2.6199998855590798</v>
      </c>
      <c r="H371" s="70">
        <v>1.6799999475479099</v>
      </c>
      <c r="I371" s="70">
        <v>4.03999996185303</v>
      </c>
      <c r="J371" s="70">
        <v>7.0000000298023196E-2</v>
      </c>
      <c r="K371" s="70">
        <v>38</v>
      </c>
      <c r="L371" s="70">
        <v>42</v>
      </c>
      <c r="M371" s="70">
        <v>196</v>
      </c>
      <c r="N371" s="70">
        <v>916</v>
      </c>
      <c r="O371" s="71">
        <v>3429</v>
      </c>
    </row>
    <row r="372" spans="1:15">
      <c r="A372" s="68">
        <v>4020332650</v>
      </c>
      <c r="B372" s="69">
        <v>42496</v>
      </c>
      <c r="C372" s="70">
        <v>4369</v>
      </c>
      <c r="D372" s="70">
        <v>3.1300001144409202</v>
      </c>
      <c r="E372" s="70">
        <v>3.1300001144409202</v>
      </c>
      <c r="F372" s="70">
        <v>0</v>
      </c>
      <c r="G372" s="70">
        <v>0</v>
      </c>
      <c r="H372" s="70">
        <v>0</v>
      </c>
      <c r="I372" s="70">
        <v>3.0999999046325701</v>
      </c>
      <c r="J372" s="70">
        <v>9.9999997764825804E-3</v>
      </c>
      <c r="K372" s="70">
        <v>0</v>
      </c>
      <c r="L372" s="70">
        <v>0</v>
      </c>
      <c r="M372" s="70">
        <v>177</v>
      </c>
      <c r="N372" s="70">
        <v>855</v>
      </c>
      <c r="O372" s="71">
        <v>2704</v>
      </c>
    </row>
    <row r="373" spans="1:15">
      <c r="A373" s="68">
        <v>4020332650</v>
      </c>
      <c r="B373" s="69">
        <v>42497</v>
      </c>
      <c r="C373" s="70">
        <v>6132</v>
      </c>
      <c r="D373" s="70">
        <v>4.4000000953674299</v>
      </c>
      <c r="E373" s="70">
        <v>4.4000000953674299</v>
      </c>
      <c r="F373" s="70">
        <v>0</v>
      </c>
      <c r="G373" s="70">
        <v>0</v>
      </c>
      <c r="H373" s="70">
        <v>0</v>
      </c>
      <c r="I373" s="70">
        <v>3.5799999237060498</v>
      </c>
      <c r="J373" s="70">
        <v>0</v>
      </c>
      <c r="K373" s="70">
        <v>0</v>
      </c>
      <c r="L373" s="70">
        <v>0</v>
      </c>
      <c r="M373" s="70">
        <v>184</v>
      </c>
      <c r="N373" s="70">
        <v>1256</v>
      </c>
      <c r="O373" s="71">
        <v>2975</v>
      </c>
    </row>
    <row r="374" spans="1:15">
      <c r="A374" s="68">
        <v>4020332650</v>
      </c>
      <c r="B374" s="69">
        <v>42498</v>
      </c>
      <c r="C374" s="70">
        <v>5862</v>
      </c>
      <c r="D374" s="70">
        <v>4.1999998092651403</v>
      </c>
      <c r="E374" s="70">
        <v>4.1999998092651403</v>
      </c>
      <c r="F374" s="70">
        <v>0</v>
      </c>
      <c r="G374" s="70">
        <v>0</v>
      </c>
      <c r="H374" s="70">
        <v>0</v>
      </c>
      <c r="I374" s="70">
        <v>4.1500000953674299</v>
      </c>
      <c r="J374" s="70">
        <v>0</v>
      </c>
      <c r="K374" s="70">
        <v>0</v>
      </c>
      <c r="L374" s="70">
        <v>0</v>
      </c>
      <c r="M374" s="70">
        <v>263</v>
      </c>
      <c r="N374" s="70">
        <v>775</v>
      </c>
      <c r="O374" s="71">
        <v>3089</v>
      </c>
    </row>
    <row r="375" spans="1:15">
      <c r="A375" s="68">
        <v>4020332650</v>
      </c>
      <c r="B375" s="69">
        <v>42499</v>
      </c>
      <c r="C375" s="70">
        <v>4556</v>
      </c>
      <c r="D375" s="70">
        <v>3.2699999809265101</v>
      </c>
      <c r="E375" s="70">
        <v>3.2699999809265101</v>
      </c>
      <c r="F375" s="70">
        <v>0</v>
      </c>
      <c r="G375" s="70">
        <v>0.20000000298023199</v>
      </c>
      <c r="H375" s="70">
        <v>0.119999997317791</v>
      </c>
      <c r="I375" s="70">
        <v>2.9400000572204599</v>
      </c>
      <c r="J375" s="70">
        <v>0</v>
      </c>
      <c r="K375" s="70">
        <v>3</v>
      </c>
      <c r="L375" s="70">
        <v>5</v>
      </c>
      <c r="M375" s="70">
        <v>173</v>
      </c>
      <c r="N375" s="70">
        <v>1225</v>
      </c>
      <c r="O375" s="71">
        <v>2785</v>
      </c>
    </row>
    <row r="376" spans="1:15">
      <c r="A376" s="68">
        <v>4020332650</v>
      </c>
      <c r="B376" s="69">
        <v>42500</v>
      </c>
      <c r="C376" s="70">
        <v>5546</v>
      </c>
      <c r="D376" s="70">
        <v>3.9800000190734899</v>
      </c>
      <c r="E376" s="70">
        <v>3.9800000190734899</v>
      </c>
      <c r="F376" s="70">
        <v>0</v>
      </c>
      <c r="G376" s="70">
        <v>0</v>
      </c>
      <c r="H376" s="70">
        <v>0</v>
      </c>
      <c r="I376" s="70">
        <v>3.8699998855590798</v>
      </c>
      <c r="J376" s="70">
        <v>3.9999999105930301E-2</v>
      </c>
      <c r="K376" s="70">
        <v>0</v>
      </c>
      <c r="L376" s="70">
        <v>0</v>
      </c>
      <c r="M376" s="70">
        <v>206</v>
      </c>
      <c r="N376" s="70">
        <v>774</v>
      </c>
      <c r="O376" s="71">
        <v>2926</v>
      </c>
    </row>
    <row r="377" spans="1:15">
      <c r="A377" s="68">
        <v>4020332650</v>
      </c>
      <c r="B377" s="69">
        <v>42501</v>
      </c>
      <c r="C377" s="70">
        <v>3689</v>
      </c>
      <c r="D377" s="70">
        <v>2.6500000953674299</v>
      </c>
      <c r="E377" s="70">
        <v>2.6500000953674299</v>
      </c>
      <c r="F377" s="70">
        <v>0</v>
      </c>
      <c r="G377" s="70">
        <v>0.109999999403954</v>
      </c>
      <c r="H377" s="70">
        <v>0.17000000178813901</v>
      </c>
      <c r="I377" s="70">
        <v>2.3299999237060498</v>
      </c>
      <c r="J377" s="70">
        <v>0</v>
      </c>
      <c r="K377" s="70">
        <v>2</v>
      </c>
      <c r="L377" s="70">
        <v>8</v>
      </c>
      <c r="M377" s="70">
        <v>134</v>
      </c>
      <c r="N377" s="70">
        <v>1296</v>
      </c>
      <c r="O377" s="71">
        <v>2645</v>
      </c>
    </row>
    <row r="378" spans="1:15">
      <c r="A378" s="68">
        <v>4020332650</v>
      </c>
      <c r="B378" s="69">
        <v>42502</v>
      </c>
      <c r="C378" s="70">
        <v>590</v>
      </c>
      <c r="D378" s="70">
        <v>0.41999998688697798</v>
      </c>
      <c r="E378" s="70">
        <v>0.41999998688697798</v>
      </c>
      <c r="F378" s="70">
        <v>0</v>
      </c>
      <c r="G378" s="70">
        <v>0</v>
      </c>
      <c r="H378" s="70">
        <v>0</v>
      </c>
      <c r="I378" s="70">
        <v>0.40999999642372098</v>
      </c>
      <c r="J378" s="70">
        <v>0</v>
      </c>
      <c r="K378" s="70">
        <v>0</v>
      </c>
      <c r="L378" s="70">
        <v>0</v>
      </c>
      <c r="M378" s="70">
        <v>21</v>
      </c>
      <c r="N378" s="70">
        <v>721</v>
      </c>
      <c r="O378" s="71">
        <v>1120</v>
      </c>
    </row>
    <row r="379" spans="1:15">
      <c r="A379" s="68">
        <v>4057192912</v>
      </c>
      <c r="B379" s="69">
        <v>42472</v>
      </c>
      <c r="C379" s="70">
        <v>5394</v>
      </c>
      <c r="D379" s="70">
        <v>4.0300002098083496</v>
      </c>
      <c r="E379" s="70">
        <v>4.0300002098083496</v>
      </c>
      <c r="F379" s="70">
        <v>0</v>
      </c>
      <c r="G379" s="70">
        <v>0</v>
      </c>
      <c r="H379" s="70">
        <v>0</v>
      </c>
      <c r="I379" s="70">
        <v>3.9400000572204599</v>
      </c>
      <c r="J379" s="70">
        <v>0</v>
      </c>
      <c r="K379" s="70">
        <v>0</v>
      </c>
      <c r="L379" s="70">
        <v>0</v>
      </c>
      <c r="M379" s="70">
        <v>164</v>
      </c>
      <c r="N379" s="70">
        <v>1276</v>
      </c>
      <c r="O379" s="71">
        <v>2286</v>
      </c>
    </row>
    <row r="380" spans="1:15">
      <c r="A380" s="68">
        <v>4057192912</v>
      </c>
      <c r="B380" s="69">
        <v>42473</v>
      </c>
      <c r="C380" s="70">
        <v>5974</v>
      </c>
      <c r="D380" s="70">
        <v>4.4699997901916504</v>
      </c>
      <c r="E380" s="70">
        <v>4.4699997901916504</v>
      </c>
      <c r="F380" s="70">
        <v>0</v>
      </c>
      <c r="G380" s="70">
        <v>0</v>
      </c>
      <c r="H380" s="70">
        <v>0</v>
      </c>
      <c r="I380" s="70">
        <v>4.3699998855590803</v>
      </c>
      <c r="J380" s="70">
        <v>0</v>
      </c>
      <c r="K380" s="70">
        <v>0</v>
      </c>
      <c r="L380" s="70">
        <v>0</v>
      </c>
      <c r="M380" s="70">
        <v>160</v>
      </c>
      <c r="N380" s="70">
        <v>1280</v>
      </c>
      <c r="O380" s="71">
        <v>2306</v>
      </c>
    </row>
    <row r="381" spans="1:15">
      <c r="A381" s="68">
        <v>4057192912</v>
      </c>
      <c r="B381" s="69">
        <v>42474</v>
      </c>
      <c r="C381" s="70">
        <v>0</v>
      </c>
      <c r="D381" s="70">
        <v>0</v>
      </c>
      <c r="E381" s="70">
        <v>0</v>
      </c>
      <c r="F381" s="70">
        <v>0</v>
      </c>
      <c r="G381" s="70">
        <v>0</v>
      </c>
      <c r="H381" s="70">
        <v>0</v>
      </c>
      <c r="I381" s="70">
        <v>0</v>
      </c>
      <c r="J381" s="70">
        <v>0</v>
      </c>
      <c r="K381" s="70">
        <v>0</v>
      </c>
      <c r="L381" s="70">
        <v>0</v>
      </c>
      <c r="M381" s="70">
        <v>0</v>
      </c>
      <c r="N381" s="70">
        <v>1440</v>
      </c>
      <c r="O381" s="71">
        <v>1776</v>
      </c>
    </row>
    <row r="382" spans="1:15">
      <c r="A382" s="68">
        <v>4057192912</v>
      </c>
      <c r="B382" s="69">
        <v>42475</v>
      </c>
      <c r="C382" s="70">
        <v>3984</v>
      </c>
      <c r="D382" s="70">
        <v>2.9500000476837198</v>
      </c>
      <c r="E382" s="70">
        <v>2.9500000476837198</v>
      </c>
      <c r="F382" s="70">
        <v>0</v>
      </c>
      <c r="G382" s="70">
        <v>0.20999999344348899</v>
      </c>
      <c r="H382" s="70">
        <v>0.259999990463257</v>
      </c>
      <c r="I382" s="70">
        <v>2.4400000572204599</v>
      </c>
      <c r="J382" s="70">
        <v>0</v>
      </c>
      <c r="K382" s="70">
        <v>3</v>
      </c>
      <c r="L382" s="70">
        <v>6</v>
      </c>
      <c r="M382" s="70">
        <v>88</v>
      </c>
      <c r="N382" s="70">
        <v>873</v>
      </c>
      <c r="O382" s="71">
        <v>1527</v>
      </c>
    </row>
    <row r="383" spans="1:15">
      <c r="A383" s="68">
        <v>4319703577</v>
      </c>
      <c r="B383" s="69">
        <v>42472</v>
      </c>
      <c r="C383" s="70">
        <v>7753</v>
      </c>
      <c r="D383" s="70">
        <v>5.1999998092651403</v>
      </c>
      <c r="E383" s="70">
        <v>5.1999998092651403</v>
      </c>
      <c r="F383" s="70">
        <v>0</v>
      </c>
      <c r="G383" s="70">
        <v>0</v>
      </c>
      <c r="H383" s="70">
        <v>0</v>
      </c>
      <c r="I383" s="70">
        <v>0</v>
      </c>
      <c r="J383" s="70">
        <v>0</v>
      </c>
      <c r="K383" s="70">
        <v>0</v>
      </c>
      <c r="L383" s="70">
        <v>0</v>
      </c>
      <c r="M383" s="70">
        <v>0</v>
      </c>
      <c r="N383" s="70">
        <v>1440</v>
      </c>
      <c r="O383" s="71">
        <v>2115</v>
      </c>
    </row>
    <row r="384" spans="1:15">
      <c r="A384" s="68">
        <v>4319703577</v>
      </c>
      <c r="B384" s="69">
        <v>42473</v>
      </c>
      <c r="C384" s="70">
        <v>8204</v>
      </c>
      <c r="D384" s="70">
        <v>5.5</v>
      </c>
      <c r="E384" s="70">
        <v>5.5</v>
      </c>
      <c r="F384" s="70">
        <v>0</v>
      </c>
      <c r="G384" s="70">
        <v>0.52999997138977095</v>
      </c>
      <c r="H384" s="70">
        <v>0.58999997377395597</v>
      </c>
      <c r="I384" s="70">
        <v>1.3099999427795399</v>
      </c>
      <c r="J384" s="70">
        <v>0</v>
      </c>
      <c r="K384" s="70">
        <v>8</v>
      </c>
      <c r="L384" s="70">
        <v>15</v>
      </c>
      <c r="M384" s="70">
        <v>96</v>
      </c>
      <c r="N384" s="70">
        <v>1234</v>
      </c>
      <c r="O384" s="71">
        <v>2135</v>
      </c>
    </row>
    <row r="385" spans="1:15">
      <c r="A385" s="68">
        <v>4319703577</v>
      </c>
      <c r="B385" s="69">
        <v>42474</v>
      </c>
      <c r="C385" s="70">
        <v>10210</v>
      </c>
      <c r="D385" s="70">
        <v>6.8800001144409197</v>
      </c>
      <c r="E385" s="70">
        <v>6.8800001144409197</v>
      </c>
      <c r="F385" s="70">
        <v>0</v>
      </c>
      <c r="G385" s="70">
        <v>0.109999999403954</v>
      </c>
      <c r="H385" s="70">
        <v>0.33000001311302202</v>
      </c>
      <c r="I385" s="70">
        <v>6.4400000572204599</v>
      </c>
      <c r="J385" s="70">
        <v>0</v>
      </c>
      <c r="K385" s="70">
        <v>1</v>
      </c>
      <c r="L385" s="70">
        <v>9</v>
      </c>
      <c r="M385" s="70">
        <v>339</v>
      </c>
      <c r="N385" s="70">
        <v>589</v>
      </c>
      <c r="O385" s="71">
        <v>2302</v>
      </c>
    </row>
    <row r="386" spans="1:15">
      <c r="A386" s="68">
        <v>4319703577</v>
      </c>
      <c r="B386" s="69">
        <v>42475</v>
      </c>
      <c r="C386" s="70">
        <v>5664</v>
      </c>
      <c r="D386" s="70">
        <v>3.7999999523162802</v>
      </c>
      <c r="E386" s="70">
        <v>3.7999999523162802</v>
      </c>
      <c r="F386" s="70">
        <v>0</v>
      </c>
      <c r="G386" s="70">
        <v>0</v>
      </c>
      <c r="H386" s="70">
        <v>0</v>
      </c>
      <c r="I386" s="70">
        <v>3.7999999523162802</v>
      </c>
      <c r="J386" s="70">
        <v>0</v>
      </c>
      <c r="K386" s="70">
        <v>0</v>
      </c>
      <c r="L386" s="70">
        <v>0</v>
      </c>
      <c r="M386" s="70">
        <v>228</v>
      </c>
      <c r="N386" s="70">
        <v>752</v>
      </c>
      <c r="O386" s="71">
        <v>1985</v>
      </c>
    </row>
    <row r="387" spans="1:15">
      <c r="A387" s="68">
        <v>4319703577</v>
      </c>
      <c r="B387" s="69">
        <v>42476</v>
      </c>
      <c r="C387" s="70">
        <v>4744</v>
      </c>
      <c r="D387" s="70">
        <v>3.1800000667571999</v>
      </c>
      <c r="E387" s="70">
        <v>3.1800000667571999</v>
      </c>
      <c r="F387" s="70">
        <v>0</v>
      </c>
      <c r="G387" s="70">
        <v>0</v>
      </c>
      <c r="H387" s="70">
        <v>0</v>
      </c>
      <c r="I387" s="70">
        <v>3.1800000667571999</v>
      </c>
      <c r="J387" s="70">
        <v>0</v>
      </c>
      <c r="K387" s="70">
        <v>0</v>
      </c>
      <c r="L387" s="70">
        <v>0</v>
      </c>
      <c r="M387" s="70">
        <v>194</v>
      </c>
      <c r="N387" s="70">
        <v>724</v>
      </c>
      <c r="O387" s="71">
        <v>1884</v>
      </c>
    </row>
    <row r="388" spans="1:15">
      <c r="A388" s="68">
        <v>4319703577</v>
      </c>
      <c r="B388" s="69">
        <v>42477</v>
      </c>
      <c r="C388" s="70">
        <v>29</v>
      </c>
      <c r="D388" s="70">
        <v>1.9999999552965199E-2</v>
      </c>
      <c r="E388" s="70">
        <v>1.9999999552965199E-2</v>
      </c>
      <c r="F388" s="70">
        <v>0</v>
      </c>
      <c r="G388" s="70">
        <v>0</v>
      </c>
      <c r="H388" s="70">
        <v>0</v>
      </c>
      <c r="I388" s="70">
        <v>1.9999999552965199E-2</v>
      </c>
      <c r="J388" s="70">
        <v>0</v>
      </c>
      <c r="K388" s="70">
        <v>0</v>
      </c>
      <c r="L388" s="70">
        <v>0</v>
      </c>
      <c r="M388" s="70">
        <v>3</v>
      </c>
      <c r="N388" s="70">
        <v>1363</v>
      </c>
      <c r="O388" s="71">
        <v>1464</v>
      </c>
    </row>
    <row r="389" spans="1:15">
      <c r="A389" s="68">
        <v>4319703577</v>
      </c>
      <c r="B389" s="69">
        <v>42478</v>
      </c>
      <c r="C389" s="70">
        <v>2276</v>
      </c>
      <c r="D389" s="70">
        <v>1.54999995231628</v>
      </c>
      <c r="E389" s="70">
        <v>1.54999995231628</v>
      </c>
      <c r="F389" s="70">
        <v>0</v>
      </c>
      <c r="G389" s="70">
        <v>7.0000000298023196E-2</v>
      </c>
      <c r="H389" s="70">
        <v>0.33000001311302202</v>
      </c>
      <c r="I389" s="70">
        <v>1.12000000476837</v>
      </c>
      <c r="J389" s="70">
        <v>0</v>
      </c>
      <c r="K389" s="70">
        <v>1</v>
      </c>
      <c r="L389" s="70">
        <v>9</v>
      </c>
      <c r="M389" s="70">
        <v>58</v>
      </c>
      <c r="N389" s="70">
        <v>824</v>
      </c>
      <c r="O389" s="71">
        <v>1632</v>
      </c>
    </row>
    <row r="390" spans="1:15">
      <c r="A390" s="68">
        <v>4319703577</v>
      </c>
      <c r="B390" s="69">
        <v>42479</v>
      </c>
      <c r="C390" s="70">
        <v>8925</v>
      </c>
      <c r="D390" s="70">
        <v>5.9899997711181596</v>
      </c>
      <c r="E390" s="70">
        <v>5.9899997711181596</v>
      </c>
      <c r="F390" s="70">
        <v>0</v>
      </c>
      <c r="G390" s="70">
        <v>0</v>
      </c>
      <c r="H390" s="70">
        <v>0</v>
      </c>
      <c r="I390" s="70">
        <v>5.9899997711181596</v>
      </c>
      <c r="J390" s="70">
        <v>0</v>
      </c>
      <c r="K390" s="70">
        <v>0</v>
      </c>
      <c r="L390" s="70">
        <v>0</v>
      </c>
      <c r="M390" s="70">
        <v>311</v>
      </c>
      <c r="N390" s="70">
        <v>604</v>
      </c>
      <c r="O390" s="71">
        <v>2200</v>
      </c>
    </row>
    <row r="391" spans="1:15">
      <c r="A391" s="68">
        <v>4319703577</v>
      </c>
      <c r="B391" s="69">
        <v>42480</v>
      </c>
      <c r="C391" s="70">
        <v>8954</v>
      </c>
      <c r="D391" s="70">
        <v>6.0100002288818404</v>
      </c>
      <c r="E391" s="70">
        <v>6.0100002288818404</v>
      </c>
      <c r="F391" s="70">
        <v>0</v>
      </c>
      <c r="G391" s="70">
        <v>0</v>
      </c>
      <c r="H391" s="70">
        <v>0.68000000715255704</v>
      </c>
      <c r="I391" s="70">
        <v>5.3099999427795401</v>
      </c>
      <c r="J391" s="70">
        <v>0</v>
      </c>
      <c r="K391" s="70">
        <v>0</v>
      </c>
      <c r="L391" s="70">
        <v>18</v>
      </c>
      <c r="M391" s="70">
        <v>306</v>
      </c>
      <c r="N391" s="70">
        <v>671</v>
      </c>
      <c r="O391" s="71">
        <v>2220</v>
      </c>
    </row>
    <row r="392" spans="1:15">
      <c r="A392" s="68">
        <v>4319703577</v>
      </c>
      <c r="B392" s="69">
        <v>42481</v>
      </c>
      <c r="C392" s="70">
        <v>3702</v>
      </c>
      <c r="D392" s="70">
        <v>2.4800000190734899</v>
      </c>
      <c r="E392" s="70">
        <v>2.4800000190734899</v>
      </c>
      <c r="F392" s="70">
        <v>0</v>
      </c>
      <c r="G392" s="70">
        <v>0</v>
      </c>
      <c r="H392" s="70">
        <v>0</v>
      </c>
      <c r="I392" s="70">
        <v>0.34999999403953602</v>
      </c>
      <c r="J392" s="70">
        <v>0</v>
      </c>
      <c r="K392" s="70">
        <v>0</v>
      </c>
      <c r="L392" s="70">
        <v>0</v>
      </c>
      <c r="M392" s="70">
        <v>34</v>
      </c>
      <c r="N392" s="70">
        <v>1265</v>
      </c>
      <c r="O392" s="71">
        <v>1792</v>
      </c>
    </row>
    <row r="393" spans="1:15">
      <c r="A393" s="68">
        <v>4319703577</v>
      </c>
      <c r="B393" s="69">
        <v>42482</v>
      </c>
      <c r="C393" s="70">
        <v>4500</v>
      </c>
      <c r="D393" s="70">
        <v>3.0199999809265101</v>
      </c>
      <c r="E393" s="70">
        <v>3.0199999809265101</v>
      </c>
      <c r="F393" s="70">
        <v>0</v>
      </c>
      <c r="G393" s="70">
        <v>5.9999998658895499E-2</v>
      </c>
      <c r="H393" s="70">
        <v>0.81000000238418601</v>
      </c>
      <c r="I393" s="70">
        <v>2.1500000953674299</v>
      </c>
      <c r="J393" s="70">
        <v>0</v>
      </c>
      <c r="K393" s="70">
        <v>1</v>
      </c>
      <c r="L393" s="70">
        <v>19</v>
      </c>
      <c r="M393" s="70">
        <v>176</v>
      </c>
      <c r="N393" s="70">
        <v>709</v>
      </c>
      <c r="O393" s="71">
        <v>1886</v>
      </c>
    </row>
    <row r="394" spans="1:15">
      <c r="A394" s="68">
        <v>4319703577</v>
      </c>
      <c r="B394" s="69">
        <v>42483</v>
      </c>
      <c r="C394" s="70">
        <v>4935</v>
      </c>
      <c r="D394" s="70">
        <v>3.3099999427795401</v>
      </c>
      <c r="E394" s="70">
        <v>3.3099999427795401</v>
      </c>
      <c r="F394" s="70">
        <v>0</v>
      </c>
      <c r="G394" s="70">
        <v>0</v>
      </c>
      <c r="H394" s="70">
        <v>0</v>
      </c>
      <c r="I394" s="70">
        <v>3.3099999427795401</v>
      </c>
      <c r="J394" s="70">
        <v>0</v>
      </c>
      <c r="K394" s="70">
        <v>0</v>
      </c>
      <c r="L394" s="70">
        <v>0</v>
      </c>
      <c r="M394" s="70">
        <v>233</v>
      </c>
      <c r="N394" s="70">
        <v>546</v>
      </c>
      <c r="O394" s="71">
        <v>1945</v>
      </c>
    </row>
    <row r="395" spans="1:15">
      <c r="A395" s="68">
        <v>4319703577</v>
      </c>
      <c r="B395" s="69">
        <v>42484</v>
      </c>
      <c r="C395" s="70">
        <v>4081</v>
      </c>
      <c r="D395" s="70">
        <v>2.7400000095367401</v>
      </c>
      <c r="E395" s="70">
        <v>2.7400000095367401</v>
      </c>
      <c r="F395" s="70">
        <v>0</v>
      </c>
      <c r="G395" s="70">
        <v>5.9999998658895499E-2</v>
      </c>
      <c r="H395" s="70">
        <v>0.20000000298023199</v>
      </c>
      <c r="I395" s="70">
        <v>2.4700000286102299</v>
      </c>
      <c r="J395" s="70">
        <v>0</v>
      </c>
      <c r="K395" s="70">
        <v>1</v>
      </c>
      <c r="L395" s="70">
        <v>5</v>
      </c>
      <c r="M395" s="70">
        <v>191</v>
      </c>
      <c r="N395" s="70">
        <v>692</v>
      </c>
      <c r="O395" s="71">
        <v>1880</v>
      </c>
    </row>
    <row r="396" spans="1:15">
      <c r="A396" s="68">
        <v>4319703577</v>
      </c>
      <c r="B396" s="69">
        <v>42485</v>
      </c>
      <c r="C396" s="70">
        <v>9259</v>
      </c>
      <c r="D396" s="70">
        <v>6.21000003814697</v>
      </c>
      <c r="E396" s="70">
        <v>6.21000003814697</v>
      </c>
      <c r="F396" s="70">
        <v>0</v>
      </c>
      <c r="G396" s="70">
        <v>0</v>
      </c>
      <c r="H396" s="70">
        <v>0.28000000119209301</v>
      </c>
      <c r="I396" s="70">
        <v>5.9299998283386204</v>
      </c>
      <c r="J396" s="70">
        <v>0</v>
      </c>
      <c r="K396" s="70">
        <v>0</v>
      </c>
      <c r="L396" s="70">
        <v>8</v>
      </c>
      <c r="M396" s="70">
        <v>390</v>
      </c>
      <c r="N396" s="70">
        <v>544</v>
      </c>
      <c r="O396" s="71">
        <v>2314</v>
      </c>
    </row>
    <row r="397" spans="1:15">
      <c r="A397" s="68">
        <v>4319703577</v>
      </c>
      <c r="B397" s="69">
        <v>42486</v>
      </c>
      <c r="C397" s="70">
        <v>9899</v>
      </c>
      <c r="D397" s="70">
        <v>6.6399998664856001</v>
      </c>
      <c r="E397" s="70">
        <v>6.6399998664856001</v>
      </c>
      <c r="F397" s="70">
        <v>0</v>
      </c>
      <c r="G397" s="70">
        <v>0.56999999284744296</v>
      </c>
      <c r="H397" s="70">
        <v>0.92000001668930098</v>
      </c>
      <c r="I397" s="70">
        <v>5.1500000953674299</v>
      </c>
      <c r="J397" s="70">
        <v>0</v>
      </c>
      <c r="K397" s="70">
        <v>8</v>
      </c>
      <c r="L397" s="70">
        <v>21</v>
      </c>
      <c r="M397" s="70">
        <v>288</v>
      </c>
      <c r="N397" s="70">
        <v>649</v>
      </c>
      <c r="O397" s="71">
        <v>2236</v>
      </c>
    </row>
    <row r="398" spans="1:15">
      <c r="A398" s="68">
        <v>4319703577</v>
      </c>
      <c r="B398" s="69">
        <v>42487</v>
      </c>
      <c r="C398" s="70">
        <v>10780</v>
      </c>
      <c r="D398" s="70">
        <v>7.2300000190734899</v>
      </c>
      <c r="E398" s="70">
        <v>7.2300000190734899</v>
      </c>
      <c r="F398" s="70">
        <v>0</v>
      </c>
      <c r="G398" s="70">
        <v>0.40999999642372098</v>
      </c>
      <c r="H398" s="70">
        <v>1.91999995708466</v>
      </c>
      <c r="I398" s="70">
        <v>4.9099998474121103</v>
      </c>
      <c r="J398" s="70">
        <v>0</v>
      </c>
      <c r="K398" s="70">
        <v>6</v>
      </c>
      <c r="L398" s="70">
        <v>47</v>
      </c>
      <c r="M398" s="70">
        <v>300</v>
      </c>
      <c r="N398" s="70">
        <v>680</v>
      </c>
      <c r="O398" s="71">
        <v>2324</v>
      </c>
    </row>
    <row r="399" spans="1:15">
      <c r="A399" s="68">
        <v>4319703577</v>
      </c>
      <c r="B399" s="69">
        <v>42488</v>
      </c>
      <c r="C399" s="70">
        <v>10817</v>
      </c>
      <c r="D399" s="70">
        <v>7.2800002098083496</v>
      </c>
      <c r="E399" s="70">
        <v>7.2800002098083496</v>
      </c>
      <c r="F399" s="70">
        <v>0</v>
      </c>
      <c r="G399" s="70">
        <v>1.0099999904632599</v>
      </c>
      <c r="H399" s="70">
        <v>0.33000001311302202</v>
      </c>
      <c r="I399" s="70">
        <v>5.9400000572204599</v>
      </c>
      <c r="J399" s="70">
        <v>0</v>
      </c>
      <c r="K399" s="70">
        <v>13</v>
      </c>
      <c r="L399" s="70">
        <v>8</v>
      </c>
      <c r="M399" s="70">
        <v>359</v>
      </c>
      <c r="N399" s="70">
        <v>552</v>
      </c>
      <c r="O399" s="71">
        <v>2367</v>
      </c>
    </row>
    <row r="400" spans="1:15">
      <c r="A400" s="68">
        <v>4319703577</v>
      </c>
      <c r="B400" s="69">
        <v>42489</v>
      </c>
      <c r="C400" s="70">
        <v>7990</v>
      </c>
      <c r="D400" s="70">
        <v>5.3600001335143999</v>
      </c>
      <c r="E400" s="70">
        <v>5.3600001335143999</v>
      </c>
      <c r="F400" s="70">
        <v>0</v>
      </c>
      <c r="G400" s="70">
        <v>0.44999998807907099</v>
      </c>
      <c r="H400" s="70">
        <v>0.79000002145767201</v>
      </c>
      <c r="I400" s="70">
        <v>4.1199998855590803</v>
      </c>
      <c r="J400" s="70">
        <v>0</v>
      </c>
      <c r="K400" s="70">
        <v>6</v>
      </c>
      <c r="L400" s="70">
        <v>18</v>
      </c>
      <c r="M400" s="70">
        <v>289</v>
      </c>
      <c r="N400" s="70">
        <v>624</v>
      </c>
      <c r="O400" s="71">
        <v>2175</v>
      </c>
    </row>
    <row r="401" spans="1:15">
      <c r="A401" s="68">
        <v>4319703577</v>
      </c>
      <c r="B401" s="69">
        <v>42490</v>
      </c>
      <c r="C401" s="70">
        <v>8221</v>
      </c>
      <c r="D401" s="70">
        <v>5.5199999809265101</v>
      </c>
      <c r="E401" s="70">
        <v>5.5199999809265101</v>
      </c>
      <c r="F401" s="70">
        <v>0</v>
      </c>
      <c r="G401" s="70">
        <v>0.40000000596046398</v>
      </c>
      <c r="H401" s="70">
        <v>1.6100000143051101</v>
      </c>
      <c r="I401" s="70">
        <v>3.5099999904632599</v>
      </c>
      <c r="J401" s="70">
        <v>0</v>
      </c>
      <c r="K401" s="70">
        <v>6</v>
      </c>
      <c r="L401" s="70">
        <v>38</v>
      </c>
      <c r="M401" s="70">
        <v>196</v>
      </c>
      <c r="N401" s="70">
        <v>695</v>
      </c>
      <c r="O401" s="71">
        <v>2092</v>
      </c>
    </row>
    <row r="402" spans="1:15">
      <c r="A402" s="68">
        <v>4319703577</v>
      </c>
      <c r="B402" s="69">
        <v>42491</v>
      </c>
      <c r="C402" s="70">
        <v>1251</v>
      </c>
      <c r="D402" s="70">
        <v>0.83999997377395597</v>
      </c>
      <c r="E402" s="70">
        <v>0.83999997377395597</v>
      </c>
      <c r="F402" s="70">
        <v>0</v>
      </c>
      <c r="G402" s="70">
        <v>0</v>
      </c>
      <c r="H402" s="70">
        <v>0</v>
      </c>
      <c r="I402" s="70">
        <v>0.83999997377395597</v>
      </c>
      <c r="J402" s="70">
        <v>0</v>
      </c>
      <c r="K402" s="70">
        <v>0</v>
      </c>
      <c r="L402" s="70">
        <v>0</v>
      </c>
      <c r="M402" s="70">
        <v>67</v>
      </c>
      <c r="N402" s="70">
        <v>836</v>
      </c>
      <c r="O402" s="71">
        <v>1593</v>
      </c>
    </row>
    <row r="403" spans="1:15">
      <c r="A403" s="68">
        <v>4319703577</v>
      </c>
      <c r="B403" s="69">
        <v>42492</v>
      </c>
      <c r="C403" s="70">
        <v>9261</v>
      </c>
      <c r="D403" s="70">
        <v>6.2399997711181596</v>
      </c>
      <c r="E403" s="70">
        <v>6.2399997711181596</v>
      </c>
      <c r="F403" s="70">
        <v>0</v>
      </c>
      <c r="G403" s="70">
        <v>0</v>
      </c>
      <c r="H403" s="70">
        <v>0.43999999761581399</v>
      </c>
      <c r="I403" s="70">
        <v>5.71000003814697</v>
      </c>
      <c r="J403" s="70">
        <v>0</v>
      </c>
      <c r="K403" s="70">
        <v>0</v>
      </c>
      <c r="L403" s="70">
        <v>11</v>
      </c>
      <c r="M403" s="70">
        <v>344</v>
      </c>
      <c r="N403" s="70">
        <v>585</v>
      </c>
      <c r="O403" s="71">
        <v>2270</v>
      </c>
    </row>
    <row r="404" spans="1:15">
      <c r="A404" s="68">
        <v>4319703577</v>
      </c>
      <c r="B404" s="69">
        <v>42493</v>
      </c>
      <c r="C404" s="70">
        <v>9648</v>
      </c>
      <c r="D404" s="70">
        <v>6.4699997901916504</v>
      </c>
      <c r="E404" s="70">
        <v>6.4699997901916504</v>
      </c>
      <c r="F404" s="70">
        <v>0</v>
      </c>
      <c r="G404" s="70">
        <v>0.57999998331069902</v>
      </c>
      <c r="H404" s="70">
        <v>1.0700000524520901</v>
      </c>
      <c r="I404" s="70">
        <v>4.8299999237060502</v>
      </c>
      <c r="J404" s="70">
        <v>0</v>
      </c>
      <c r="K404" s="70">
        <v>8</v>
      </c>
      <c r="L404" s="70">
        <v>26</v>
      </c>
      <c r="M404" s="70">
        <v>287</v>
      </c>
      <c r="N404" s="70">
        <v>669</v>
      </c>
      <c r="O404" s="71">
        <v>2235</v>
      </c>
    </row>
    <row r="405" spans="1:15">
      <c r="A405" s="68">
        <v>4319703577</v>
      </c>
      <c r="B405" s="69">
        <v>42494</v>
      </c>
      <c r="C405" s="70">
        <v>10429</v>
      </c>
      <c r="D405" s="70">
        <v>7.0199999809265101</v>
      </c>
      <c r="E405" s="70">
        <v>7.0199999809265101</v>
      </c>
      <c r="F405" s="70">
        <v>0</v>
      </c>
      <c r="G405" s="70">
        <v>0.58999997377395597</v>
      </c>
      <c r="H405" s="70">
        <v>0.57999998331069902</v>
      </c>
      <c r="I405" s="70">
        <v>5.8499999046325701</v>
      </c>
      <c r="J405" s="70">
        <v>0</v>
      </c>
      <c r="K405" s="70">
        <v>8</v>
      </c>
      <c r="L405" s="70">
        <v>13</v>
      </c>
      <c r="M405" s="70">
        <v>313</v>
      </c>
      <c r="N405" s="70">
        <v>1106</v>
      </c>
      <c r="O405" s="71">
        <v>2282</v>
      </c>
    </row>
    <row r="406" spans="1:15">
      <c r="A406" s="68">
        <v>4319703577</v>
      </c>
      <c r="B406" s="69">
        <v>42495</v>
      </c>
      <c r="C406" s="70">
        <v>13658</v>
      </c>
      <c r="D406" s="70">
        <v>9.4899997711181605</v>
      </c>
      <c r="E406" s="70">
        <v>9.4899997711181605</v>
      </c>
      <c r="F406" s="70">
        <v>0</v>
      </c>
      <c r="G406" s="70">
        <v>2.6300001144409202</v>
      </c>
      <c r="H406" s="70">
        <v>1.4099999666214</v>
      </c>
      <c r="I406" s="70">
        <v>5.4499998092651403</v>
      </c>
      <c r="J406" s="70">
        <v>0</v>
      </c>
      <c r="K406" s="70">
        <v>27</v>
      </c>
      <c r="L406" s="70">
        <v>34</v>
      </c>
      <c r="M406" s="70">
        <v>328</v>
      </c>
      <c r="N406" s="70">
        <v>957</v>
      </c>
      <c r="O406" s="71">
        <v>2530</v>
      </c>
    </row>
    <row r="407" spans="1:15">
      <c r="A407" s="68">
        <v>4319703577</v>
      </c>
      <c r="B407" s="69">
        <v>42496</v>
      </c>
      <c r="C407" s="70">
        <v>9524</v>
      </c>
      <c r="D407" s="70">
        <v>6.4200000762939498</v>
      </c>
      <c r="E407" s="70">
        <v>6.4200000762939498</v>
      </c>
      <c r="F407" s="70">
        <v>0</v>
      </c>
      <c r="G407" s="70">
        <v>0.40999999642372098</v>
      </c>
      <c r="H407" s="70">
        <v>0.46999999880790699</v>
      </c>
      <c r="I407" s="70">
        <v>5.46000003814697</v>
      </c>
      <c r="J407" s="70">
        <v>0</v>
      </c>
      <c r="K407" s="70">
        <v>6</v>
      </c>
      <c r="L407" s="70">
        <v>11</v>
      </c>
      <c r="M407" s="70">
        <v>314</v>
      </c>
      <c r="N407" s="70">
        <v>692</v>
      </c>
      <c r="O407" s="71">
        <v>2266</v>
      </c>
    </row>
    <row r="408" spans="1:15">
      <c r="A408" s="68">
        <v>4319703577</v>
      </c>
      <c r="B408" s="69">
        <v>42497</v>
      </c>
      <c r="C408" s="70">
        <v>7937</v>
      </c>
      <c r="D408" s="70">
        <v>5.3299999237060502</v>
      </c>
      <c r="E408" s="70">
        <v>5.3299999237060502</v>
      </c>
      <c r="F408" s="70">
        <v>0</v>
      </c>
      <c r="G408" s="70">
        <v>0.18999999761581399</v>
      </c>
      <c r="H408" s="70">
        <v>1.04999995231628</v>
      </c>
      <c r="I408" s="70">
        <v>4.0799999237060502</v>
      </c>
      <c r="J408" s="70">
        <v>0</v>
      </c>
      <c r="K408" s="70">
        <v>3</v>
      </c>
      <c r="L408" s="70">
        <v>28</v>
      </c>
      <c r="M408" s="70">
        <v>279</v>
      </c>
      <c r="N408" s="70">
        <v>586</v>
      </c>
      <c r="O408" s="71">
        <v>2158</v>
      </c>
    </row>
    <row r="409" spans="1:15">
      <c r="A409" s="68">
        <v>4319703577</v>
      </c>
      <c r="B409" s="69">
        <v>42498</v>
      </c>
      <c r="C409" s="70">
        <v>3672</v>
      </c>
      <c r="D409" s="70">
        <v>2.46000003814697</v>
      </c>
      <c r="E409" s="70">
        <v>2.46000003814697</v>
      </c>
      <c r="F409" s="70">
        <v>0</v>
      </c>
      <c r="G409" s="70">
        <v>0</v>
      </c>
      <c r="H409" s="70">
        <v>0</v>
      </c>
      <c r="I409" s="70">
        <v>2.46000003814697</v>
      </c>
      <c r="J409" s="70">
        <v>0</v>
      </c>
      <c r="K409" s="70">
        <v>0</v>
      </c>
      <c r="L409" s="70">
        <v>0</v>
      </c>
      <c r="M409" s="70">
        <v>153</v>
      </c>
      <c r="N409" s="70">
        <v>603</v>
      </c>
      <c r="O409" s="71">
        <v>1792</v>
      </c>
    </row>
    <row r="410" spans="1:15">
      <c r="A410" s="68">
        <v>4319703577</v>
      </c>
      <c r="B410" s="69">
        <v>42499</v>
      </c>
      <c r="C410" s="70">
        <v>10378</v>
      </c>
      <c r="D410" s="70">
        <v>6.96000003814697</v>
      </c>
      <c r="E410" s="70">
        <v>6.96000003814697</v>
      </c>
      <c r="F410" s="70">
        <v>0</v>
      </c>
      <c r="G410" s="70">
        <v>0.140000000596046</v>
      </c>
      <c r="H410" s="70">
        <v>0.56000000238418601</v>
      </c>
      <c r="I410" s="70">
        <v>6.25</v>
      </c>
      <c r="J410" s="70">
        <v>0</v>
      </c>
      <c r="K410" s="70">
        <v>2</v>
      </c>
      <c r="L410" s="70">
        <v>14</v>
      </c>
      <c r="M410" s="70">
        <v>374</v>
      </c>
      <c r="N410" s="70">
        <v>490</v>
      </c>
      <c r="O410" s="71">
        <v>2345</v>
      </c>
    </row>
    <row r="411" spans="1:15">
      <c r="A411" s="68">
        <v>4319703577</v>
      </c>
      <c r="B411" s="69">
        <v>42500</v>
      </c>
      <c r="C411" s="70">
        <v>9487</v>
      </c>
      <c r="D411" s="70">
        <v>6.3699998855590803</v>
      </c>
      <c r="E411" s="70">
        <v>6.3699998855590803</v>
      </c>
      <c r="F411" s="70">
        <v>0</v>
      </c>
      <c r="G411" s="70">
        <v>0.20999999344348899</v>
      </c>
      <c r="H411" s="70">
        <v>0.46000000834464999</v>
      </c>
      <c r="I411" s="70">
        <v>5.6999998092651403</v>
      </c>
      <c r="J411" s="70">
        <v>0</v>
      </c>
      <c r="K411" s="70">
        <v>3</v>
      </c>
      <c r="L411" s="70">
        <v>12</v>
      </c>
      <c r="M411" s="70">
        <v>329</v>
      </c>
      <c r="N411" s="70">
        <v>555</v>
      </c>
      <c r="O411" s="71">
        <v>2260</v>
      </c>
    </row>
    <row r="412" spans="1:15">
      <c r="A412" s="68">
        <v>4319703577</v>
      </c>
      <c r="B412" s="69">
        <v>42501</v>
      </c>
      <c r="C412" s="70">
        <v>9129</v>
      </c>
      <c r="D412" s="70">
        <v>6.1300001144409197</v>
      </c>
      <c r="E412" s="70">
        <v>6.1300001144409197</v>
      </c>
      <c r="F412" s="70">
        <v>0</v>
      </c>
      <c r="G412" s="70">
        <v>0.20000000298023199</v>
      </c>
      <c r="H412" s="70">
        <v>0.74000000953674305</v>
      </c>
      <c r="I412" s="70">
        <v>5.1799998283386204</v>
      </c>
      <c r="J412" s="70">
        <v>0</v>
      </c>
      <c r="K412" s="70">
        <v>3</v>
      </c>
      <c r="L412" s="70">
        <v>18</v>
      </c>
      <c r="M412" s="70">
        <v>311</v>
      </c>
      <c r="N412" s="70">
        <v>574</v>
      </c>
      <c r="O412" s="71">
        <v>2232</v>
      </c>
    </row>
    <row r="413" spans="1:15">
      <c r="A413" s="68">
        <v>4319703577</v>
      </c>
      <c r="B413" s="69">
        <v>42502</v>
      </c>
      <c r="C413" s="70">
        <v>17</v>
      </c>
      <c r="D413" s="70">
        <v>9.9999997764825804E-3</v>
      </c>
      <c r="E413" s="70">
        <v>9.9999997764825804E-3</v>
      </c>
      <c r="F413" s="70">
        <v>0</v>
      </c>
      <c r="G413" s="70">
        <v>0</v>
      </c>
      <c r="H413" s="70">
        <v>0</v>
      </c>
      <c r="I413" s="70">
        <v>9.9999997764825804E-3</v>
      </c>
      <c r="J413" s="70">
        <v>0</v>
      </c>
      <c r="K413" s="70">
        <v>0</v>
      </c>
      <c r="L413" s="70">
        <v>0</v>
      </c>
      <c r="M413" s="70">
        <v>2</v>
      </c>
      <c r="N413" s="70">
        <v>0</v>
      </c>
      <c r="O413" s="71">
        <v>257</v>
      </c>
    </row>
    <row r="414" spans="1:15">
      <c r="A414" s="68">
        <v>4388161847</v>
      </c>
      <c r="B414" s="69">
        <v>42472</v>
      </c>
      <c r="C414" s="70">
        <v>10122</v>
      </c>
      <c r="D414" s="70">
        <v>7.7800002098083496</v>
      </c>
      <c r="E414" s="70">
        <v>7.7800002098083496</v>
      </c>
      <c r="F414" s="70">
        <v>0</v>
      </c>
      <c r="G414" s="70">
        <v>0</v>
      </c>
      <c r="H414" s="70">
        <v>0</v>
      </c>
      <c r="I414" s="70">
        <v>0</v>
      </c>
      <c r="J414" s="70">
        <v>0</v>
      </c>
      <c r="K414" s="70">
        <v>0</v>
      </c>
      <c r="L414" s="70">
        <v>0</v>
      </c>
      <c r="M414" s="70">
        <v>0</v>
      </c>
      <c r="N414" s="70">
        <v>1440</v>
      </c>
      <c r="O414" s="71">
        <v>2955</v>
      </c>
    </row>
    <row r="415" spans="1:15">
      <c r="A415" s="68">
        <v>4388161847</v>
      </c>
      <c r="B415" s="69">
        <v>42473</v>
      </c>
      <c r="C415" s="70">
        <v>10993</v>
      </c>
      <c r="D415" s="70">
        <v>8.4499998092651403</v>
      </c>
      <c r="E415" s="70">
        <v>8.4499998092651403</v>
      </c>
      <c r="F415" s="70">
        <v>0</v>
      </c>
      <c r="G415" s="70">
        <v>5.9999998658895499E-2</v>
      </c>
      <c r="H415" s="70">
        <v>0.62999999523162797</v>
      </c>
      <c r="I415" s="70">
        <v>3.8800001144409202</v>
      </c>
      <c r="J415" s="70">
        <v>0</v>
      </c>
      <c r="K415" s="70">
        <v>1</v>
      </c>
      <c r="L415" s="70">
        <v>14</v>
      </c>
      <c r="M415" s="70">
        <v>150</v>
      </c>
      <c r="N415" s="70">
        <v>1275</v>
      </c>
      <c r="O415" s="71">
        <v>3092</v>
      </c>
    </row>
    <row r="416" spans="1:15">
      <c r="A416" s="68">
        <v>4388161847</v>
      </c>
      <c r="B416" s="69">
        <v>42474</v>
      </c>
      <c r="C416" s="70">
        <v>8863</v>
      </c>
      <c r="D416" s="70">
        <v>6.8200001716613796</v>
      </c>
      <c r="E416" s="70">
        <v>6.8200001716613796</v>
      </c>
      <c r="F416" s="70">
        <v>0</v>
      </c>
      <c r="G416" s="70">
        <v>0.129999995231628</v>
      </c>
      <c r="H416" s="70">
        <v>1.0700000524520901</v>
      </c>
      <c r="I416" s="70">
        <v>5.6199998855590803</v>
      </c>
      <c r="J416" s="70">
        <v>0</v>
      </c>
      <c r="K416" s="70">
        <v>10</v>
      </c>
      <c r="L416" s="70">
        <v>35</v>
      </c>
      <c r="M416" s="70">
        <v>219</v>
      </c>
      <c r="N416" s="70">
        <v>945</v>
      </c>
      <c r="O416" s="71">
        <v>2998</v>
      </c>
    </row>
    <row r="417" spans="1:15">
      <c r="A417" s="68">
        <v>4388161847</v>
      </c>
      <c r="B417" s="69">
        <v>42475</v>
      </c>
      <c r="C417" s="70">
        <v>8758</v>
      </c>
      <c r="D417" s="70">
        <v>6.7300000190734899</v>
      </c>
      <c r="E417" s="70">
        <v>6.7300000190734899</v>
      </c>
      <c r="F417" s="70">
        <v>0</v>
      </c>
      <c r="G417" s="70">
        <v>0</v>
      </c>
      <c r="H417" s="70">
        <v>0</v>
      </c>
      <c r="I417" s="70">
        <v>6.7300000190734899</v>
      </c>
      <c r="J417" s="70">
        <v>0</v>
      </c>
      <c r="K417" s="70">
        <v>0</v>
      </c>
      <c r="L417" s="70">
        <v>0</v>
      </c>
      <c r="M417" s="70">
        <v>299</v>
      </c>
      <c r="N417" s="70">
        <v>837</v>
      </c>
      <c r="O417" s="71">
        <v>3066</v>
      </c>
    </row>
    <row r="418" spans="1:15">
      <c r="A418" s="68">
        <v>4388161847</v>
      </c>
      <c r="B418" s="69">
        <v>42476</v>
      </c>
      <c r="C418" s="70">
        <v>6580</v>
      </c>
      <c r="D418" s="70">
        <v>5.0599999427795401</v>
      </c>
      <c r="E418" s="70">
        <v>5.0599999427795401</v>
      </c>
      <c r="F418" s="70">
        <v>0</v>
      </c>
      <c r="G418" s="70">
        <v>0.20999999344348899</v>
      </c>
      <c r="H418" s="70">
        <v>0.40000000596046398</v>
      </c>
      <c r="I418" s="70">
        <v>4.4499998092651403</v>
      </c>
      <c r="J418" s="70">
        <v>0</v>
      </c>
      <c r="K418" s="70">
        <v>6</v>
      </c>
      <c r="L418" s="70">
        <v>9</v>
      </c>
      <c r="M418" s="70">
        <v>253</v>
      </c>
      <c r="N418" s="70">
        <v>609</v>
      </c>
      <c r="O418" s="71">
        <v>3073</v>
      </c>
    </row>
    <row r="419" spans="1:15">
      <c r="A419" s="68">
        <v>4388161847</v>
      </c>
      <c r="B419" s="69">
        <v>42477</v>
      </c>
      <c r="C419" s="70">
        <v>4660</v>
      </c>
      <c r="D419" s="70">
        <v>3.5799999237060498</v>
      </c>
      <c r="E419" s="70">
        <v>3.5799999237060498</v>
      </c>
      <c r="F419" s="70">
        <v>0</v>
      </c>
      <c r="G419" s="70">
        <v>0</v>
      </c>
      <c r="H419" s="70">
        <v>0</v>
      </c>
      <c r="I419" s="70">
        <v>3.5799999237060498</v>
      </c>
      <c r="J419" s="70">
        <v>0</v>
      </c>
      <c r="K419" s="70">
        <v>0</v>
      </c>
      <c r="L419" s="70">
        <v>0</v>
      </c>
      <c r="M419" s="70">
        <v>201</v>
      </c>
      <c r="N419" s="70">
        <v>721</v>
      </c>
      <c r="O419" s="71">
        <v>2572</v>
      </c>
    </row>
    <row r="420" spans="1:15">
      <c r="A420" s="68">
        <v>4388161847</v>
      </c>
      <c r="B420" s="69">
        <v>42478</v>
      </c>
      <c r="C420" s="70">
        <v>11009</v>
      </c>
      <c r="D420" s="70">
        <v>9.1000003814697301</v>
      </c>
      <c r="E420" s="70">
        <v>9.1000003814697301</v>
      </c>
      <c r="F420" s="70">
        <v>0</v>
      </c>
      <c r="G420" s="70">
        <v>3.5599999427795401</v>
      </c>
      <c r="H420" s="70">
        <v>0.40000000596046398</v>
      </c>
      <c r="I420" s="70">
        <v>5.1399998664856001</v>
      </c>
      <c r="J420" s="70">
        <v>0</v>
      </c>
      <c r="K420" s="70">
        <v>27</v>
      </c>
      <c r="L420" s="70">
        <v>8</v>
      </c>
      <c r="M420" s="70">
        <v>239</v>
      </c>
      <c r="N420" s="70">
        <v>1017</v>
      </c>
      <c r="O420" s="71">
        <v>3274</v>
      </c>
    </row>
    <row r="421" spans="1:15">
      <c r="A421" s="68">
        <v>4388161847</v>
      </c>
      <c r="B421" s="69">
        <v>42479</v>
      </c>
      <c r="C421" s="70">
        <v>10181</v>
      </c>
      <c r="D421" s="70">
        <v>7.8299999237060502</v>
      </c>
      <c r="E421" s="70">
        <v>7.8299999237060502</v>
      </c>
      <c r="F421" s="70">
        <v>0</v>
      </c>
      <c r="G421" s="70">
        <v>1.37000000476837</v>
      </c>
      <c r="H421" s="70">
        <v>0.68999999761581399</v>
      </c>
      <c r="I421" s="70">
        <v>5.7699999809265101</v>
      </c>
      <c r="J421" s="70">
        <v>0</v>
      </c>
      <c r="K421" s="70">
        <v>20</v>
      </c>
      <c r="L421" s="70">
        <v>16</v>
      </c>
      <c r="M421" s="70">
        <v>249</v>
      </c>
      <c r="N421" s="70">
        <v>704</v>
      </c>
      <c r="O421" s="71">
        <v>3015</v>
      </c>
    </row>
    <row r="422" spans="1:15">
      <c r="A422" s="68">
        <v>4388161847</v>
      </c>
      <c r="B422" s="69">
        <v>42480</v>
      </c>
      <c r="C422" s="70">
        <v>10553</v>
      </c>
      <c r="D422" s="70">
        <v>8.1199998855590803</v>
      </c>
      <c r="E422" s="70">
        <v>8.1199998855590803</v>
      </c>
      <c r="F422" s="70">
        <v>0</v>
      </c>
      <c r="G422" s="70">
        <v>1.1000000238418599</v>
      </c>
      <c r="H422" s="70">
        <v>1.7200000286102299</v>
      </c>
      <c r="I422" s="70">
        <v>5.28999996185303</v>
      </c>
      <c r="J422" s="70">
        <v>0</v>
      </c>
      <c r="K422" s="70">
        <v>19</v>
      </c>
      <c r="L422" s="70">
        <v>42</v>
      </c>
      <c r="M422" s="70">
        <v>228</v>
      </c>
      <c r="N422" s="70">
        <v>696</v>
      </c>
      <c r="O422" s="71">
        <v>3083</v>
      </c>
    </row>
    <row r="423" spans="1:15">
      <c r="A423" s="68">
        <v>4388161847</v>
      </c>
      <c r="B423" s="69">
        <v>42481</v>
      </c>
      <c r="C423" s="70">
        <v>10055</v>
      </c>
      <c r="D423" s="70">
        <v>7.7300000190734899</v>
      </c>
      <c r="E423" s="70">
        <v>7.7300000190734899</v>
      </c>
      <c r="F423" s="70">
        <v>0</v>
      </c>
      <c r="G423" s="70">
        <v>0.37000000476837203</v>
      </c>
      <c r="H423" s="70">
        <v>0.38999998569488498</v>
      </c>
      <c r="I423" s="70">
        <v>6.9800000190734899</v>
      </c>
      <c r="J423" s="70">
        <v>0</v>
      </c>
      <c r="K423" s="70">
        <v>7</v>
      </c>
      <c r="L423" s="70">
        <v>12</v>
      </c>
      <c r="M423" s="70">
        <v>272</v>
      </c>
      <c r="N423" s="70">
        <v>853</v>
      </c>
      <c r="O423" s="71">
        <v>3069</v>
      </c>
    </row>
    <row r="424" spans="1:15">
      <c r="A424" s="68">
        <v>4388161847</v>
      </c>
      <c r="B424" s="69">
        <v>42482</v>
      </c>
      <c r="C424" s="70">
        <v>12139</v>
      </c>
      <c r="D424" s="70">
        <v>9.3400001525878906</v>
      </c>
      <c r="E424" s="70">
        <v>9.3400001525878906</v>
      </c>
      <c r="F424" s="70">
        <v>0</v>
      </c>
      <c r="G424" s="70">
        <v>3.2999999523162802</v>
      </c>
      <c r="H424" s="70">
        <v>1.1100000143051101</v>
      </c>
      <c r="I424" s="70">
        <v>4.9200000762939498</v>
      </c>
      <c r="J424" s="70">
        <v>0</v>
      </c>
      <c r="K424" s="70">
        <v>77</v>
      </c>
      <c r="L424" s="70">
        <v>25</v>
      </c>
      <c r="M424" s="70">
        <v>220</v>
      </c>
      <c r="N424" s="70">
        <v>945</v>
      </c>
      <c r="O424" s="71">
        <v>3544</v>
      </c>
    </row>
    <row r="425" spans="1:15">
      <c r="A425" s="68">
        <v>4388161847</v>
      </c>
      <c r="B425" s="69">
        <v>42483</v>
      </c>
      <c r="C425" s="70">
        <v>13236</v>
      </c>
      <c r="D425" s="70">
        <v>10.180000305175801</v>
      </c>
      <c r="E425" s="70">
        <v>10.180000305175801</v>
      </c>
      <c r="F425" s="70">
        <v>0</v>
      </c>
      <c r="G425" s="70">
        <v>4.5</v>
      </c>
      <c r="H425" s="70">
        <v>0.31999999284744302</v>
      </c>
      <c r="I425" s="70">
        <v>5.3499999046325701</v>
      </c>
      <c r="J425" s="70">
        <v>0</v>
      </c>
      <c r="K425" s="70">
        <v>58</v>
      </c>
      <c r="L425" s="70">
        <v>5</v>
      </c>
      <c r="M425" s="70">
        <v>215</v>
      </c>
      <c r="N425" s="70">
        <v>749</v>
      </c>
      <c r="O425" s="71">
        <v>3306</v>
      </c>
    </row>
    <row r="426" spans="1:15">
      <c r="A426" s="68">
        <v>4388161847</v>
      </c>
      <c r="B426" s="69">
        <v>42484</v>
      </c>
      <c r="C426" s="70">
        <v>10243</v>
      </c>
      <c r="D426" s="70">
        <v>7.8800001144409197</v>
      </c>
      <c r="E426" s="70">
        <v>7.8800001144409197</v>
      </c>
      <c r="F426" s="70">
        <v>0</v>
      </c>
      <c r="G426" s="70">
        <v>1.08000004291534</v>
      </c>
      <c r="H426" s="70">
        <v>0.50999999046325695</v>
      </c>
      <c r="I426" s="70">
        <v>6.3000001907348597</v>
      </c>
      <c r="J426" s="70">
        <v>0</v>
      </c>
      <c r="K426" s="70">
        <v>14</v>
      </c>
      <c r="L426" s="70">
        <v>8</v>
      </c>
      <c r="M426" s="70">
        <v>239</v>
      </c>
      <c r="N426" s="70">
        <v>584</v>
      </c>
      <c r="O426" s="71">
        <v>2885</v>
      </c>
    </row>
    <row r="427" spans="1:15">
      <c r="A427" s="68">
        <v>4388161847</v>
      </c>
      <c r="B427" s="69">
        <v>42485</v>
      </c>
      <c r="C427" s="70">
        <v>12961</v>
      </c>
      <c r="D427" s="70">
        <v>9.9700002670288104</v>
      </c>
      <c r="E427" s="70">
        <v>9.9700002670288104</v>
      </c>
      <c r="F427" s="70">
        <v>0</v>
      </c>
      <c r="G427" s="70">
        <v>0.730000019073486</v>
      </c>
      <c r="H427" s="70">
        <v>1.3999999761581401</v>
      </c>
      <c r="I427" s="70">
        <v>7.8400001525878897</v>
      </c>
      <c r="J427" s="70">
        <v>0</v>
      </c>
      <c r="K427" s="70">
        <v>11</v>
      </c>
      <c r="L427" s="70">
        <v>31</v>
      </c>
      <c r="M427" s="70">
        <v>301</v>
      </c>
      <c r="N427" s="70">
        <v>1054</v>
      </c>
      <c r="O427" s="71">
        <v>3288</v>
      </c>
    </row>
    <row r="428" spans="1:15">
      <c r="A428" s="68">
        <v>4388161847</v>
      </c>
      <c r="B428" s="69">
        <v>42486</v>
      </c>
      <c r="C428" s="70">
        <v>9461</v>
      </c>
      <c r="D428" s="70">
        <v>7.2800002098083496</v>
      </c>
      <c r="E428" s="70">
        <v>7.2800002098083496</v>
      </c>
      <c r="F428" s="70">
        <v>0</v>
      </c>
      <c r="G428" s="70">
        <v>0.93999999761581399</v>
      </c>
      <c r="H428" s="70">
        <v>1.0599999427795399</v>
      </c>
      <c r="I428" s="70">
        <v>5.2699999809265101</v>
      </c>
      <c r="J428" s="70">
        <v>0</v>
      </c>
      <c r="K428" s="70">
        <v>14</v>
      </c>
      <c r="L428" s="70">
        <v>23</v>
      </c>
      <c r="M428" s="70">
        <v>224</v>
      </c>
      <c r="N428" s="70">
        <v>673</v>
      </c>
      <c r="O428" s="71">
        <v>2929</v>
      </c>
    </row>
    <row r="429" spans="1:15">
      <c r="A429" s="68">
        <v>4388161847</v>
      </c>
      <c r="B429" s="69">
        <v>42487</v>
      </c>
      <c r="C429" s="70">
        <v>11193</v>
      </c>
      <c r="D429" s="70">
        <v>8.6099996566772496</v>
      </c>
      <c r="E429" s="70">
        <v>8.6099996566772496</v>
      </c>
      <c r="F429" s="70">
        <v>0</v>
      </c>
      <c r="G429" s="70">
        <v>0.69999998807907104</v>
      </c>
      <c r="H429" s="70">
        <v>2.5099999904632599</v>
      </c>
      <c r="I429" s="70">
        <v>5.3899998664856001</v>
      </c>
      <c r="J429" s="70">
        <v>0</v>
      </c>
      <c r="K429" s="70">
        <v>11</v>
      </c>
      <c r="L429" s="70">
        <v>48</v>
      </c>
      <c r="M429" s="70">
        <v>241</v>
      </c>
      <c r="N429" s="70">
        <v>684</v>
      </c>
      <c r="O429" s="71">
        <v>3074</v>
      </c>
    </row>
    <row r="430" spans="1:15">
      <c r="A430" s="68">
        <v>4388161847</v>
      </c>
      <c r="B430" s="69">
        <v>42488</v>
      </c>
      <c r="C430" s="70">
        <v>10074</v>
      </c>
      <c r="D430" s="70">
        <v>7.75</v>
      </c>
      <c r="E430" s="70">
        <v>7.75</v>
      </c>
      <c r="F430" s="70">
        <v>0</v>
      </c>
      <c r="G430" s="70">
        <v>1.28999996185303</v>
      </c>
      <c r="H430" s="70">
        <v>0.43000000715255698</v>
      </c>
      <c r="I430" s="70">
        <v>6.0300002098083496</v>
      </c>
      <c r="J430" s="70">
        <v>0</v>
      </c>
      <c r="K430" s="70">
        <v>19</v>
      </c>
      <c r="L430" s="70">
        <v>9</v>
      </c>
      <c r="M430" s="70">
        <v>234</v>
      </c>
      <c r="N430" s="70">
        <v>878</v>
      </c>
      <c r="O430" s="71">
        <v>2969</v>
      </c>
    </row>
    <row r="431" spans="1:15">
      <c r="A431" s="68">
        <v>4388161847</v>
      </c>
      <c r="B431" s="69">
        <v>42489</v>
      </c>
      <c r="C431" s="70">
        <v>9232</v>
      </c>
      <c r="D431" s="70">
        <v>7.0999999046325701</v>
      </c>
      <c r="E431" s="70">
        <v>7.0999999046325701</v>
      </c>
      <c r="F431" s="70">
        <v>0</v>
      </c>
      <c r="G431" s="70">
        <v>0.80000001192092896</v>
      </c>
      <c r="H431" s="70">
        <v>0.88999998569488503</v>
      </c>
      <c r="I431" s="70">
        <v>5.4200000762939498</v>
      </c>
      <c r="J431" s="70">
        <v>0</v>
      </c>
      <c r="K431" s="70">
        <v>13</v>
      </c>
      <c r="L431" s="70">
        <v>16</v>
      </c>
      <c r="M431" s="70">
        <v>236</v>
      </c>
      <c r="N431" s="70">
        <v>1175</v>
      </c>
      <c r="O431" s="71">
        <v>2979</v>
      </c>
    </row>
    <row r="432" spans="1:15">
      <c r="A432" s="68">
        <v>4388161847</v>
      </c>
      <c r="B432" s="69">
        <v>42490</v>
      </c>
      <c r="C432" s="70">
        <v>12533</v>
      </c>
      <c r="D432" s="70">
        <v>9.6400003433227504</v>
      </c>
      <c r="E432" s="70">
        <v>9.6400003433227504</v>
      </c>
      <c r="F432" s="70">
        <v>0</v>
      </c>
      <c r="G432" s="70">
        <v>0.69999998807907104</v>
      </c>
      <c r="H432" s="70">
        <v>2</v>
      </c>
      <c r="I432" s="70">
        <v>6.9400000572204599</v>
      </c>
      <c r="J432" s="70">
        <v>0</v>
      </c>
      <c r="K432" s="70">
        <v>14</v>
      </c>
      <c r="L432" s="70">
        <v>43</v>
      </c>
      <c r="M432" s="70">
        <v>300</v>
      </c>
      <c r="N432" s="70">
        <v>537</v>
      </c>
      <c r="O432" s="71">
        <v>3283</v>
      </c>
    </row>
    <row r="433" spans="1:15">
      <c r="A433" s="68">
        <v>4388161847</v>
      </c>
      <c r="B433" s="69">
        <v>42491</v>
      </c>
      <c r="C433" s="70">
        <v>10255</v>
      </c>
      <c r="D433" s="70">
        <v>7.8899998664856001</v>
      </c>
      <c r="E433" s="70">
        <v>7.8899998664856001</v>
      </c>
      <c r="F433" s="70">
        <v>0</v>
      </c>
      <c r="G433" s="70">
        <v>1.0099999904632599</v>
      </c>
      <c r="H433" s="70">
        <v>0.68000000715255704</v>
      </c>
      <c r="I433" s="70">
        <v>6.1999998092651403</v>
      </c>
      <c r="J433" s="70">
        <v>0</v>
      </c>
      <c r="K433" s="70">
        <v>12</v>
      </c>
      <c r="L433" s="70">
        <v>15</v>
      </c>
      <c r="M433" s="70">
        <v>241</v>
      </c>
      <c r="N433" s="70">
        <v>579</v>
      </c>
      <c r="O433" s="71">
        <v>2926</v>
      </c>
    </row>
    <row r="434" spans="1:15">
      <c r="A434" s="68">
        <v>4388161847</v>
      </c>
      <c r="B434" s="69">
        <v>42492</v>
      </c>
      <c r="C434" s="70">
        <v>10096</v>
      </c>
      <c r="D434" s="70">
        <v>8.3999996185302699</v>
      </c>
      <c r="E434" s="70">
        <v>8.3999996185302699</v>
      </c>
      <c r="F434" s="70">
        <v>0</v>
      </c>
      <c r="G434" s="70">
        <v>3.7699999809265101</v>
      </c>
      <c r="H434" s="70">
        <v>7.9999998211860698E-2</v>
      </c>
      <c r="I434" s="70">
        <v>4.5500001907348597</v>
      </c>
      <c r="J434" s="70">
        <v>0</v>
      </c>
      <c r="K434" s="70">
        <v>33</v>
      </c>
      <c r="L434" s="70">
        <v>4</v>
      </c>
      <c r="M434" s="70">
        <v>204</v>
      </c>
      <c r="N434" s="70">
        <v>935</v>
      </c>
      <c r="O434" s="71">
        <v>3147</v>
      </c>
    </row>
    <row r="435" spans="1:15">
      <c r="A435" s="68">
        <v>4388161847</v>
      </c>
      <c r="B435" s="69">
        <v>42493</v>
      </c>
      <c r="C435" s="70">
        <v>12727</v>
      </c>
      <c r="D435" s="70">
        <v>9.7899999618530291</v>
      </c>
      <c r="E435" s="70">
        <v>9.7899999618530291</v>
      </c>
      <c r="F435" s="70">
        <v>0</v>
      </c>
      <c r="G435" s="70">
        <v>1.12999999523163</v>
      </c>
      <c r="H435" s="70">
        <v>0.77999997138977095</v>
      </c>
      <c r="I435" s="70">
        <v>7.8800001144409197</v>
      </c>
      <c r="J435" s="70">
        <v>0</v>
      </c>
      <c r="K435" s="70">
        <v>18</v>
      </c>
      <c r="L435" s="70">
        <v>18</v>
      </c>
      <c r="M435" s="70">
        <v>306</v>
      </c>
      <c r="N435" s="70">
        <v>984</v>
      </c>
      <c r="O435" s="71">
        <v>3290</v>
      </c>
    </row>
    <row r="436" spans="1:15">
      <c r="A436" s="68">
        <v>4388161847</v>
      </c>
      <c r="B436" s="69">
        <v>42494</v>
      </c>
      <c r="C436" s="70">
        <v>12375</v>
      </c>
      <c r="D436" s="70">
        <v>9.5200004577636701</v>
      </c>
      <c r="E436" s="70">
        <v>9.5200004577636701</v>
      </c>
      <c r="F436" s="70">
        <v>0</v>
      </c>
      <c r="G436" s="70">
        <v>2.78999996185303</v>
      </c>
      <c r="H436" s="70">
        <v>0.93000000715255704</v>
      </c>
      <c r="I436" s="70">
        <v>5.8000001907348597</v>
      </c>
      <c r="J436" s="70">
        <v>0</v>
      </c>
      <c r="K436" s="70">
        <v>35</v>
      </c>
      <c r="L436" s="70">
        <v>21</v>
      </c>
      <c r="M436" s="70">
        <v>251</v>
      </c>
      <c r="N436" s="70">
        <v>632</v>
      </c>
      <c r="O436" s="71">
        <v>3162</v>
      </c>
    </row>
    <row r="437" spans="1:15">
      <c r="A437" s="68">
        <v>4388161847</v>
      </c>
      <c r="B437" s="69">
        <v>42495</v>
      </c>
      <c r="C437" s="70">
        <v>9603</v>
      </c>
      <c r="D437" s="70">
        <v>7.3800001144409197</v>
      </c>
      <c r="E437" s="70">
        <v>7.3800001144409197</v>
      </c>
      <c r="F437" s="70">
        <v>0</v>
      </c>
      <c r="G437" s="70">
        <v>0.62999999523162797</v>
      </c>
      <c r="H437" s="70">
        <v>1.66999995708466</v>
      </c>
      <c r="I437" s="70">
        <v>5.0900001525878897</v>
      </c>
      <c r="J437" s="70">
        <v>0</v>
      </c>
      <c r="K437" s="70">
        <v>12</v>
      </c>
      <c r="L437" s="70">
        <v>39</v>
      </c>
      <c r="M437" s="70">
        <v>199</v>
      </c>
      <c r="N437" s="70">
        <v>896</v>
      </c>
      <c r="O437" s="71">
        <v>2899</v>
      </c>
    </row>
    <row r="438" spans="1:15">
      <c r="A438" s="68">
        <v>4388161847</v>
      </c>
      <c r="B438" s="69">
        <v>42496</v>
      </c>
      <c r="C438" s="70">
        <v>13175</v>
      </c>
      <c r="D438" s="70">
        <v>10.1300001144409</v>
      </c>
      <c r="E438" s="70">
        <v>10.1300001144409</v>
      </c>
      <c r="F438" s="70">
        <v>0</v>
      </c>
      <c r="G438" s="70">
        <v>2.1099998950958301</v>
      </c>
      <c r="H438" s="70">
        <v>2.0899999141693102</v>
      </c>
      <c r="I438" s="70">
        <v>5.9299998283386204</v>
      </c>
      <c r="J438" s="70">
        <v>0</v>
      </c>
      <c r="K438" s="70">
        <v>33</v>
      </c>
      <c r="L438" s="70">
        <v>45</v>
      </c>
      <c r="M438" s="70">
        <v>262</v>
      </c>
      <c r="N438" s="70">
        <v>1100</v>
      </c>
      <c r="O438" s="71">
        <v>3425</v>
      </c>
    </row>
    <row r="439" spans="1:15">
      <c r="A439" s="68">
        <v>4388161847</v>
      </c>
      <c r="B439" s="69">
        <v>42497</v>
      </c>
      <c r="C439" s="70">
        <v>22770</v>
      </c>
      <c r="D439" s="70">
        <v>17.540000915527301</v>
      </c>
      <c r="E439" s="70">
        <v>17.540000915527301</v>
      </c>
      <c r="F439" s="70">
        <v>0</v>
      </c>
      <c r="G439" s="70">
        <v>9.4499998092651403</v>
      </c>
      <c r="H439" s="70">
        <v>2.7699999809265101</v>
      </c>
      <c r="I439" s="70">
        <v>5.3299999237060502</v>
      </c>
      <c r="J439" s="70">
        <v>0</v>
      </c>
      <c r="K439" s="70">
        <v>120</v>
      </c>
      <c r="L439" s="70">
        <v>56</v>
      </c>
      <c r="M439" s="70">
        <v>260</v>
      </c>
      <c r="N439" s="70">
        <v>508</v>
      </c>
      <c r="O439" s="71">
        <v>4022</v>
      </c>
    </row>
    <row r="440" spans="1:15">
      <c r="A440" s="68">
        <v>4388161847</v>
      </c>
      <c r="B440" s="69">
        <v>42498</v>
      </c>
      <c r="C440" s="70">
        <v>17298</v>
      </c>
      <c r="D440" s="70">
        <v>14.3800001144409</v>
      </c>
      <c r="E440" s="70">
        <v>14.3800001144409</v>
      </c>
      <c r="F440" s="70">
        <v>0</v>
      </c>
      <c r="G440" s="70">
        <v>9.8900003433227504</v>
      </c>
      <c r="H440" s="70">
        <v>1.2599999904632599</v>
      </c>
      <c r="I440" s="70">
        <v>3.2300000190734899</v>
      </c>
      <c r="J440" s="70">
        <v>0</v>
      </c>
      <c r="K440" s="70">
        <v>107</v>
      </c>
      <c r="L440" s="70">
        <v>38</v>
      </c>
      <c r="M440" s="70">
        <v>178</v>
      </c>
      <c r="N440" s="70">
        <v>576</v>
      </c>
      <c r="O440" s="71">
        <v>3934</v>
      </c>
    </row>
    <row r="441" spans="1:15">
      <c r="A441" s="68">
        <v>4388161847</v>
      </c>
      <c r="B441" s="69">
        <v>42499</v>
      </c>
      <c r="C441" s="70">
        <v>10218</v>
      </c>
      <c r="D441" s="70">
        <v>7.8600001335143999</v>
      </c>
      <c r="E441" s="70">
        <v>7.8600001335143999</v>
      </c>
      <c r="F441" s="70">
        <v>0</v>
      </c>
      <c r="G441" s="70">
        <v>0.34000000357627902</v>
      </c>
      <c r="H441" s="70">
        <v>0.730000019073486</v>
      </c>
      <c r="I441" s="70">
        <v>6.78999996185303</v>
      </c>
      <c r="J441" s="70">
        <v>0</v>
      </c>
      <c r="K441" s="70">
        <v>6</v>
      </c>
      <c r="L441" s="70">
        <v>19</v>
      </c>
      <c r="M441" s="70">
        <v>258</v>
      </c>
      <c r="N441" s="70">
        <v>1020</v>
      </c>
      <c r="O441" s="71">
        <v>3013</v>
      </c>
    </row>
    <row r="442" spans="1:15">
      <c r="A442" s="68">
        <v>4388161847</v>
      </c>
      <c r="B442" s="69">
        <v>42500</v>
      </c>
      <c r="C442" s="70">
        <v>10299</v>
      </c>
      <c r="D442" s="70">
        <v>7.9200000762939498</v>
      </c>
      <c r="E442" s="70">
        <v>7.9200000762939498</v>
      </c>
      <c r="F442" s="70">
        <v>0</v>
      </c>
      <c r="G442" s="70">
        <v>0.81000000238418601</v>
      </c>
      <c r="H442" s="70">
        <v>0.64999997615814198</v>
      </c>
      <c r="I442" s="70">
        <v>6.46000003814697</v>
      </c>
      <c r="J442" s="70">
        <v>0</v>
      </c>
      <c r="K442" s="70">
        <v>13</v>
      </c>
      <c r="L442" s="70">
        <v>14</v>
      </c>
      <c r="M442" s="70">
        <v>267</v>
      </c>
      <c r="N442" s="70">
        <v>648</v>
      </c>
      <c r="O442" s="71">
        <v>3061</v>
      </c>
    </row>
    <row r="443" spans="1:15">
      <c r="A443" s="68">
        <v>4388161847</v>
      </c>
      <c r="B443" s="69">
        <v>42501</v>
      </c>
      <c r="C443" s="70">
        <v>10201</v>
      </c>
      <c r="D443" s="70">
        <v>7.8400001525878897</v>
      </c>
      <c r="E443" s="70">
        <v>7.8400001525878897</v>
      </c>
      <c r="F443" s="70">
        <v>0</v>
      </c>
      <c r="G443" s="70">
        <v>0.52999997138977095</v>
      </c>
      <c r="H443" s="70">
        <v>0.79000002145767201</v>
      </c>
      <c r="I443" s="70">
        <v>6.5300002098083496</v>
      </c>
      <c r="J443" s="70">
        <v>0</v>
      </c>
      <c r="K443" s="70">
        <v>8</v>
      </c>
      <c r="L443" s="70">
        <v>18</v>
      </c>
      <c r="M443" s="70">
        <v>256</v>
      </c>
      <c r="N443" s="70">
        <v>858</v>
      </c>
      <c r="O443" s="71">
        <v>2954</v>
      </c>
    </row>
    <row r="444" spans="1:15">
      <c r="A444" s="68">
        <v>4388161847</v>
      </c>
      <c r="B444" s="69">
        <v>42502</v>
      </c>
      <c r="C444" s="70">
        <v>3369</v>
      </c>
      <c r="D444" s="70">
        <v>2.5899999141693102</v>
      </c>
      <c r="E444" s="70">
        <v>2.5899999141693102</v>
      </c>
      <c r="F444" s="70">
        <v>0</v>
      </c>
      <c r="G444" s="70">
        <v>0</v>
      </c>
      <c r="H444" s="70">
        <v>0</v>
      </c>
      <c r="I444" s="70">
        <v>2.5899999141693102</v>
      </c>
      <c r="J444" s="70">
        <v>0</v>
      </c>
      <c r="K444" s="70">
        <v>0</v>
      </c>
      <c r="L444" s="70">
        <v>0</v>
      </c>
      <c r="M444" s="70">
        <v>108</v>
      </c>
      <c r="N444" s="70">
        <v>825</v>
      </c>
      <c r="O444" s="71">
        <v>1623</v>
      </c>
    </row>
    <row r="445" spans="1:15">
      <c r="A445" s="68">
        <v>4445114986</v>
      </c>
      <c r="B445" s="69">
        <v>42472</v>
      </c>
      <c r="C445" s="70">
        <v>3276</v>
      </c>
      <c r="D445" s="70">
        <v>2.2000000476837198</v>
      </c>
      <c r="E445" s="70">
        <v>2.2000000476837198</v>
      </c>
      <c r="F445" s="70">
        <v>0</v>
      </c>
      <c r="G445" s="70">
        <v>0</v>
      </c>
      <c r="H445" s="70">
        <v>0</v>
      </c>
      <c r="I445" s="70">
        <v>2.2000000476837198</v>
      </c>
      <c r="J445" s="70">
        <v>0</v>
      </c>
      <c r="K445" s="70">
        <v>0</v>
      </c>
      <c r="L445" s="70">
        <v>0</v>
      </c>
      <c r="M445" s="70">
        <v>196</v>
      </c>
      <c r="N445" s="70">
        <v>787</v>
      </c>
      <c r="O445" s="71">
        <v>2113</v>
      </c>
    </row>
    <row r="446" spans="1:15">
      <c r="A446" s="68">
        <v>4445114986</v>
      </c>
      <c r="B446" s="69">
        <v>42473</v>
      </c>
      <c r="C446" s="70">
        <v>2961</v>
      </c>
      <c r="D446" s="70">
        <v>1.9900000095367401</v>
      </c>
      <c r="E446" s="70">
        <v>1.9900000095367401</v>
      </c>
      <c r="F446" s="70">
        <v>0</v>
      </c>
      <c r="G446" s="70">
        <v>0</v>
      </c>
      <c r="H446" s="70">
        <v>0</v>
      </c>
      <c r="I446" s="70">
        <v>1.9900000095367401</v>
      </c>
      <c r="J446" s="70">
        <v>0</v>
      </c>
      <c r="K446" s="70">
        <v>0</v>
      </c>
      <c r="L446" s="70">
        <v>0</v>
      </c>
      <c r="M446" s="70">
        <v>194</v>
      </c>
      <c r="N446" s="70">
        <v>840</v>
      </c>
      <c r="O446" s="71">
        <v>2095</v>
      </c>
    </row>
    <row r="447" spans="1:15">
      <c r="A447" s="68">
        <v>4445114986</v>
      </c>
      <c r="B447" s="69">
        <v>42474</v>
      </c>
      <c r="C447" s="70">
        <v>3974</v>
      </c>
      <c r="D447" s="70">
        <v>2.6700000762939502</v>
      </c>
      <c r="E447" s="70">
        <v>2.6700000762939502</v>
      </c>
      <c r="F447" s="70">
        <v>0</v>
      </c>
      <c r="G447" s="70">
        <v>0</v>
      </c>
      <c r="H447" s="70">
        <v>0</v>
      </c>
      <c r="I447" s="70">
        <v>2.6700000762939502</v>
      </c>
      <c r="J447" s="70">
        <v>0</v>
      </c>
      <c r="K447" s="70">
        <v>0</v>
      </c>
      <c r="L447" s="70">
        <v>0</v>
      </c>
      <c r="M447" s="70">
        <v>231</v>
      </c>
      <c r="N447" s="70">
        <v>717</v>
      </c>
      <c r="O447" s="71">
        <v>2194</v>
      </c>
    </row>
    <row r="448" spans="1:15">
      <c r="A448" s="68">
        <v>4445114986</v>
      </c>
      <c r="B448" s="69">
        <v>42475</v>
      </c>
      <c r="C448" s="70">
        <v>7198</v>
      </c>
      <c r="D448" s="70">
        <v>4.8299999237060502</v>
      </c>
      <c r="E448" s="70">
        <v>4.8299999237060502</v>
      </c>
      <c r="F448" s="70">
        <v>0</v>
      </c>
      <c r="G448" s="70">
        <v>0</v>
      </c>
      <c r="H448" s="70">
        <v>0</v>
      </c>
      <c r="I448" s="70">
        <v>4.8299999237060502</v>
      </c>
      <c r="J448" s="70">
        <v>0</v>
      </c>
      <c r="K448" s="70">
        <v>0</v>
      </c>
      <c r="L448" s="70">
        <v>0</v>
      </c>
      <c r="M448" s="70">
        <v>350</v>
      </c>
      <c r="N448" s="70">
        <v>711</v>
      </c>
      <c r="O448" s="71">
        <v>2496</v>
      </c>
    </row>
    <row r="449" spans="1:15">
      <c r="A449" s="68">
        <v>4445114986</v>
      </c>
      <c r="B449" s="69">
        <v>42476</v>
      </c>
      <c r="C449" s="70">
        <v>3945</v>
      </c>
      <c r="D449" s="70">
        <v>2.6500000953674299</v>
      </c>
      <c r="E449" s="70">
        <v>2.6500000953674299</v>
      </c>
      <c r="F449" s="70">
        <v>0</v>
      </c>
      <c r="G449" s="70">
        <v>0</v>
      </c>
      <c r="H449" s="70">
        <v>0</v>
      </c>
      <c r="I449" s="70">
        <v>2.6500000953674299</v>
      </c>
      <c r="J449" s="70">
        <v>0</v>
      </c>
      <c r="K449" s="70">
        <v>0</v>
      </c>
      <c r="L449" s="70">
        <v>0</v>
      </c>
      <c r="M449" s="70">
        <v>225</v>
      </c>
      <c r="N449" s="70">
        <v>716</v>
      </c>
      <c r="O449" s="71">
        <v>2180</v>
      </c>
    </row>
    <row r="450" spans="1:15">
      <c r="A450" s="68">
        <v>4445114986</v>
      </c>
      <c r="B450" s="69">
        <v>42477</v>
      </c>
      <c r="C450" s="70">
        <v>2268</v>
      </c>
      <c r="D450" s="70">
        <v>1.5199999809265099</v>
      </c>
      <c r="E450" s="70">
        <v>1.5199999809265099</v>
      </c>
      <c r="F450" s="70">
        <v>0</v>
      </c>
      <c r="G450" s="70">
        <v>0</v>
      </c>
      <c r="H450" s="70">
        <v>0</v>
      </c>
      <c r="I450" s="70">
        <v>1.5199999809265099</v>
      </c>
      <c r="J450" s="70">
        <v>0</v>
      </c>
      <c r="K450" s="70">
        <v>0</v>
      </c>
      <c r="L450" s="70">
        <v>0</v>
      </c>
      <c r="M450" s="70">
        <v>114</v>
      </c>
      <c r="N450" s="70">
        <v>1219</v>
      </c>
      <c r="O450" s="71">
        <v>1933</v>
      </c>
    </row>
    <row r="451" spans="1:15">
      <c r="A451" s="68">
        <v>4445114986</v>
      </c>
      <c r="B451" s="69">
        <v>42478</v>
      </c>
      <c r="C451" s="70">
        <v>6155</v>
      </c>
      <c r="D451" s="70">
        <v>4.2399997711181596</v>
      </c>
      <c r="E451" s="70">
        <v>4.2399997711181596</v>
      </c>
      <c r="F451" s="70">
        <v>0</v>
      </c>
      <c r="G451" s="70">
        <v>2</v>
      </c>
      <c r="H451" s="70">
        <v>0.28999999165535001</v>
      </c>
      <c r="I451" s="70">
        <v>1.95000004768372</v>
      </c>
      <c r="J451" s="70">
        <v>0</v>
      </c>
      <c r="K451" s="70">
        <v>25</v>
      </c>
      <c r="L451" s="70">
        <v>6</v>
      </c>
      <c r="M451" s="70">
        <v>162</v>
      </c>
      <c r="N451" s="70">
        <v>1247</v>
      </c>
      <c r="O451" s="71">
        <v>2248</v>
      </c>
    </row>
    <row r="452" spans="1:15">
      <c r="A452" s="68">
        <v>4445114986</v>
      </c>
      <c r="B452" s="69">
        <v>42479</v>
      </c>
      <c r="C452" s="70">
        <v>2064</v>
      </c>
      <c r="D452" s="70">
        <v>1.3899999856948899</v>
      </c>
      <c r="E452" s="70">
        <v>1.3899999856948899</v>
      </c>
      <c r="F452" s="70">
        <v>0</v>
      </c>
      <c r="G452" s="70">
        <v>0</v>
      </c>
      <c r="H452" s="70">
        <v>0</v>
      </c>
      <c r="I452" s="70">
        <v>1.3899999856948899</v>
      </c>
      <c r="J452" s="70">
        <v>0</v>
      </c>
      <c r="K452" s="70">
        <v>0</v>
      </c>
      <c r="L452" s="70">
        <v>0</v>
      </c>
      <c r="M452" s="70">
        <v>121</v>
      </c>
      <c r="N452" s="70">
        <v>895</v>
      </c>
      <c r="O452" s="71">
        <v>1954</v>
      </c>
    </row>
    <row r="453" spans="1:15">
      <c r="A453" s="68">
        <v>4445114986</v>
      </c>
      <c r="B453" s="69">
        <v>42480</v>
      </c>
      <c r="C453" s="70">
        <v>2072</v>
      </c>
      <c r="D453" s="70">
        <v>1.3899999856948899</v>
      </c>
      <c r="E453" s="70">
        <v>1.3899999856948899</v>
      </c>
      <c r="F453" s="70">
        <v>0</v>
      </c>
      <c r="G453" s="70">
        <v>0</v>
      </c>
      <c r="H453" s="70">
        <v>0</v>
      </c>
      <c r="I453" s="70">
        <v>1.3899999856948899</v>
      </c>
      <c r="J453" s="70">
        <v>0</v>
      </c>
      <c r="K453" s="70">
        <v>0</v>
      </c>
      <c r="L453" s="70">
        <v>0</v>
      </c>
      <c r="M453" s="70">
        <v>137</v>
      </c>
      <c r="N453" s="70">
        <v>841</v>
      </c>
      <c r="O453" s="71">
        <v>1974</v>
      </c>
    </row>
    <row r="454" spans="1:15">
      <c r="A454" s="68">
        <v>4445114986</v>
      </c>
      <c r="B454" s="69">
        <v>42481</v>
      </c>
      <c r="C454" s="70">
        <v>3809</v>
      </c>
      <c r="D454" s="70">
        <v>2.5599999427795401</v>
      </c>
      <c r="E454" s="70">
        <v>2.5599999427795401</v>
      </c>
      <c r="F454" s="70">
        <v>0</v>
      </c>
      <c r="G454" s="70">
        <v>0</v>
      </c>
      <c r="H454" s="70">
        <v>0</v>
      </c>
      <c r="I454" s="70">
        <v>2.53999996185303</v>
      </c>
      <c r="J454" s="70">
        <v>0</v>
      </c>
      <c r="K454" s="70">
        <v>0</v>
      </c>
      <c r="L454" s="70">
        <v>0</v>
      </c>
      <c r="M454" s="70">
        <v>215</v>
      </c>
      <c r="N454" s="70">
        <v>756</v>
      </c>
      <c r="O454" s="71">
        <v>2150</v>
      </c>
    </row>
    <row r="455" spans="1:15">
      <c r="A455" s="68">
        <v>4445114986</v>
      </c>
      <c r="B455" s="69">
        <v>42482</v>
      </c>
      <c r="C455" s="70">
        <v>6831</v>
      </c>
      <c r="D455" s="70">
        <v>4.5799999237060502</v>
      </c>
      <c r="E455" s="70">
        <v>4.5799999237060502</v>
      </c>
      <c r="F455" s="70">
        <v>0</v>
      </c>
      <c r="G455" s="70">
        <v>0</v>
      </c>
      <c r="H455" s="70">
        <v>0</v>
      </c>
      <c r="I455" s="70">
        <v>4.5799999237060502</v>
      </c>
      <c r="J455" s="70">
        <v>0</v>
      </c>
      <c r="K455" s="70">
        <v>0</v>
      </c>
      <c r="L455" s="70">
        <v>0</v>
      </c>
      <c r="M455" s="70">
        <v>317</v>
      </c>
      <c r="N455" s="70">
        <v>706</v>
      </c>
      <c r="O455" s="71">
        <v>2432</v>
      </c>
    </row>
    <row r="456" spans="1:15">
      <c r="A456" s="68">
        <v>4445114986</v>
      </c>
      <c r="B456" s="69">
        <v>42483</v>
      </c>
      <c r="C456" s="70">
        <v>4363</v>
      </c>
      <c r="D456" s="70">
        <v>2.9300000667571999</v>
      </c>
      <c r="E456" s="70">
        <v>2.9300000667571999</v>
      </c>
      <c r="F456" s="70">
        <v>0</v>
      </c>
      <c r="G456" s="70">
        <v>0</v>
      </c>
      <c r="H456" s="70">
        <v>0</v>
      </c>
      <c r="I456" s="70">
        <v>2.9300000667571999</v>
      </c>
      <c r="J456" s="70">
        <v>0</v>
      </c>
      <c r="K456" s="70">
        <v>0</v>
      </c>
      <c r="L456" s="70">
        <v>0</v>
      </c>
      <c r="M456" s="70">
        <v>201</v>
      </c>
      <c r="N456" s="70">
        <v>1239</v>
      </c>
      <c r="O456" s="71">
        <v>2149</v>
      </c>
    </row>
    <row r="457" spans="1:15">
      <c r="A457" s="68">
        <v>4445114986</v>
      </c>
      <c r="B457" s="69">
        <v>42484</v>
      </c>
      <c r="C457" s="70">
        <v>5002</v>
      </c>
      <c r="D457" s="70">
        <v>3.3599998950958301</v>
      </c>
      <c r="E457" s="70">
        <v>3.3599998950958301</v>
      </c>
      <c r="F457" s="70">
        <v>0</v>
      </c>
      <c r="G457" s="70">
        <v>0</v>
      </c>
      <c r="H457" s="70">
        <v>0</v>
      </c>
      <c r="I457" s="70">
        <v>3.3599998950958301</v>
      </c>
      <c r="J457" s="70">
        <v>0</v>
      </c>
      <c r="K457" s="70">
        <v>0</v>
      </c>
      <c r="L457" s="70">
        <v>0</v>
      </c>
      <c r="M457" s="70">
        <v>244</v>
      </c>
      <c r="N457" s="70">
        <v>1196</v>
      </c>
      <c r="O457" s="71">
        <v>2247</v>
      </c>
    </row>
    <row r="458" spans="1:15">
      <c r="A458" s="68">
        <v>4445114986</v>
      </c>
      <c r="B458" s="69">
        <v>42485</v>
      </c>
      <c r="C458" s="70">
        <v>3385</v>
      </c>
      <c r="D458" s="70">
        <v>2.2699999809265101</v>
      </c>
      <c r="E458" s="70">
        <v>2.2699999809265101</v>
      </c>
      <c r="F458" s="70">
        <v>0</v>
      </c>
      <c r="G458" s="70">
        <v>0</v>
      </c>
      <c r="H458" s="70">
        <v>0</v>
      </c>
      <c r="I458" s="70">
        <v>2.2699999809265101</v>
      </c>
      <c r="J458" s="70">
        <v>0</v>
      </c>
      <c r="K458" s="70">
        <v>0</v>
      </c>
      <c r="L458" s="70">
        <v>0</v>
      </c>
      <c r="M458" s="70">
        <v>179</v>
      </c>
      <c r="N458" s="70">
        <v>916</v>
      </c>
      <c r="O458" s="71">
        <v>2070</v>
      </c>
    </row>
    <row r="459" spans="1:15">
      <c r="A459" s="68">
        <v>4445114986</v>
      </c>
      <c r="B459" s="69">
        <v>42486</v>
      </c>
      <c r="C459" s="70">
        <v>6326</v>
      </c>
      <c r="D459" s="70">
        <v>4.4099998474121103</v>
      </c>
      <c r="E459" s="70">
        <v>4.4099998474121103</v>
      </c>
      <c r="F459" s="70">
        <v>0</v>
      </c>
      <c r="G459" s="70">
        <v>2.4100000858306898</v>
      </c>
      <c r="H459" s="70">
        <v>3.9999999105930301E-2</v>
      </c>
      <c r="I459" s="70">
        <v>1.96000003814697</v>
      </c>
      <c r="J459" s="70">
        <v>0</v>
      </c>
      <c r="K459" s="70">
        <v>29</v>
      </c>
      <c r="L459" s="70">
        <v>1</v>
      </c>
      <c r="M459" s="70">
        <v>180</v>
      </c>
      <c r="N459" s="70">
        <v>839</v>
      </c>
      <c r="O459" s="71">
        <v>2291</v>
      </c>
    </row>
    <row r="460" spans="1:15">
      <c r="A460" s="68">
        <v>4445114986</v>
      </c>
      <c r="B460" s="69">
        <v>42487</v>
      </c>
      <c r="C460" s="70">
        <v>7243</v>
      </c>
      <c r="D460" s="70">
        <v>5.0300002098083496</v>
      </c>
      <c r="E460" s="70">
        <v>5.0300002098083496</v>
      </c>
      <c r="F460" s="70">
        <v>0</v>
      </c>
      <c r="G460" s="70">
        <v>2.6199998855590798</v>
      </c>
      <c r="H460" s="70">
        <v>2.9999999329447701E-2</v>
      </c>
      <c r="I460" s="70">
        <v>2.3800001144409202</v>
      </c>
      <c r="J460" s="70">
        <v>0</v>
      </c>
      <c r="K460" s="70">
        <v>32</v>
      </c>
      <c r="L460" s="70">
        <v>1</v>
      </c>
      <c r="M460" s="70">
        <v>194</v>
      </c>
      <c r="N460" s="70">
        <v>839</v>
      </c>
      <c r="O460" s="71">
        <v>2361</v>
      </c>
    </row>
    <row r="461" spans="1:15">
      <c r="A461" s="68">
        <v>4445114986</v>
      </c>
      <c r="B461" s="69">
        <v>42488</v>
      </c>
      <c r="C461" s="70">
        <v>4493</v>
      </c>
      <c r="D461" s="70">
        <v>3.0099999904632599</v>
      </c>
      <c r="E461" s="70">
        <v>3.0099999904632599</v>
      </c>
      <c r="F461" s="70">
        <v>0</v>
      </c>
      <c r="G461" s="70">
        <v>0</v>
      </c>
      <c r="H461" s="70">
        <v>0</v>
      </c>
      <c r="I461" s="70">
        <v>3.0099999904632599</v>
      </c>
      <c r="J461" s="70">
        <v>0</v>
      </c>
      <c r="K461" s="70">
        <v>0</v>
      </c>
      <c r="L461" s="70">
        <v>0</v>
      </c>
      <c r="M461" s="70">
        <v>236</v>
      </c>
      <c r="N461" s="70">
        <v>762</v>
      </c>
      <c r="O461" s="71">
        <v>2203</v>
      </c>
    </row>
    <row r="462" spans="1:15">
      <c r="A462" s="68">
        <v>4445114986</v>
      </c>
      <c r="B462" s="69">
        <v>42489</v>
      </c>
      <c r="C462" s="70">
        <v>4676</v>
      </c>
      <c r="D462" s="70">
        <v>3.1400001049041699</v>
      </c>
      <c r="E462" s="70">
        <v>3.1400001049041699</v>
      </c>
      <c r="F462" s="70">
        <v>0</v>
      </c>
      <c r="G462" s="70">
        <v>0</v>
      </c>
      <c r="H462" s="70">
        <v>0</v>
      </c>
      <c r="I462" s="70">
        <v>3.1300001144409202</v>
      </c>
      <c r="J462" s="70">
        <v>0</v>
      </c>
      <c r="K462" s="70">
        <v>0</v>
      </c>
      <c r="L462" s="70">
        <v>0</v>
      </c>
      <c r="M462" s="70">
        <v>226</v>
      </c>
      <c r="N462" s="70">
        <v>1106</v>
      </c>
      <c r="O462" s="71">
        <v>2196</v>
      </c>
    </row>
    <row r="463" spans="1:15">
      <c r="A463" s="68">
        <v>4445114986</v>
      </c>
      <c r="B463" s="69">
        <v>42490</v>
      </c>
      <c r="C463" s="70">
        <v>6222</v>
      </c>
      <c r="D463" s="70">
        <v>4.1799998283386204</v>
      </c>
      <c r="E463" s="70">
        <v>4.1799998283386204</v>
      </c>
      <c r="F463" s="70">
        <v>0</v>
      </c>
      <c r="G463" s="70">
        <v>0</v>
      </c>
      <c r="H463" s="70">
        <v>0</v>
      </c>
      <c r="I463" s="70">
        <v>4.1799998283386204</v>
      </c>
      <c r="J463" s="70">
        <v>0</v>
      </c>
      <c r="K463" s="70">
        <v>0</v>
      </c>
      <c r="L463" s="70">
        <v>0</v>
      </c>
      <c r="M463" s="70">
        <v>290</v>
      </c>
      <c r="N463" s="70">
        <v>797</v>
      </c>
      <c r="O463" s="71">
        <v>2363</v>
      </c>
    </row>
    <row r="464" spans="1:15">
      <c r="A464" s="68">
        <v>4445114986</v>
      </c>
      <c r="B464" s="69">
        <v>42491</v>
      </c>
      <c r="C464" s="70">
        <v>5232</v>
      </c>
      <c r="D464" s="70">
        <v>3.5099999904632599</v>
      </c>
      <c r="E464" s="70">
        <v>3.5099999904632599</v>
      </c>
      <c r="F464" s="70">
        <v>0</v>
      </c>
      <c r="G464" s="70">
        <v>0</v>
      </c>
      <c r="H464" s="70">
        <v>0</v>
      </c>
      <c r="I464" s="70">
        <v>3.5099999904632599</v>
      </c>
      <c r="J464" s="70">
        <v>0</v>
      </c>
      <c r="K464" s="70">
        <v>0</v>
      </c>
      <c r="L464" s="70">
        <v>0</v>
      </c>
      <c r="M464" s="70">
        <v>240</v>
      </c>
      <c r="N464" s="70">
        <v>741</v>
      </c>
      <c r="O464" s="71">
        <v>2246</v>
      </c>
    </row>
    <row r="465" spans="1:15">
      <c r="A465" s="68">
        <v>4445114986</v>
      </c>
      <c r="B465" s="69">
        <v>42492</v>
      </c>
      <c r="C465" s="70">
        <v>6910</v>
      </c>
      <c r="D465" s="70">
        <v>4.75</v>
      </c>
      <c r="E465" s="70">
        <v>4.75</v>
      </c>
      <c r="F465" s="70">
        <v>0</v>
      </c>
      <c r="G465" s="70">
        <v>2.21000003814697</v>
      </c>
      <c r="H465" s="70">
        <v>0.18999999761581399</v>
      </c>
      <c r="I465" s="70">
        <v>2.3499999046325701</v>
      </c>
      <c r="J465" s="70">
        <v>0</v>
      </c>
      <c r="K465" s="70">
        <v>27</v>
      </c>
      <c r="L465" s="70">
        <v>4</v>
      </c>
      <c r="M465" s="70">
        <v>200</v>
      </c>
      <c r="N465" s="70">
        <v>667</v>
      </c>
      <c r="O465" s="71">
        <v>2336</v>
      </c>
    </row>
    <row r="466" spans="1:15">
      <c r="A466" s="68">
        <v>4445114986</v>
      </c>
      <c r="B466" s="69">
        <v>42493</v>
      </c>
      <c r="C466" s="70">
        <v>7502</v>
      </c>
      <c r="D466" s="70">
        <v>5.1799998283386204</v>
      </c>
      <c r="E466" s="70">
        <v>5.1799998283386204</v>
      </c>
      <c r="F466" s="70">
        <v>0</v>
      </c>
      <c r="G466" s="70">
        <v>2.4800000190734899</v>
      </c>
      <c r="H466" s="70">
        <v>0.109999999403954</v>
      </c>
      <c r="I466" s="70">
        <v>2.5799999237060498</v>
      </c>
      <c r="J466" s="70">
        <v>0</v>
      </c>
      <c r="K466" s="70">
        <v>30</v>
      </c>
      <c r="L466" s="70">
        <v>2</v>
      </c>
      <c r="M466" s="70">
        <v>233</v>
      </c>
      <c r="N466" s="70">
        <v>725</v>
      </c>
      <c r="O466" s="71">
        <v>2421</v>
      </c>
    </row>
    <row r="467" spans="1:15">
      <c r="A467" s="68">
        <v>4445114986</v>
      </c>
      <c r="B467" s="69">
        <v>42494</v>
      </c>
      <c r="C467" s="70">
        <v>2923</v>
      </c>
      <c r="D467" s="70">
        <v>1.96000003814697</v>
      </c>
      <c r="E467" s="70">
        <v>1.96000003814697</v>
      </c>
      <c r="F467" s="70">
        <v>0</v>
      </c>
      <c r="G467" s="70">
        <v>0</v>
      </c>
      <c r="H467" s="70">
        <v>0</v>
      </c>
      <c r="I467" s="70">
        <v>1.96000003814697</v>
      </c>
      <c r="J467" s="70">
        <v>0</v>
      </c>
      <c r="K467" s="70">
        <v>0</v>
      </c>
      <c r="L467" s="70">
        <v>0</v>
      </c>
      <c r="M467" s="70">
        <v>180</v>
      </c>
      <c r="N467" s="70">
        <v>897</v>
      </c>
      <c r="O467" s="71">
        <v>2070</v>
      </c>
    </row>
    <row r="468" spans="1:15">
      <c r="A468" s="68">
        <v>4445114986</v>
      </c>
      <c r="B468" s="69">
        <v>42495</v>
      </c>
      <c r="C468" s="70">
        <v>3800</v>
      </c>
      <c r="D468" s="70">
        <v>2.5499999523162802</v>
      </c>
      <c r="E468" s="70">
        <v>2.5499999523162802</v>
      </c>
      <c r="F468" s="70">
        <v>0</v>
      </c>
      <c r="G468" s="70">
        <v>0.119999997317791</v>
      </c>
      <c r="H468" s="70">
        <v>0.239999994635582</v>
      </c>
      <c r="I468" s="70">
        <v>2.1800000667571999</v>
      </c>
      <c r="J468" s="70">
        <v>0</v>
      </c>
      <c r="K468" s="70">
        <v>2</v>
      </c>
      <c r="L468" s="70">
        <v>6</v>
      </c>
      <c r="M468" s="70">
        <v>185</v>
      </c>
      <c r="N468" s="70">
        <v>734</v>
      </c>
      <c r="O468" s="71">
        <v>2120</v>
      </c>
    </row>
    <row r="469" spans="1:15">
      <c r="A469" s="68">
        <v>4445114986</v>
      </c>
      <c r="B469" s="69">
        <v>42496</v>
      </c>
      <c r="C469" s="70">
        <v>4514</v>
      </c>
      <c r="D469" s="70">
        <v>3.0299999713897701</v>
      </c>
      <c r="E469" s="70">
        <v>3.0299999713897701</v>
      </c>
      <c r="F469" s="70">
        <v>0</v>
      </c>
      <c r="G469" s="70">
        <v>0</v>
      </c>
      <c r="H469" s="70">
        <v>0</v>
      </c>
      <c r="I469" s="70">
        <v>3.0299999713897701</v>
      </c>
      <c r="J469" s="70">
        <v>0</v>
      </c>
      <c r="K469" s="70">
        <v>0</v>
      </c>
      <c r="L469" s="70">
        <v>0</v>
      </c>
      <c r="M469" s="70">
        <v>229</v>
      </c>
      <c r="N469" s="70">
        <v>809</v>
      </c>
      <c r="O469" s="71">
        <v>2211</v>
      </c>
    </row>
    <row r="470" spans="1:15">
      <c r="A470" s="68">
        <v>4445114986</v>
      </c>
      <c r="B470" s="69">
        <v>42497</v>
      </c>
      <c r="C470" s="70">
        <v>5183</v>
      </c>
      <c r="D470" s="70">
        <v>3.5899999141693102</v>
      </c>
      <c r="E470" s="70">
        <v>3.5899999141693102</v>
      </c>
      <c r="F470" s="70">
        <v>0</v>
      </c>
      <c r="G470" s="70">
        <v>2.1300001144409202</v>
      </c>
      <c r="H470" s="70">
        <v>0.18999999761581399</v>
      </c>
      <c r="I470" s="70">
        <v>1.25</v>
      </c>
      <c r="J470" s="70">
        <v>0</v>
      </c>
      <c r="K470" s="70">
        <v>26</v>
      </c>
      <c r="L470" s="70">
        <v>4</v>
      </c>
      <c r="M470" s="70">
        <v>108</v>
      </c>
      <c r="N470" s="70">
        <v>866</v>
      </c>
      <c r="O470" s="71">
        <v>2123</v>
      </c>
    </row>
    <row r="471" spans="1:15">
      <c r="A471" s="68">
        <v>4445114986</v>
      </c>
      <c r="B471" s="69">
        <v>42498</v>
      </c>
      <c r="C471" s="70">
        <v>7303</v>
      </c>
      <c r="D471" s="70">
        <v>4.9000000953674299</v>
      </c>
      <c r="E471" s="70">
        <v>4.9000000953674299</v>
      </c>
      <c r="F471" s="70">
        <v>0</v>
      </c>
      <c r="G471" s="70">
        <v>0</v>
      </c>
      <c r="H471" s="70">
        <v>0.25</v>
      </c>
      <c r="I471" s="70">
        <v>4.6500000953674299</v>
      </c>
      <c r="J471" s="70">
        <v>0</v>
      </c>
      <c r="K471" s="70">
        <v>0</v>
      </c>
      <c r="L471" s="70">
        <v>8</v>
      </c>
      <c r="M471" s="70">
        <v>308</v>
      </c>
      <c r="N471" s="70">
        <v>733</v>
      </c>
      <c r="O471" s="71">
        <v>2423</v>
      </c>
    </row>
    <row r="472" spans="1:15">
      <c r="A472" s="68">
        <v>4445114986</v>
      </c>
      <c r="B472" s="69">
        <v>42499</v>
      </c>
      <c r="C472" s="70">
        <v>5275</v>
      </c>
      <c r="D472" s="70">
        <v>3.53999996185303</v>
      </c>
      <c r="E472" s="70">
        <v>3.53999996185303</v>
      </c>
      <c r="F472" s="70">
        <v>0</v>
      </c>
      <c r="G472" s="70">
        <v>0</v>
      </c>
      <c r="H472" s="70">
        <v>0</v>
      </c>
      <c r="I472" s="70">
        <v>3.53999996185303</v>
      </c>
      <c r="J472" s="70">
        <v>0</v>
      </c>
      <c r="K472" s="70">
        <v>0</v>
      </c>
      <c r="L472" s="70">
        <v>0</v>
      </c>
      <c r="M472" s="70">
        <v>266</v>
      </c>
      <c r="N472" s="70">
        <v>641</v>
      </c>
      <c r="O472" s="71">
        <v>2281</v>
      </c>
    </row>
    <row r="473" spans="1:15">
      <c r="A473" s="68">
        <v>4445114986</v>
      </c>
      <c r="B473" s="69">
        <v>42500</v>
      </c>
      <c r="C473" s="70">
        <v>3915</v>
      </c>
      <c r="D473" s="70">
        <v>2.6300001144409202</v>
      </c>
      <c r="E473" s="70">
        <v>2.6300001144409202</v>
      </c>
      <c r="F473" s="70">
        <v>0</v>
      </c>
      <c r="G473" s="70">
        <v>0</v>
      </c>
      <c r="H473" s="70">
        <v>0</v>
      </c>
      <c r="I473" s="70">
        <v>2.6300001144409202</v>
      </c>
      <c r="J473" s="70">
        <v>0</v>
      </c>
      <c r="K473" s="70">
        <v>0</v>
      </c>
      <c r="L473" s="70">
        <v>0</v>
      </c>
      <c r="M473" s="70">
        <v>231</v>
      </c>
      <c r="N473" s="70">
        <v>783</v>
      </c>
      <c r="O473" s="71">
        <v>2181</v>
      </c>
    </row>
    <row r="474" spans="1:15">
      <c r="A474" s="68">
        <v>4445114986</v>
      </c>
      <c r="B474" s="69">
        <v>42501</v>
      </c>
      <c r="C474" s="70">
        <v>9105</v>
      </c>
      <c r="D474" s="70">
        <v>6.1100001335143999</v>
      </c>
      <c r="E474" s="70">
        <v>6.1100001335143999</v>
      </c>
      <c r="F474" s="70">
        <v>0</v>
      </c>
      <c r="G474" s="70">
        <v>2.25</v>
      </c>
      <c r="H474" s="70">
        <v>1</v>
      </c>
      <c r="I474" s="70">
        <v>2.8599998950958301</v>
      </c>
      <c r="J474" s="70">
        <v>0</v>
      </c>
      <c r="K474" s="70">
        <v>34</v>
      </c>
      <c r="L474" s="70">
        <v>22</v>
      </c>
      <c r="M474" s="70">
        <v>232</v>
      </c>
      <c r="N474" s="70">
        <v>622</v>
      </c>
      <c r="O474" s="71">
        <v>2499</v>
      </c>
    </row>
    <row r="475" spans="1:15">
      <c r="A475" s="68">
        <v>4445114986</v>
      </c>
      <c r="B475" s="69">
        <v>42502</v>
      </c>
      <c r="C475" s="70">
        <v>768</v>
      </c>
      <c r="D475" s="70">
        <v>0.519999980926514</v>
      </c>
      <c r="E475" s="70">
        <v>0.519999980926514</v>
      </c>
      <c r="F475" s="70">
        <v>0</v>
      </c>
      <c r="G475" s="70">
        <v>0</v>
      </c>
      <c r="H475" s="70">
        <v>0</v>
      </c>
      <c r="I475" s="70">
        <v>0.519999980926514</v>
      </c>
      <c r="J475" s="70">
        <v>0</v>
      </c>
      <c r="K475" s="70">
        <v>0</v>
      </c>
      <c r="L475" s="70">
        <v>0</v>
      </c>
      <c r="M475" s="70">
        <v>58</v>
      </c>
      <c r="N475" s="70">
        <v>380</v>
      </c>
      <c r="O475" s="71">
        <v>1212</v>
      </c>
    </row>
    <row r="476" spans="1:15">
      <c r="A476" s="68">
        <v>4558609924</v>
      </c>
      <c r="B476" s="69">
        <v>42472</v>
      </c>
      <c r="C476" s="70">
        <v>5135</v>
      </c>
      <c r="D476" s="70">
        <v>3.3900001049041699</v>
      </c>
      <c r="E476" s="70">
        <v>3.3900001049041699</v>
      </c>
      <c r="F476" s="70">
        <v>0</v>
      </c>
      <c r="G476" s="70">
        <v>0</v>
      </c>
      <c r="H476" s="70">
        <v>0</v>
      </c>
      <c r="I476" s="70">
        <v>3.3900001049041699</v>
      </c>
      <c r="J476" s="70">
        <v>0</v>
      </c>
      <c r="K476" s="70">
        <v>0</v>
      </c>
      <c r="L476" s="70">
        <v>0</v>
      </c>
      <c r="M476" s="70">
        <v>318</v>
      </c>
      <c r="N476" s="70">
        <v>1122</v>
      </c>
      <c r="O476" s="71">
        <v>1909</v>
      </c>
    </row>
    <row r="477" spans="1:15">
      <c r="A477" s="68">
        <v>4558609924</v>
      </c>
      <c r="B477" s="69">
        <v>42473</v>
      </c>
      <c r="C477" s="70">
        <v>4978</v>
      </c>
      <c r="D477" s="70">
        <v>3.28999996185303</v>
      </c>
      <c r="E477" s="70">
        <v>3.28999996185303</v>
      </c>
      <c r="F477" s="70">
        <v>0</v>
      </c>
      <c r="G477" s="70">
        <v>1.2400000095367401</v>
      </c>
      <c r="H477" s="70">
        <v>0.43999999761581399</v>
      </c>
      <c r="I477" s="70">
        <v>1.6100000143051101</v>
      </c>
      <c r="J477" s="70">
        <v>0</v>
      </c>
      <c r="K477" s="70">
        <v>19</v>
      </c>
      <c r="L477" s="70">
        <v>7</v>
      </c>
      <c r="M477" s="70">
        <v>127</v>
      </c>
      <c r="N477" s="70">
        <v>1287</v>
      </c>
      <c r="O477" s="71">
        <v>1722</v>
      </c>
    </row>
    <row r="478" spans="1:15">
      <c r="A478" s="68">
        <v>4558609924</v>
      </c>
      <c r="B478" s="69">
        <v>42474</v>
      </c>
      <c r="C478" s="70">
        <v>6799</v>
      </c>
      <c r="D478" s="70">
        <v>4.4899997711181596</v>
      </c>
      <c r="E478" s="70">
        <v>4.4899997711181596</v>
      </c>
      <c r="F478" s="70">
        <v>0</v>
      </c>
      <c r="G478" s="70">
        <v>0</v>
      </c>
      <c r="H478" s="70">
        <v>0</v>
      </c>
      <c r="I478" s="70">
        <v>4.4899997711181596</v>
      </c>
      <c r="J478" s="70">
        <v>0</v>
      </c>
      <c r="K478" s="70">
        <v>0</v>
      </c>
      <c r="L478" s="70">
        <v>0</v>
      </c>
      <c r="M478" s="70">
        <v>279</v>
      </c>
      <c r="N478" s="70">
        <v>1161</v>
      </c>
      <c r="O478" s="71">
        <v>1922</v>
      </c>
    </row>
    <row r="479" spans="1:15">
      <c r="A479" s="68">
        <v>4558609924</v>
      </c>
      <c r="B479" s="69">
        <v>42475</v>
      </c>
      <c r="C479" s="70">
        <v>7795</v>
      </c>
      <c r="D479" s="70">
        <v>5.1500000953674299</v>
      </c>
      <c r="E479" s="70">
        <v>5.1500000953674299</v>
      </c>
      <c r="F479" s="70">
        <v>0</v>
      </c>
      <c r="G479" s="70">
        <v>0.58999997377395597</v>
      </c>
      <c r="H479" s="70">
        <v>0.83999997377395597</v>
      </c>
      <c r="I479" s="70">
        <v>3.7300000190734899</v>
      </c>
      <c r="J479" s="70">
        <v>0</v>
      </c>
      <c r="K479" s="70">
        <v>17</v>
      </c>
      <c r="L479" s="70">
        <v>30</v>
      </c>
      <c r="M479" s="70">
        <v>262</v>
      </c>
      <c r="N479" s="70">
        <v>1131</v>
      </c>
      <c r="O479" s="71">
        <v>2121</v>
      </c>
    </row>
    <row r="480" spans="1:15">
      <c r="A480" s="68">
        <v>4558609924</v>
      </c>
      <c r="B480" s="69">
        <v>42476</v>
      </c>
      <c r="C480" s="70">
        <v>7289</v>
      </c>
      <c r="D480" s="70">
        <v>4.8200001716613796</v>
      </c>
      <c r="E480" s="70">
        <v>4.8200001716613796</v>
      </c>
      <c r="F480" s="70">
        <v>0</v>
      </c>
      <c r="G480" s="70">
        <v>0.55000001192092896</v>
      </c>
      <c r="H480" s="70">
        <v>0.75</v>
      </c>
      <c r="I480" s="70">
        <v>3.5</v>
      </c>
      <c r="J480" s="70">
        <v>0</v>
      </c>
      <c r="K480" s="70">
        <v>8</v>
      </c>
      <c r="L480" s="70">
        <v>12</v>
      </c>
      <c r="M480" s="70">
        <v>308</v>
      </c>
      <c r="N480" s="70">
        <v>1112</v>
      </c>
      <c r="O480" s="71">
        <v>1997</v>
      </c>
    </row>
    <row r="481" spans="1:15">
      <c r="A481" s="68">
        <v>4558609924</v>
      </c>
      <c r="B481" s="69">
        <v>42477</v>
      </c>
      <c r="C481" s="70">
        <v>9634</v>
      </c>
      <c r="D481" s="70">
        <v>6.4000000953674299</v>
      </c>
      <c r="E481" s="70">
        <v>6.4000000953674299</v>
      </c>
      <c r="F481" s="70">
        <v>0</v>
      </c>
      <c r="G481" s="70">
        <v>0.55000001192092896</v>
      </c>
      <c r="H481" s="70">
        <v>1.1399999856948899</v>
      </c>
      <c r="I481" s="70">
        <v>4.71000003814697</v>
      </c>
      <c r="J481" s="70">
        <v>0</v>
      </c>
      <c r="K481" s="70">
        <v>7</v>
      </c>
      <c r="L481" s="70">
        <v>19</v>
      </c>
      <c r="M481" s="70">
        <v>304</v>
      </c>
      <c r="N481" s="70">
        <v>1110</v>
      </c>
      <c r="O481" s="71">
        <v>2117</v>
      </c>
    </row>
    <row r="482" spans="1:15">
      <c r="A482" s="68">
        <v>4558609924</v>
      </c>
      <c r="B482" s="69">
        <v>42478</v>
      </c>
      <c r="C482" s="70">
        <v>8940</v>
      </c>
      <c r="D482" s="70">
        <v>5.9099998474121103</v>
      </c>
      <c r="E482" s="70">
        <v>5.9099998474121103</v>
      </c>
      <c r="F482" s="70">
        <v>0</v>
      </c>
      <c r="G482" s="70">
        <v>0.980000019073486</v>
      </c>
      <c r="H482" s="70">
        <v>0.93000000715255704</v>
      </c>
      <c r="I482" s="70">
        <v>4</v>
      </c>
      <c r="J482" s="70">
        <v>0</v>
      </c>
      <c r="K482" s="70">
        <v>14</v>
      </c>
      <c r="L482" s="70">
        <v>15</v>
      </c>
      <c r="M482" s="70">
        <v>331</v>
      </c>
      <c r="N482" s="70">
        <v>1080</v>
      </c>
      <c r="O482" s="71">
        <v>2116</v>
      </c>
    </row>
    <row r="483" spans="1:15">
      <c r="A483" s="68">
        <v>4558609924</v>
      </c>
      <c r="B483" s="69">
        <v>42479</v>
      </c>
      <c r="C483" s="70">
        <v>5401</v>
      </c>
      <c r="D483" s="70">
        <v>3.5699999332428001</v>
      </c>
      <c r="E483" s="70">
        <v>3.5699999332428001</v>
      </c>
      <c r="F483" s="70">
        <v>0</v>
      </c>
      <c r="G483" s="70">
        <v>5.0000000745058101E-2</v>
      </c>
      <c r="H483" s="70">
        <v>0.36000001430511502</v>
      </c>
      <c r="I483" s="70">
        <v>3.1600000858306898</v>
      </c>
      <c r="J483" s="70">
        <v>0</v>
      </c>
      <c r="K483" s="70">
        <v>1</v>
      </c>
      <c r="L483" s="70">
        <v>9</v>
      </c>
      <c r="M483" s="70">
        <v>248</v>
      </c>
      <c r="N483" s="70">
        <v>1182</v>
      </c>
      <c r="O483" s="71">
        <v>1876</v>
      </c>
    </row>
    <row r="484" spans="1:15">
      <c r="A484" s="68">
        <v>4558609924</v>
      </c>
      <c r="B484" s="69">
        <v>42480</v>
      </c>
      <c r="C484" s="70">
        <v>4803</v>
      </c>
      <c r="D484" s="70">
        <v>3.1700000762939502</v>
      </c>
      <c r="E484" s="70">
        <v>3.1700000762939502</v>
      </c>
      <c r="F484" s="70">
        <v>0</v>
      </c>
      <c r="G484" s="70">
        <v>0</v>
      </c>
      <c r="H484" s="70">
        <v>0</v>
      </c>
      <c r="I484" s="70">
        <v>3.1700000762939502</v>
      </c>
      <c r="J484" s="70">
        <v>0</v>
      </c>
      <c r="K484" s="70">
        <v>0</v>
      </c>
      <c r="L484" s="70">
        <v>0</v>
      </c>
      <c r="M484" s="70">
        <v>222</v>
      </c>
      <c r="N484" s="70">
        <v>1218</v>
      </c>
      <c r="O484" s="71">
        <v>1788</v>
      </c>
    </row>
    <row r="485" spans="1:15">
      <c r="A485" s="68">
        <v>4558609924</v>
      </c>
      <c r="B485" s="69">
        <v>42481</v>
      </c>
      <c r="C485" s="70">
        <v>13743</v>
      </c>
      <c r="D485" s="70">
        <v>9.0799999237060494</v>
      </c>
      <c r="E485" s="70">
        <v>9.0799999237060494</v>
      </c>
      <c r="F485" s="70">
        <v>0</v>
      </c>
      <c r="G485" s="70">
        <v>0.41999998688697798</v>
      </c>
      <c r="H485" s="70">
        <v>0.97000002861022905</v>
      </c>
      <c r="I485" s="70">
        <v>7.6999998092651403</v>
      </c>
      <c r="J485" s="70">
        <v>0</v>
      </c>
      <c r="K485" s="70">
        <v>6</v>
      </c>
      <c r="L485" s="70">
        <v>21</v>
      </c>
      <c r="M485" s="70">
        <v>432</v>
      </c>
      <c r="N485" s="70">
        <v>844</v>
      </c>
      <c r="O485" s="71">
        <v>2486</v>
      </c>
    </row>
    <row r="486" spans="1:15">
      <c r="A486" s="68">
        <v>4558609924</v>
      </c>
      <c r="B486" s="69">
        <v>42482</v>
      </c>
      <c r="C486" s="70">
        <v>9601</v>
      </c>
      <c r="D486" s="70">
        <v>6.3499999046325701</v>
      </c>
      <c r="E486" s="70">
        <v>6.3499999046325701</v>
      </c>
      <c r="F486" s="70">
        <v>0</v>
      </c>
      <c r="G486" s="70">
        <v>1.37000000476837</v>
      </c>
      <c r="H486" s="70">
        <v>1.5</v>
      </c>
      <c r="I486" s="70">
        <v>3.4700000286102299</v>
      </c>
      <c r="J486" s="70">
        <v>0</v>
      </c>
      <c r="K486" s="70">
        <v>20</v>
      </c>
      <c r="L486" s="70">
        <v>25</v>
      </c>
      <c r="M486" s="70">
        <v>273</v>
      </c>
      <c r="N486" s="70">
        <v>1122</v>
      </c>
      <c r="O486" s="71">
        <v>2094</v>
      </c>
    </row>
    <row r="487" spans="1:15">
      <c r="A487" s="68">
        <v>4558609924</v>
      </c>
      <c r="B487" s="69">
        <v>42483</v>
      </c>
      <c r="C487" s="70">
        <v>6890</v>
      </c>
      <c r="D487" s="70">
        <v>4.5500001907348597</v>
      </c>
      <c r="E487" s="70">
        <v>4.5500001907348597</v>
      </c>
      <c r="F487" s="70">
        <v>0</v>
      </c>
      <c r="G487" s="70">
        <v>0.34000000357627902</v>
      </c>
      <c r="H487" s="70">
        <v>0.20000000298023199</v>
      </c>
      <c r="I487" s="70">
        <v>4.0100002288818404</v>
      </c>
      <c r="J487" s="70">
        <v>0</v>
      </c>
      <c r="K487" s="70">
        <v>5</v>
      </c>
      <c r="L487" s="70">
        <v>5</v>
      </c>
      <c r="M487" s="70">
        <v>308</v>
      </c>
      <c r="N487" s="70">
        <v>1122</v>
      </c>
      <c r="O487" s="71">
        <v>2085</v>
      </c>
    </row>
    <row r="488" spans="1:15">
      <c r="A488" s="68">
        <v>4558609924</v>
      </c>
      <c r="B488" s="69">
        <v>42484</v>
      </c>
      <c r="C488" s="70">
        <v>8563</v>
      </c>
      <c r="D488" s="70">
        <v>5.6599998474121103</v>
      </c>
      <c r="E488" s="70">
        <v>5.6599998474121103</v>
      </c>
      <c r="F488" s="70">
        <v>0</v>
      </c>
      <c r="G488" s="70">
        <v>0</v>
      </c>
      <c r="H488" s="70">
        <v>0</v>
      </c>
      <c r="I488" s="70">
        <v>5.6500000953674299</v>
      </c>
      <c r="J488" s="70">
        <v>0</v>
      </c>
      <c r="K488" s="70">
        <v>0</v>
      </c>
      <c r="L488" s="70">
        <v>0</v>
      </c>
      <c r="M488" s="70">
        <v>395</v>
      </c>
      <c r="N488" s="70">
        <v>1045</v>
      </c>
      <c r="O488" s="71">
        <v>2173</v>
      </c>
    </row>
    <row r="489" spans="1:15">
      <c r="A489" s="68">
        <v>4558609924</v>
      </c>
      <c r="B489" s="69">
        <v>42485</v>
      </c>
      <c r="C489" s="70">
        <v>8095</v>
      </c>
      <c r="D489" s="70">
        <v>5.3499999046325701</v>
      </c>
      <c r="E489" s="70">
        <v>5.3499999046325701</v>
      </c>
      <c r="F489" s="70">
        <v>0</v>
      </c>
      <c r="G489" s="70">
        <v>0.58999997377395597</v>
      </c>
      <c r="H489" s="70">
        <v>0.25</v>
      </c>
      <c r="I489" s="70">
        <v>4.5100002288818404</v>
      </c>
      <c r="J489" s="70">
        <v>0</v>
      </c>
      <c r="K489" s="70">
        <v>18</v>
      </c>
      <c r="L489" s="70">
        <v>10</v>
      </c>
      <c r="M489" s="70">
        <v>340</v>
      </c>
      <c r="N489" s="70">
        <v>993</v>
      </c>
      <c r="O489" s="71">
        <v>2225</v>
      </c>
    </row>
    <row r="490" spans="1:15">
      <c r="A490" s="68">
        <v>4558609924</v>
      </c>
      <c r="B490" s="69">
        <v>42486</v>
      </c>
      <c r="C490" s="70">
        <v>9148</v>
      </c>
      <c r="D490" s="70">
        <v>6.0500001907348597</v>
      </c>
      <c r="E490" s="70">
        <v>6.0500001907348597</v>
      </c>
      <c r="F490" s="70">
        <v>0</v>
      </c>
      <c r="G490" s="70">
        <v>0.43000000715255698</v>
      </c>
      <c r="H490" s="70">
        <v>2.0299999713897701</v>
      </c>
      <c r="I490" s="70">
        <v>3.5899999141693102</v>
      </c>
      <c r="J490" s="70">
        <v>0</v>
      </c>
      <c r="K490" s="70">
        <v>12</v>
      </c>
      <c r="L490" s="70">
        <v>41</v>
      </c>
      <c r="M490" s="70">
        <v>283</v>
      </c>
      <c r="N490" s="70">
        <v>1062</v>
      </c>
      <c r="O490" s="71">
        <v>2223</v>
      </c>
    </row>
    <row r="491" spans="1:15">
      <c r="A491" s="68">
        <v>4558609924</v>
      </c>
      <c r="B491" s="69">
        <v>42487</v>
      </c>
      <c r="C491" s="70">
        <v>9557</v>
      </c>
      <c r="D491" s="70">
        <v>6.3200001716613796</v>
      </c>
      <c r="E491" s="70">
        <v>6.3200001716613796</v>
      </c>
      <c r="F491" s="70">
        <v>0</v>
      </c>
      <c r="G491" s="70">
        <v>1.96000003814697</v>
      </c>
      <c r="H491" s="70">
        <v>0.88999998569488503</v>
      </c>
      <c r="I491" s="70">
        <v>3.46000003814697</v>
      </c>
      <c r="J491" s="70">
        <v>0</v>
      </c>
      <c r="K491" s="70">
        <v>27</v>
      </c>
      <c r="L491" s="70">
        <v>14</v>
      </c>
      <c r="M491" s="70">
        <v>312</v>
      </c>
      <c r="N491" s="70">
        <v>1087</v>
      </c>
      <c r="O491" s="71">
        <v>2098</v>
      </c>
    </row>
    <row r="492" spans="1:15">
      <c r="A492" s="68">
        <v>4558609924</v>
      </c>
      <c r="B492" s="69">
        <v>42488</v>
      </c>
      <c r="C492" s="70">
        <v>9451</v>
      </c>
      <c r="D492" s="70">
        <v>6.25</v>
      </c>
      <c r="E492" s="70">
        <v>6.25</v>
      </c>
      <c r="F492" s="70">
        <v>0</v>
      </c>
      <c r="G492" s="70">
        <v>1.9999999552965199E-2</v>
      </c>
      <c r="H492" s="70">
        <v>0.270000010728836</v>
      </c>
      <c r="I492" s="70">
        <v>5.9499998092651403</v>
      </c>
      <c r="J492" s="70">
        <v>0</v>
      </c>
      <c r="K492" s="70">
        <v>1</v>
      </c>
      <c r="L492" s="70">
        <v>11</v>
      </c>
      <c r="M492" s="70">
        <v>367</v>
      </c>
      <c r="N492" s="70">
        <v>985</v>
      </c>
      <c r="O492" s="71">
        <v>2185</v>
      </c>
    </row>
    <row r="493" spans="1:15">
      <c r="A493" s="68">
        <v>4558609924</v>
      </c>
      <c r="B493" s="69">
        <v>42489</v>
      </c>
      <c r="C493" s="70">
        <v>7833</v>
      </c>
      <c r="D493" s="70">
        <v>5.1799998283386204</v>
      </c>
      <c r="E493" s="70">
        <v>5.1799998283386204</v>
      </c>
      <c r="F493" s="70">
        <v>0</v>
      </c>
      <c r="G493" s="70">
        <v>1.0199999809265099</v>
      </c>
      <c r="H493" s="70">
        <v>1.8500000238418599</v>
      </c>
      <c r="I493" s="70">
        <v>2.3099999427795401</v>
      </c>
      <c r="J493" s="70">
        <v>0</v>
      </c>
      <c r="K493" s="70">
        <v>15</v>
      </c>
      <c r="L493" s="70">
        <v>29</v>
      </c>
      <c r="M493" s="70">
        <v>197</v>
      </c>
      <c r="N493" s="70">
        <v>1096</v>
      </c>
      <c r="O493" s="71">
        <v>1918</v>
      </c>
    </row>
    <row r="494" spans="1:15">
      <c r="A494" s="68">
        <v>4558609924</v>
      </c>
      <c r="B494" s="69">
        <v>42490</v>
      </c>
      <c r="C494" s="70">
        <v>10319</v>
      </c>
      <c r="D494" s="70">
        <v>6.8200001716613796</v>
      </c>
      <c r="E494" s="70">
        <v>6.8200001716613796</v>
      </c>
      <c r="F494" s="70">
        <v>0</v>
      </c>
      <c r="G494" s="70">
        <v>0.46999999880790699</v>
      </c>
      <c r="H494" s="70">
        <v>1.8899999856948899</v>
      </c>
      <c r="I494" s="70">
        <v>4.46000003814697</v>
      </c>
      <c r="J494" s="70">
        <v>0</v>
      </c>
      <c r="K494" s="70">
        <v>7</v>
      </c>
      <c r="L494" s="70">
        <v>29</v>
      </c>
      <c r="M494" s="70">
        <v>293</v>
      </c>
      <c r="N494" s="70">
        <v>1111</v>
      </c>
      <c r="O494" s="71">
        <v>2105</v>
      </c>
    </row>
    <row r="495" spans="1:15">
      <c r="A495" s="68">
        <v>4558609924</v>
      </c>
      <c r="B495" s="69">
        <v>42491</v>
      </c>
      <c r="C495" s="70">
        <v>3428</v>
      </c>
      <c r="D495" s="70">
        <v>2.2699999809265101</v>
      </c>
      <c r="E495" s="70">
        <v>2.2699999809265101</v>
      </c>
      <c r="F495" s="70">
        <v>0</v>
      </c>
      <c r="G495" s="70">
        <v>0</v>
      </c>
      <c r="H495" s="70">
        <v>0</v>
      </c>
      <c r="I495" s="70">
        <v>2.2699999809265101</v>
      </c>
      <c r="J495" s="70">
        <v>0</v>
      </c>
      <c r="K495" s="70">
        <v>0</v>
      </c>
      <c r="L495" s="70">
        <v>0</v>
      </c>
      <c r="M495" s="70">
        <v>190</v>
      </c>
      <c r="N495" s="70">
        <v>1121</v>
      </c>
      <c r="O495" s="71">
        <v>1692</v>
      </c>
    </row>
    <row r="496" spans="1:15">
      <c r="A496" s="68">
        <v>4558609924</v>
      </c>
      <c r="B496" s="69">
        <v>42492</v>
      </c>
      <c r="C496" s="70">
        <v>7891</v>
      </c>
      <c r="D496" s="70">
        <v>5.2199997901916504</v>
      </c>
      <c r="E496" s="70">
        <v>5.2199997901916504</v>
      </c>
      <c r="F496" s="70">
        <v>0</v>
      </c>
      <c r="G496" s="70">
        <v>0</v>
      </c>
      <c r="H496" s="70">
        <v>0</v>
      </c>
      <c r="I496" s="70">
        <v>5.2199997901916504</v>
      </c>
      <c r="J496" s="70">
        <v>0</v>
      </c>
      <c r="K496" s="70">
        <v>0</v>
      </c>
      <c r="L496" s="70">
        <v>0</v>
      </c>
      <c r="M496" s="70">
        <v>383</v>
      </c>
      <c r="N496" s="70">
        <v>1057</v>
      </c>
      <c r="O496" s="71">
        <v>2066</v>
      </c>
    </row>
    <row r="497" spans="1:15">
      <c r="A497" s="68">
        <v>4558609924</v>
      </c>
      <c r="B497" s="69">
        <v>42493</v>
      </c>
      <c r="C497" s="70">
        <v>5267</v>
      </c>
      <c r="D497" s="70">
        <v>3.4800000190734899</v>
      </c>
      <c r="E497" s="70">
        <v>3.4800000190734899</v>
      </c>
      <c r="F497" s="70">
        <v>0</v>
      </c>
      <c r="G497" s="70">
        <v>0.60000002384185802</v>
      </c>
      <c r="H497" s="70">
        <v>0.28000000119209301</v>
      </c>
      <c r="I497" s="70">
        <v>2.5999999046325701</v>
      </c>
      <c r="J497" s="70">
        <v>0</v>
      </c>
      <c r="K497" s="70">
        <v>21</v>
      </c>
      <c r="L497" s="70">
        <v>10</v>
      </c>
      <c r="M497" s="70">
        <v>237</v>
      </c>
      <c r="N497" s="70">
        <v>1172</v>
      </c>
      <c r="O497" s="71">
        <v>1953</v>
      </c>
    </row>
    <row r="498" spans="1:15">
      <c r="A498" s="68">
        <v>4558609924</v>
      </c>
      <c r="B498" s="69">
        <v>42494</v>
      </c>
      <c r="C498" s="70">
        <v>5232</v>
      </c>
      <c r="D498" s="70">
        <v>3.46000003814697</v>
      </c>
      <c r="E498" s="70">
        <v>3.46000003814697</v>
      </c>
      <c r="F498" s="70">
        <v>0</v>
      </c>
      <c r="G498" s="70">
        <v>0</v>
      </c>
      <c r="H498" s="70">
        <v>0</v>
      </c>
      <c r="I498" s="70">
        <v>3.46000003814697</v>
      </c>
      <c r="J498" s="70">
        <v>0</v>
      </c>
      <c r="K498" s="70">
        <v>0</v>
      </c>
      <c r="L498" s="70">
        <v>0</v>
      </c>
      <c r="M498" s="70">
        <v>252</v>
      </c>
      <c r="N498" s="70">
        <v>1188</v>
      </c>
      <c r="O498" s="71">
        <v>1842</v>
      </c>
    </row>
    <row r="499" spans="1:15">
      <c r="A499" s="68">
        <v>4558609924</v>
      </c>
      <c r="B499" s="69">
        <v>42495</v>
      </c>
      <c r="C499" s="70">
        <v>10611</v>
      </c>
      <c r="D499" s="70">
        <v>7.0100002288818404</v>
      </c>
      <c r="E499" s="70">
        <v>7.0100002288818404</v>
      </c>
      <c r="F499" s="70">
        <v>0</v>
      </c>
      <c r="G499" s="70">
        <v>1.0099999904632599</v>
      </c>
      <c r="H499" s="70">
        <v>0.5</v>
      </c>
      <c r="I499" s="70">
        <v>5.5100002288818404</v>
      </c>
      <c r="J499" s="70">
        <v>0</v>
      </c>
      <c r="K499" s="70">
        <v>14</v>
      </c>
      <c r="L499" s="70">
        <v>8</v>
      </c>
      <c r="M499" s="70">
        <v>370</v>
      </c>
      <c r="N499" s="70">
        <v>1048</v>
      </c>
      <c r="O499" s="71">
        <v>2262</v>
      </c>
    </row>
    <row r="500" spans="1:15">
      <c r="A500" s="68">
        <v>4558609924</v>
      </c>
      <c r="B500" s="69">
        <v>42496</v>
      </c>
      <c r="C500" s="70">
        <v>3755</v>
      </c>
      <c r="D500" s="70">
        <v>2.4800000190734899</v>
      </c>
      <c r="E500" s="70">
        <v>2.4800000190734899</v>
      </c>
      <c r="F500" s="70">
        <v>0</v>
      </c>
      <c r="G500" s="70">
        <v>0</v>
      </c>
      <c r="H500" s="70">
        <v>0</v>
      </c>
      <c r="I500" s="70">
        <v>2.4800000190734899</v>
      </c>
      <c r="J500" s="70">
        <v>0</v>
      </c>
      <c r="K500" s="70">
        <v>0</v>
      </c>
      <c r="L500" s="70">
        <v>0</v>
      </c>
      <c r="M500" s="70">
        <v>202</v>
      </c>
      <c r="N500" s="70">
        <v>1238</v>
      </c>
      <c r="O500" s="71">
        <v>1722</v>
      </c>
    </row>
    <row r="501" spans="1:15">
      <c r="A501" s="68">
        <v>4558609924</v>
      </c>
      <c r="B501" s="69">
        <v>42497</v>
      </c>
      <c r="C501" s="70">
        <v>8237</v>
      </c>
      <c r="D501" s="70">
        <v>5.4400000572204599</v>
      </c>
      <c r="E501" s="70">
        <v>5.4400000572204599</v>
      </c>
      <c r="F501" s="70">
        <v>0</v>
      </c>
      <c r="G501" s="70">
        <v>1.6100000143051101</v>
      </c>
      <c r="H501" s="70">
        <v>1</v>
      </c>
      <c r="I501" s="70">
        <v>2.8299999237060498</v>
      </c>
      <c r="J501" s="70">
        <v>0</v>
      </c>
      <c r="K501" s="70">
        <v>23</v>
      </c>
      <c r="L501" s="70">
        <v>16</v>
      </c>
      <c r="M501" s="70">
        <v>233</v>
      </c>
      <c r="N501" s="70">
        <v>1116</v>
      </c>
      <c r="O501" s="71">
        <v>1973</v>
      </c>
    </row>
    <row r="502" spans="1:15">
      <c r="A502" s="68">
        <v>4558609924</v>
      </c>
      <c r="B502" s="69">
        <v>42498</v>
      </c>
      <c r="C502" s="70">
        <v>6543</v>
      </c>
      <c r="D502" s="70">
        <v>4.3299999237060502</v>
      </c>
      <c r="E502" s="70">
        <v>4.3299999237060502</v>
      </c>
      <c r="F502" s="70">
        <v>0</v>
      </c>
      <c r="G502" s="70">
        <v>1.79999995231628</v>
      </c>
      <c r="H502" s="70">
        <v>0.5</v>
      </c>
      <c r="I502" s="70">
        <v>2.0199999809265101</v>
      </c>
      <c r="J502" s="70">
        <v>0</v>
      </c>
      <c r="K502" s="70">
        <v>66</v>
      </c>
      <c r="L502" s="70">
        <v>35</v>
      </c>
      <c r="M502" s="70">
        <v>238</v>
      </c>
      <c r="N502" s="70">
        <v>1019</v>
      </c>
      <c r="O502" s="71">
        <v>2666</v>
      </c>
    </row>
    <row r="503" spans="1:15">
      <c r="A503" s="68">
        <v>4558609924</v>
      </c>
      <c r="B503" s="69">
        <v>42499</v>
      </c>
      <c r="C503" s="70">
        <v>11451</v>
      </c>
      <c r="D503" s="70">
        <v>7.5700001716613796</v>
      </c>
      <c r="E503" s="70">
        <v>7.5700001716613796</v>
      </c>
      <c r="F503" s="70">
        <v>0</v>
      </c>
      <c r="G503" s="70">
        <v>0.43000000715255698</v>
      </c>
      <c r="H503" s="70">
        <v>1.62000000476837</v>
      </c>
      <c r="I503" s="70">
        <v>5.5199999809265101</v>
      </c>
      <c r="J503" s="70">
        <v>0</v>
      </c>
      <c r="K503" s="70">
        <v>6</v>
      </c>
      <c r="L503" s="70">
        <v>30</v>
      </c>
      <c r="M503" s="70">
        <v>339</v>
      </c>
      <c r="N503" s="70">
        <v>1065</v>
      </c>
      <c r="O503" s="71">
        <v>2223</v>
      </c>
    </row>
    <row r="504" spans="1:15">
      <c r="A504" s="68">
        <v>4558609924</v>
      </c>
      <c r="B504" s="69">
        <v>42500</v>
      </c>
      <c r="C504" s="70">
        <v>6435</v>
      </c>
      <c r="D504" s="70">
        <v>4.25</v>
      </c>
      <c r="E504" s="70">
        <v>4.25</v>
      </c>
      <c r="F504" s="70">
        <v>0</v>
      </c>
      <c r="G504" s="70">
        <v>0.74000000953674305</v>
      </c>
      <c r="H504" s="70">
        <v>1.12000000476837</v>
      </c>
      <c r="I504" s="70">
        <v>2.3900001049041699</v>
      </c>
      <c r="J504" s="70">
        <v>0</v>
      </c>
      <c r="K504" s="70">
        <v>11</v>
      </c>
      <c r="L504" s="70">
        <v>18</v>
      </c>
      <c r="M504" s="70">
        <v>220</v>
      </c>
      <c r="N504" s="70">
        <v>1191</v>
      </c>
      <c r="O504" s="71">
        <v>1889</v>
      </c>
    </row>
    <row r="505" spans="1:15">
      <c r="A505" s="68">
        <v>4558609924</v>
      </c>
      <c r="B505" s="69">
        <v>42501</v>
      </c>
      <c r="C505" s="70">
        <v>9108</v>
      </c>
      <c r="D505" s="70">
        <v>6.0199999809265101</v>
      </c>
      <c r="E505" s="70">
        <v>6.0199999809265101</v>
      </c>
      <c r="F505" s="70">
        <v>0</v>
      </c>
      <c r="G505" s="70">
        <v>0.259999990463257</v>
      </c>
      <c r="H505" s="70">
        <v>1.8200000524520901</v>
      </c>
      <c r="I505" s="70">
        <v>3.9400000572204599</v>
      </c>
      <c r="J505" s="70">
        <v>0</v>
      </c>
      <c r="K505" s="70">
        <v>4</v>
      </c>
      <c r="L505" s="70">
        <v>31</v>
      </c>
      <c r="M505" s="70">
        <v>324</v>
      </c>
      <c r="N505" s="70">
        <v>1081</v>
      </c>
      <c r="O505" s="71">
        <v>2131</v>
      </c>
    </row>
    <row r="506" spans="1:15">
      <c r="A506" s="68">
        <v>4558609924</v>
      </c>
      <c r="B506" s="69">
        <v>42502</v>
      </c>
      <c r="C506" s="70">
        <v>6307</v>
      </c>
      <c r="D506" s="70">
        <v>4.1700000762939498</v>
      </c>
      <c r="E506" s="70">
        <v>4.1700000762939498</v>
      </c>
      <c r="F506" s="70">
        <v>0</v>
      </c>
      <c r="G506" s="70">
        <v>0</v>
      </c>
      <c r="H506" s="70">
        <v>0</v>
      </c>
      <c r="I506" s="70">
        <v>4.1700000762939498</v>
      </c>
      <c r="J506" s="70">
        <v>0</v>
      </c>
      <c r="K506" s="70">
        <v>0</v>
      </c>
      <c r="L506" s="70">
        <v>0</v>
      </c>
      <c r="M506" s="70">
        <v>247</v>
      </c>
      <c r="N506" s="70">
        <v>736</v>
      </c>
      <c r="O506" s="71">
        <v>1452</v>
      </c>
    </row>
    <row r="507" spans="1:15">
      <c r="A507" s="68">
        <v>4702921684</v>
      </c>
      <c r="B507" s="69">
        <v>42472</v>
      </c>
      <c r="C507" s="70">
        <v>7213</v>
      </c>
      <c r="D507" s="70">
        <v>5.8800001144409197</v>
      </c>
      <c r="E507" s="70">
        <v>5.8800001144409197</v>
      </c>
      <c r="F507" s="70">
        <v>0</v>
      </c>
      <c r="G507" s="70">
        <v>0</v>
      </c>
      <c r="H507" s="70">
        <v>0</v>
      </c>
      <c r="I507" s="70">
        <v>5.8499999046325701</v>
      </c>
      <c r="J507" s="70">
        <v>0</v>
      </c>
      <c r="K507" s="70">
        <v>0</v>
      </c>
      <c r="L507" s="70">
        <v>0</v>
      </c>
      <c r="M507" s="70">
        <v>263</v>
      </c>
      <c r="N507" s="70">
        <v>718</v>
      </c>
      <c r="O507" s="71">
        <v>2947</v>
      </c>
    </row>
    <row r="508" spans="1:15">
      <c r="A508" s="68">
        <v>4702921684</v>
      </c>
      <c r="B508" s="69">
        <v>42473</v>
      </c>
      <c r="C508" s="70">
        <v>6877</v>
      </c>
      <c r="D508" s="70">
        <v>5.5799999237060502</v>
      </c>
      <c r="E508" s="70">
        <v>5.5799999237060502</v>
      </c>
      <c r="F508" s="70">
        <v>0</v>
      </c>
      <c r="G508" s="70">
        <v>0</v>
      </c>
      <c r="H508" s="70">
        <v>0</v>
      </c>
      <c r="I508" s="70">
        <v>5.5799999237060502</v>
      </c>
      <c r="J508" s="70">
        <v>0</v>
      </c>
      <c r="K508" s="70">
        <v>0</v>
      </c>
      <c r="L508" s="70">
        <v>0</v>
      </c>
      <c r="M508" s="70">
        <v>258</v>
      </c>
      <c r="N508" s="70">
        <v>777</v>
      </c>
      <c r="O508" s="71">
        <v>2898</v>
      </c>
    </row>
    <row r="509" spans="1:15">
      <c r="A509" s="68">
        <v>4702921684</v>
      </c>
      <c r="B509" s="69">
        <v>42474</v>
      </c>
      <c r="C509" s="70">
        <v>7860</v>
      </c>
      <c r="D509" s="70">
        <v>6.3699998855590803</v>
      </c>
      <c r="E509" s="70">
        <v>6.3699998855590803</v>
      </c>
      <c r="F509" s="70">
        <v>0</v>
      </c>
      <c r="G509" s="70">
        <v>0</v>
      </c>
      <c r="H509" s="70">
        <v>0</v>
      </c>
      <c r="I509" s="70">
        <v>6.3699998855590803</v>
      </c>
      <c r="J509" s="70">
        <v>0</v>
      </c>
      <c r="K509" s="70">
        <v>0</v>
      </c>
      <c r="L509" s="70">
        <v>0</v>
      </c>
      <c r="M509" s="70">
        <v>271</v>
      </c>
      <c r="N509" s="70">
        <v>772</v>
      </c>
      <c r="O509" s="71">
        <v>2984</v>
      </c>
    </row>
    <row r="510" spans="1:15">
      <c r="A510" s="68">
        <v>4702921684</v>
      </c>
      <c r="B510" s="69">
        <v>42475</v>
      </c>
      <c r="C510" s="70">
        <v>6506</v>
      </c>
      <c r="D510" s="70">
        <v>5.2800002098083496</v>
      </c>
      <c r="E510" s="70">
        <v>5.2800002098083496</v>
      </c>
      <c r="F510" s="70">
        <v>0</v>
      </c>
      <c r="G510" s="70">
        <v>7.0000000298023196E-2</v>
      </c>
      <c r="H510" s="70">
        <v>0.41999998688697798</v>
      </c>
      <c r="I510" s="70">
        <v>4.78999996185303</v>
      </c>
      <c r="J510" s="70">
        <v>0</v>
      </c>
      <c r="K510" s="70">
        <v>1</v>
      </c>
      <c r="L510" s="70">
        <v>8</v>
      </c>
      <c r="M510" s="70">
        <v>256</v>
      </c>
      <c r="N510" s="70">
        <v>944</v>
      </c>
      <c r="O510" s="71">
        <v>2896</v>
      </c>
    </row>
    <row r="511" spans="1:15">
      <c r="A511" s="68">
        <v>4702921684</v>
      </c>
      <c r="B511" s="69">
        <v>42476</v>
      </c>
      <c r="C511" s="70">
        <v>11140</v>
      </c>
      <c r="D511" s="70">
        <v>9.0299997329711896</v>
      </c>
      <c r="E511" s="70">
        <v>9.0299997329711896</v>
      </c>
      <c r="F511" s="70">
        <v>0</v>
      </c>
      <c r="G511" s="70">
        <v>0.239999994635582</v>
      </c>
      <c r="H511" s="70">
        <v>1.25</v>
      </c>
      <c r="I511" s="70">
        <v>7.53999996185303</v>
      </c>
      <c r="J511" s="70">
        <v>0</v>
      </c>
      <c r="K511" s="70">
        <v>3</v>
      </c>
      <c r="L511" s="70">
        <v>24</v>
      </c>
      <c r="M511" s="70">
        <v>335</v>
      </c>
      <c r="N511" s="70">
        <v>556</v>
      </c>
      <c r="O511" s="71">
        <v>3328</v>
      </c>
    </row>
    <row r="512" spans="1:15">
      <c r="A512" s="68">
        <v>4702921684</v>
      </c>
      <c r="B512" s="69">
        <v>42477</v>
      </c>
      <c r="C512" s="70">
        <v>12692</v>
      </c>
      <c r="D512" s="70">
        <v>10.289999961853001</v>
      </c>
      <c r="E512" s="70">
        <v>10.289999961853001</v>
      </c>
      <c r="F512" s="70">
        <v>0</v>
      </c>
      <c r="G512" s="70">
        <v>0.95999997854232799</v>
      </c>
      <c r="H512" s="70">
        <v>3.46000003814697</v>
      </c>
      <c r="I512" s="70">
        <v>5.8800001144409197</v>
      </c>
      <c r="J512" s="70">
        <v>0</v>
      </c>
      <c r="K512" s="70">
        <v>12</v>
      </c>
      <c r="L512" s="70">
        <v>66</v>
      </c>
      <c r="M512" s="70">
        <v>302</v>
      </c>
      <c r="N512" s="70">
        <v>437</v>
      </c>
      <c r="O512" s="71">
        <v>3394</v>
      </c>
    </row>
    <row r="513" spans="1:15">
      <c r="A513" s="68">
        <v>4702921684</v>
      </c>
      <c r="B513" s="69">
        <v>42478</v>
      </c>
      <c r="C513" s="70">
        <v>9105</v>
      </c>
      <c r="D513" s="70">
        <v>7.3800001144409197</v>
      </c>
      <c r="E513" s="70">
        <v>7.3800001144409197</v>
      </c>
      <c r="F513" s="70">
        <v>0</v>
      </c>
      <c r="G513" s="70">
        <v>1.8200000524520901</v>
      </c>
      <c r="H513" s="70">
        <v>1.4900000095367401</v>
      </c>
      <c r="I513" s="70">
        <v>4.0700001716613796</v>
      </c>
      <c r="J513" s="70">
        <v>0</v>
      </c>
      <c r="K513" s="70">
        <v>22</v>
      </c>
      <c r="L513" s="70">
        <v>30</v>
      </c>
      <c r="M513" s="70">
        <v>191</v>
      </c>
      <c r="N513" s="70">
        <v>890</v>
      </c>
      <c r="O513" s="71">
        <v>3013</v>
      </c>
    </row>
    <row r="514" spans="1:15">
      <c r="A514" s="68">
        <v>4702921684</v>
      </c>
      <c r="B514" s="69">
        <v>42479</v>
      </c>
      <c r="C514" s="70">
        <v>6708</v>
      </c>
      <c r="D514" s="70">
        <v>5.4400000572204599</v>
      </c>
      <c r="E514" s="70">
        <v>5.4400000572204599</v>
      </c>
      <c r="F514" s="70">
        <v>0</v>
      </c>
      <c r="G514" s="70">
        <v>0.87999999523162797</v>
      </c>
      <c r="H514" s="70">
        <v>0.37000000476837203</v>
      </c>
      <c r="I514" s="70">
        <v>4.1900000572204599</v>
      </c>
      <c r="J514" s="70">
        <v>0</v>
      </c>
      <c r="K514" s="70">
        <v>10</v>
      </c>
      <c r="L514" s="70">
        <v>8</v>
      </c>
      <c r="M514" s="70">
        <v>179</v>
      </c>
      <c r="N514" s="70">
        <v>757</v>
      </c>
      <c r="O514" s="71">
        <v>2812</v>
      </c>
    </row>
    <row r="515" spans="1:15">
      <c r="A515" s="68">
        <v>4702921684</v>
      </c>
      <c r="B515" s="69">
        <v>42480</v>
      </c>
      <c r="C515" s="70">
        <v>8793</v>
      </c>
      <c r="D515" s="70">
        <v>7.1300001144409197</v>
      </c>
      <c r="E515" s="70">
        <v>7.1300001144409197</v>
      </c>
      <c r="F515" s="70">
        <v>0</v>
      </c>
      <c r="G515" s="70">
        <v>0.15999999642372101</v>
      </c>
      <c r="H515" s="70">
        <v>1.2300000190734901</v>
      </c>
      <c r="I515" s="70">
        <v>5.7300000190734899</v>
      </c>
      <c r="J515" s="70">
        <v>0</v>
      </c>
      <c r="K515" s="70">
        <v>2</v>
      </c>
      <c r="L515" s="70">
        <v>29</v>
      </c>
      <c r="M515" s="70">
        <v>260</v>
      </c>
      <c r="N515" s="70">
        <v>717</v>
      </c>
      <c r="O515" s="71">
        <v>3061</v>
      </c>
    </row>
    <row r="516" spans="1:15">
      <c r="A516" s="68">
        <v>4702921684</v>
      </c>
      <c r="B516" s="69">
        <v>42481</v>
      </c>
      <c r="C516" s="70">
        <v>6530</v>
      </c>
      <c r="D516" s="70">
        <v>5.3000001907348597</v>
      </c>
      <c r="E516" s="70">
        <v>5.3000001907348597</v>
      </c>
      <c r="F516" s="70">
        <v>0</v>
      </c>
      <c r="G516" s="70">
        <v>0.31000000238418601</v>
      </c>
      <c r="H516" s="70">
        <v>2.0499999523162802</v>
      </c>
      <c r="I516" s="70">
        <v>2.9400000572204599</v>
      </c>
      <c r="J516" s="70">
        <v>0</v>
      </c>
      <c r="K516" s="70">
        <v>4</v>
      </c>
      <c r="L516" s="70">
        <v>41</v>
      </c>
      <c r="M516" s="70">
        <v>144</v>
      </c>
      <c r="N516" s="70">
        <v>901</v>
      </c>
      <c r="O516" s="71">
        <v>2729</v>
      </c>
    </row>
    <row r="517" spans="1:15">
      <c r="A517" s="68">
        <v>4702921684</v>
      </c>
      <c r="B517" s="69">
        <v>42482</v>
      </c>
      <c r="C517" s="70">
        <v>1664</v>
      </c>
      <c r="D517" s="70">
        <v>1.3500000238418599</v>
      </c>
      <c r="E517" s="70">
        <v>1.3500000238418599</v>
      </c>
      <c r="F517" s="70">
        <v>0</v>
      </c>
      <c r="G517" s="70">
        <v>0</v>
      </c>
      <c r="H517" s="70">
        <v>0</v>
      </c>
      <c r="I517" s="70">
        <v>1.3500000238418599</v>
      </c>
      <c r="J517" s="70">
        <v>0</v>
      </c>
      <c r="K517" s="70">
        <v>0</v>
      </c>
      <c r="L517" s="70">
        <v>0</v>
      </c>
      <c r="M517" s="70">
        <v>72</v>
      </c>
      <c r="N517" s="70">
        <v>1341</v>
      </c>
      <c r="O517" s="71">
        <v>2241</v>
      </c>
    </row>
    <row r="518" spans="1:15">
      <c r="A518" s="68">
        <v>4702921684</v>
      </c>
      <c r="B518" s="69">
        <v>42483</v>
      </c>
      <c r="C518" s="70">
        <v>15126</v>
      </c>
      <c r="D518" s="70">
        <v>12.2700004577637</v>
      </c>
      <c r="E518" s="70">
        <v>12.2700004577637</v>
      </c>
      <c r="F518" s="70">
        <v>0</v>
      </c>
      <c r="G518" s="70">
        <v>0.75999999046325695</v>
      </c>
      <c r="H518" s="70">
        <v>3.2400000095367401</v>
      </c>
      <c r="I518" s="70">
        <v>8.2700004577636701</v>
      </c>
      <c r="J518" s="70">
        <v>0</v>
      </c>
      <c r="K518" s="70">
        <v>9</v>
      </c>
      <c r="L518" s="70">
        <v>66</v>
      </c>
      <c r="M518" s="70">
        <v>408</v>
      </c>
      <c r="N518" s="70">
        <v>469</v>
      </c>
      <c r="O518" s="71">
        <v>3691</v>
      </c>
    </row>
    <row r="519" spans="1:15">
      <c r="A519" s="68">
        <v>4702921684</v>
      </c>
      <c r="B519" s="69">
        <v>42484</v>
      </c>
      <c r="C519" s="70">
        <v>15050</v>
      </c>
      <c r="D519" s="70">
        <v>12.2200002670288</v>
      </c>
      <c r="E519" s="70">
        <v>12.2200002670288</v>
      </c>
      <c r="F519" s="70">
        <v>0</v>
      </c>
      <c r="G519" s="70">
        <v>1.20000004768372</v>
      </c>
      <c r="H519" s="70">
        <v>5.1199998855590803</v>
      </c>
      <c r="I519" s="70">
        <v>5.8800001144409197</v>
      </c>
      <c r="J519" s="70">
        <v>0</v>
      </c>
      <c r="K519" s="70">
        <v>15</v>
      </c>
      <c r="L519" s="70">
        <v>95</v>
      </c>
      <c r="M519" s="70">
        <v>281</v>
      </c>
      <c r="N519" s="70">
        <v>542</v>
      </c>
      <c r="O519" s="71">
        <v>3538</v>
      </c>
    </row>
    <row r="520" spans="1:15">
      <c r="A520" s="68">
        <v>4702921684</v>
      </c>
      <c r="B520" s="69">
        <v>42485</v>
      </c>
      <c r="C520" s="70">
        <v>9167</v>
      </c>
      <c r="D520" s="70">
        <v>7.4299998283386204</v>
      </c>
      <c r="E520" s="70">
        <v>7.4299998283386204</v>
      </c>
      <c r="F520" s="70">
        <v>0</v>
      </c>
      <c r="G520" s="70">
        <v>0.490000009536743</v>
      </c>
      <c r="H520" s="70">
        <v>0.81999999284744296</v>
      </c>
      <c r="I520" s="70">
        <v>6.1100001335143999</v>
      </c>
      <c r="J520" s="70">
        <v>0</v>
      </c>
      <c r="K520" s="70">
        <v>6</v>
      </c>
      <c r="L520" s="70">
        <v>15</v>
      </c>
      <c r="M520" s="70">
        <v>270</v>
      </c>
      <c r="N520" s="70">
        <v>730</v>
      </c>
      <c r="O520" s="71">
        <v>3064</v>
      </c>
    </row>
    <row r="521" spans="1:15">
      <c r="A521" s="68">
        <v>4702921684</v>
      </c>
      <c r="B521" s="69">
        <v>42486</v>
      </c>
      <c r="C521" s="70">
        <v>6108</v>
      </c>
      <c r="D521" s="70">
        <v>4.9499998092651403</v>
      </c>
      <c r="E521" s="70">
        <v>4.9499998092651403</v>
      </c>
      <c r="F521" s="70">
        <v>0</v>
      </c>
      <c r="G521" s="70">
        <v>7.0000000298023196E-2</v>
      </c>
      <c r="H521" s="70">
        <v>0.34999999403953602</v>
      </c>
      <c r="I521" s="70">
        <v>4.53999996185303</v>
      </c>
      <c r="J521" s="70">
        <v>0</v>
      </c>
      <c r="K521" s="70">
        <v>1</v>
      </c>
      <c r="L521" s="70">
        <v>8</v>
      </c>
      <c r="M521" s="70">
        <v>216</v>
      </c>
      <c r="N521" s="70">
        <v>765</v>
      </c>
      <c r="O521" s="71">
        <v>2784</v>
      </c>
    </row>
    <row r="522" spans="1:15">
      <c r="A522" s="68">
        <v>4702921684</v>
      </c>
      <c r="B522" s="69">
        <v>42487</v>
      </c>
      <c r="C522" s="70">
        <v>7047</v>
      </c>
      <c r="D522" s="70">
        <v>5.7199997901916504</v>
      </c>
      <c r="E522" s="70">
        <v>5.7199997901916504</v>
      </c>
      <c r="F522" s="70">
        <v>0</v>
      </c>
      <c r="G522" s="70">
        <v>9.00000035762787E-2</v>
      </c>
      <c r="H522" s="70">
        <v>0.80000001192092896</v>
      </c>
      <c r="I522" s="70">
        <v>4.7800002098083496</v>
      </c>
      <c r="J522" s="70">
        <v>0</v>
      </c>
      <c r="K522" s="70">
        <v>1</v>
      </c>
      <c r="L522" s="70">
        <v>16</v>
      </c>
      <c r="M522" s="70">
        <v>238</v>
      </c>
      <c r="N522" s="70">
        <v>733</v>
      </c>
      <c r="O522" s="71">
        <v>2908</v>
      </c>
    </row>
    <row r="523" spans="1:15">
      <c r="A523" s="68">
        <v>4702921684</v>
      </c>
      <c r="B523" s="69">
        <v>42488</v>
      </c>
      <c r="C523" s="70">
        <v>9023</v>
      </c>
      <c r="D523" s="70">
        <v>7.3200001716613796</v>
      </c>
      <c r="E523" s="70">
        <v>7.3200001716613796</v>
      </c>
      <c r="F523" s="70">
        <v>0</v>
      </c>
      <c r="G523" s="70">
        <v>1.12999999523163</v>
      </c>
      <c r="H523" s="70">
        <v>0.41999998688697798</v>
      </c>
      <c r="I523" s="70">
        <v>5.7699999809265101</v>
      </c>
      <c r="J523" s="70">
        <v>0</v>
      </c>
      <c r="K523" s="70">
        <v>14</v>
      </c>
      <c r="L523" s="70">
        <v>9</v>
      </c>
      <c r="M523" s="70">
        <v>232</v>
      </c>
      <c r="N523" s="70">
        <v>738</v>
      </c>
      <c r="O523" s="71">
        <v>3033</v>
      </c>
    </row>
    <row r="524" spans="1:15">
      <c r="A524" s="68">
        <v>4702921684</v>
      </c>
      <c r="B524" s="69">
        <v>42489</v>
      </c>
      <c r="C524" s="70">
        <v>9930</v>
      </c>
      <c r="D524" s="70">
        <v>8.0500001907348597</v>
      </c>
      <c r="E524" s="70">
        <v>8.0500001907348597</v>
      </c>
      <c r="F524" s="70">
        <v>0</v>
      </c>
      <c r="G524" s="70">
        <v>1.0599999427795399</v>
      </c>
      <c r="H524" s="70">
        <v>0.92000001668930098</v>
      </c>
      <c r="I524" s="70">
        <v>6.0700001716613796</v>
      </c>
      <c r="J524" s="70">
        <v>0</v>
      </c>
      <c r="K524" s="70">
        <v>12</v>
      </c>
      <c r="L524" s="70">
        <v>19</v>
      </c>
      <c r="M524" s="70">
        <v>267</v>
      </c>
      <c r="N524" s="70">
        <v>692</v>
      </c>
      <c r="O524" s="71">
        <v>3165</v>
      </c>
    </row>
    <row r="525" spans="1:15">
      <c r="A525" s="68">
        <v>4702921684</v>
      </c>
      <c r="B525" s="69">
        <v>42490</v>
      </c>
      <c r="C525" s="70">
        <v>10144</v>
      </c>
      <c r="D525" s="70">
        <v>8.2299995422363299</v>
      </c>
      <c r="E525" s="70">
        <v>8.2299995422363299</v>
      </c>
      <c r="F525" s="70">
        <v>0</v>
      </c>
      <c r="G525" s="70">
        <v>0.31999999284744302</v>
      </c>
      <c r="H525" s="70">
        <v>2.0299999713897701</v>
      </c>
      <c r="I525" s="70">
        <v>5.8800001144409197</v>
      </c>
      <c r="J525" s="70">
        <v>0</v>
      </c>
      <c r="K525" s="70">
        <v>4</v>
      </c>
      <c r="L525" s="70">
        <v>36</v>
      </c>
      <c r="M525" s="70">
        <v>263</v>
      </c>
      <c r="N525" s="70">
        <v>728</v>
      </c>
      <c r="O525" s="71">
        <v>3115</v>
      </c>
    </row>
    <row r="526" spans="1:15">
      <c r="A526" s="68">
        <v>4702921684</v>
      </c>
      <c r="B526" s="69">
        <v>42491</v>
      </c>
      <c r="C526" s="70">
        <v>0</v>
      </c>
      <c r="D526" s="70">
        <v>0</v>
      </c>
      <c r="E526" s="70">
        <v>0</v>
      </c>
      <c r="F526" s="70">
        <v>0</v>
      </c>
      <c r="G526" s="70">
        <v>0</v>
      </c>
      <c r="H526" s="70">
        <v>0</v>
      </c>
      <c r="I526" s="70">
        <v>0</v>
      </c>
      <c r="J526" s="70">
        <v>0</v>
      </c>
      <c r="K526" s="70">
        <v>0</v>
      </c>
      <c r="L526" s="70">
        <v>0</v>
      </c>
      <c r="M526" s="70">
        <v>0</v>
      </c>
      <c r="N526" s="70">
        <v>1440</v>
      </c>
      <c r="O526" s="71">
        <v>2017</v>
      </c>
    </row>
    <row r="527" spans="1:15">
      <c r="A527" s="68">
        <v>4702921684</v>
      </c>
      <c r="B527" s="69">
        <v>42492</v>
      </c>
      <c r="C527" s="70">
        <v>7245</v>
      </c>
      <c r="D527" s="70">
        <v>5.9200000762939498</v>
      </c>
      <c r="E527" s="70">
        <v>5.9200000762939498</v>
      </c>
      <c r="F527" s="70">
        <v>0</v>
      </c>
      <c r="G527" s="70">
        <v>0.37999999523162797</v>
      </c>
      <c r="H527" s="70">
        <v>1.7400000095367401</v>
      </c>
      <c r="I527" s="70">
        <v>3.7599999904632599</v>
      </c>
      <c r="J527" s="70">
        <v>0</v>
      </c>
      <c r="K527" s="70">
        <v>5</v>
      </c>
      <c r="L527" s="70">
        <v>40</v>
      </c>
      <c r="M527" s="70">
        <v>195</v>
      </c>
      <c r="N527" s="70">
        <v>1131</v>
      </c>
      <c r="O527" s="71">
        <v>2859</v>
      </c>
    </row>
    <row r="528" spans="1:15">
      <c r="A528" s="68">
        <v>4702921684</v>
      </c>
      <c r="B528" s="69">
        <v>42493</v>
      </c>
      <c r="C528" s="70">
        <v>9454</v>
      </c>
      <c r="D528" s="70">
        <v>7.6700000762939498</v>
      </c>
      <c r="E528" s="70">
        <v>7.6700000762939498</v>
      </c>
      <c r="F528" s="70">
        <v>0</v>
      </c>
      <c r="G528" s="70">
        <v>0</v>
      </c>
      <c r="H528" s="70">
        <v>0</v>
      </c>
      <c r="I528" s="70">
        <v>7.6700000762939498</v>
      </c>
      <c r="J528" s="70">
        <v>0</v>
      </c>
      <c r="K528" s="70">
        <v>0</v>
      </c>
      <c r="L528" s="70">
        <v>0</v>
      </c>
      <c r="M528" s="70">
        <v>313</v>
      </c>
      <c r="N528" s="70">
        <v>729</v>
      </c>
      <c r="O528" s="71">
        <v>3145</v>
      </c>
    </row>
    <row r="529" spans="1:15">
      <c r="A529" s="68">
        <v>4702921684</v>
      </c>
      <c r="B529" s="69">
        <v>42494</v>
      </c>
      <c r="C529" s="70">
        <v>8161</v>
      </c>
      <c r="D529" s="70">
        <v>6.6199998855590803</v>
      </c>
      <c r="E529" s="70">
        <v>6.6199998855590803</v>
      </c>
      <c r="F529" s="70">
        <v>0</v>
      </c>
      <c r="G529" s="70">
        <v>0.34000000357627902</v>
      </c>
      <c r="H529" s="70">
        <v>0.730000019073486</v>
      </c>
      <c r="I529" s="70">
        <v>5.53999996185303</v>
      </c>
      <c r="J529" s="70">
        <v>0</v>
      </c>
      <c r="K529" s="70">
        <v>4</v>
      </c>
      <c r="L529" s="70">
        <v>15</v>
      </c>
      <c r="M529" s="70">
        <v>251</v>
      </c>
      <c r="N529" s="70">
        <v>757</v>
      </c>
      <c r="O529" s="71">
        <v>3004</v>
      </c>
    </row>
    <row r="530" spans="1:15">
      <c r="A530" s="68">
        <v>4702921684</v>
      </c>
      <c r="B530" s="69">
        <v>42495</v>
      </c>
      <c r="C530" s="70">
        <v>8614</v>
      </c>
      <c r="D530" s="70">
        <v>6.9899997711181596</v>
      </c>
      <c r="E530" s="70">
        <v>6.9899997711181596</v>
      </c>
      <c r="F530" s="70">
        <v>0</v>
      </c>
      <c r="G530" s="70">
        <v>0.67000001668930098</v>
      </c>
      <c r="H530" s="70">
        <v>0.21999999880790699</v>
      </c>
      <c r="I530" s="70">
        <v>6.0900001525878897</v>
      </c>
      <c r="J530" s="70">
        <v>0</v>
      </c>
      <c r="K530" s="70">
        <v>8</v>
      </c>
      <c r="L530" s="70">
        <v>5</v>
      </c>
      <c r="M530" s="70">
        <v>241</v>
      </c>
      <c r="N530" s="70">
        <v>745</v>
      </c>
      <c r="O530" s="71">
        <v>3006</v>
      </c>
    </row>
    <row r="531" spans="1:15">
      <c r="A531" s="68">
        <v>4702921684</v>
      </c>
      <c r="B531" s="69">
        <v>42496</v>
      </c>
      <c r="C531" s="70">
        <v>6943</v>
      </c>
      <c r="D531" s="70">
        <v>5.6300001144409197</v>
      </c>
      <c r="E531" s="70">
        <v>5.6300001144409197</v>
      </c>
      <c r="F531" s="70">
        <v>0</v>
      </c>
      <c r="G531" s="70">
        <v>7.9999998211860698E-2</v>
      </c>
      <c r="H531" s="70">
        <v>0.66000002622604403</v>
      </c>
      <c r="I531" s="70">
        <v>4.8699998855590803</v>
      </c>
      <c r="J531" s="70">
        <v>0</v>
      </c>
      <c r="K531" s="70">
        <v>1</v>
      </c>
      <c r="L531" s="70">
        <v>16</v>
      </c>
      <c r="M531" s="70">
        <v>207</v>
      </c>
      <c r="N531" s="70">
        <v>682</v>
      </c>
      <c r="O531" s="71">
        <v>2859</v>
      </c>
    </row>
    <row r="532" spans="1:15">
      <c r="A532" s="68">
        <v>4702921684</v>
      </c>
      <c r="B532" s="69">
        <v>42497</v>
      </c>
      <c r="C532" s="70">
        <v>14370</v>
      </c>
      <c r="D532" s="70">
        <v>11.6499996185303</v>
      </c>
      <c r="E532" s="70">
        <v>11.6499996185303</v>
      </c>
      <c r="F532" s="70">
        <v>0</v>
      </c>
      <c r="G532" s="70">
        <v>0.37000000476837203</v>
      </c>
      <c r="H532" s="70">
        <v>2.3099999427795401</v>
      </c>
      <c r="I532" s="70">
        <v>8.9700002670288104</v>
      </c>
      <c r="J532" s="70">
        <v>0</v>
      </c>
      <c r="K532" s="70">
        <v>5</v>
      </c>
      <c r="L532" s="70">
        <v>46</v>
      </c>
      <c r="M532" s="70">
        <v>439</v>
      </c>
      <c r="N532" s="70">
        <v>577</v>
      </c>
      <c r="O532" s="71">
        <v>3683</v>
      </c>
    </row>
    <row r="533" spans="1:15">
      <c r="A533" s="68">
        <v>4702921684</v>
      </c>
      <c r="B533" s="69">
        <v>42498</v>
      </c>
      <c r="C533" s="70">
        <v>12857</v>
      </c>
      <c r="D533" s="70">
        <v>10.430000305175801</v>
      </c>
      <c r="E533" s="70">
        <v>10.430000305175801</v>
      </c>
      <c r="F533" s="70">
        <v>0</v>
      </c>
      <c r="G533" s="70">
        <v>0.68000000715255704</v>
      </c>
      <c r="H533" s="70">
        <v>6.21000003814697</v>
      </c>
      <c r="I533" s="70">
        <v>3.53999996185303</v>
      </c>
      <c r="J533" s="70">
        <v>0</v>
      </c>
      <c r="K533" s="70">
        <v>9</v>
      </c>
      <c r="L533" s="70">
        <v>125</v>
      </c>
      <c r="M533" s="70">
        <v>192</v>
      </c>
      <c r="N533" s="70">
        <v>1019</v>
      </c>
      <c r="O533" s="71">
        <v>3287</v>
      </c>
    </row>
    <row r="534" spans="1:15">
      <c r="A534" s="68">
        <v>4702921684</v>
      </c>
      <c r="B534" s="69">
        <v>42499</v>
      </c>
      <c r="C534" s="70">
        <v>8232</v>
      </c>
      <c r="D534" s="70">
        <v>6.6799998283386204</v>
      </c>
      <c r="E534" s="70">
        <v>6.6799998283386204</v>
      </c>
      <c r="F534" s="70">
        <v>0</v>
      </c>
      <c r="G534" s="70">
        <v>0</v>
      </c>
      <c r="H534" s="70">
        <v>0.56999999284744296</v>
      </c>
      <c r="I534" s="70">
        <v>6.0999999046325701</v>
      </c>
      <c r="J534" s="70">
        <v>0</v>
      </c>
      <c r="K534" s="70">
        <v>0</v>
      </c>
      <c r="L534" s="70">
        <v>12</v>
      </c>
      <c r="M534" s="70">
        <v>253</v>
      </c>
      <c r="N534" s="70">
        <v>746</v>
      </c>
      <c r="O534" s="71">
        <v>2990</v>
      </c>
    </row>
    <row r="535" spans="1:15">
      <c r="A535" s="68">
        <v>4702921684</v>
      </c>
      <c r="B535" s="69">
        <v>42500</v>
      </c>
      <c r="C535" s="70">
        <v>10613</v>
      </c>
      <c r="D535" s="70">
        <v>8.6099996566772496</v>
      </c>
      <c r="E535" s="70">
        <v>8.6099996566772496</v>
      </c>
      <c r="F535" s="70">
        <v>0</v>
      </c>
      <c r="G535" s="70">
        <v>7.9999998211860698E-2</v>
      </c>
      <c r="H535" s="70">
        <v>1.87999999523163</v>
      </c>
      <c r="I535" s="70">
        <v>6.6500000953674299</v>
      </c>
      <c r="J535" s="70">
        <v>0</v>
      </c>
      <c r="K535" s="70">
        <v>1</v>
      </c>
      <c r="L535" s="70">
        <v>37</v>
      </c>
      <c r="M535" s="70">
        <v>262</v>
      </c>
      <c r="N535" s="70">
        <v>701</v>
      </c>
      <c r="O535" s="71">
        <v>3172</v>
      </c>
    </row>
    <row r="536" spans="1:15">
      <c r="A536" s="68">
        <v>4702921684</v>
      </c>
      <c r="B536" s="69">
        <v>42501</v>
      </c>
      <c r="C536" s="70">
        <v>9810</v>
      </c>
      <c r="D536" s="70">
        <v>7.96000003814697</v>
      </c>
      <c r="E536" s="70">
        <v>7.96000003814697</v>
      </c>
      <c r="F536" s="70">
        <v>0</v>
      </c>
      <c r="G536" s="70">
        <v>0.77999997138977095</v>
      </c>
      <c r="H536" s="70">
        <v>2.1600000858306898</v>
      </c>
      <c r="I536" s="70">
        <v>4.9800000190734899</v>
      </c>
      <c r="J536" s="70">
        <v>0</v>
      </c>
      <c r="K536" s="70">
        <v>10</v>
      </c>
      <c r="L536" s="70">
        <v>41</v>
      </c>
      <c r="M536" s="70">
        <v>235</v>
      </c>
      <c r="N536" s="70">
        <v>784</v>
      </c>
      <c r="O536" s="71">
        <v>3069</v>
      </c>
    </row>
    <row r="537" spans="1:15">
      <c r="A537" s="68">
        <v>4702921684</v>
      </c>
      <c r="B537" s="69">
        <v>42502</v>
      </c>
      <c r="C537" s="70">
        <v>2752</v>
      </c>
      <c r="D537" s="70">
        <v>2.2300000190734899</v>
      </c>
      <c r="E537" s="70">
        <v>2.2300000190734899</v>
      </c>
      <c r="F537" s="70">
        <v>0</v>
      </c>
      <c r="G537" s="70">
        <v>0</v>
      </c>
      <c r="H537" s="70">
        <v>0</v>
      </c>
      <c r="I537" s="70">
        <v>2.2300000190734899</v>
      </c>
      <c r="J537" s="70">
        <v>0</v>
      </c>
      <c r="K537" s="70">
        <v>0</v>
      </c>
      <c r="L537" s="70">
        <v>0</v>
      </c>
      <c r="M537" s="70">
        <v>68</v>
      </c>
      <c r="N537" s="70">
        <v>241</v>
      </c>
      <c r="O537" s="71">
        <v>1240</v>
      </c>
    </row>
    <row r="538" spans="1:15">
      <c r="A538" s="68">
        <v>5553957443</v>
      </c>
      <c r="B538" s="69">
        <v>42472</v>
      </c>
      <c r="C538" s="70">
        <v>11596</v>
      </c>
      <c r="D538" s="70">
        <v>7.5700001716613796</v>
      </c>
      <c r="E538" s="70">
        <v>7.5700001716613796</v>
      </c>
      <c r="F538" s="70">
        <v>0</v>
      </c>
      <c r="G538" s="70">
        <v>1.37000000476837</v>
      </c>
      <c r="H538" s="70">
        <v>0.79000002145767201</v>
      </c>
      <c r="I538" s="70">
        <v>5.4099998474121103</v>
      </c>
      <c r="J538" s="70">
        <v>0</v>
      </c>
      <c r="K538" s="70">
        <v>19</v>
      </c>
      <c r="L538" s="70">
        <v>13</v>
      </c>
      <c r="M538" s="70">
        <v>277</v>
      </c>
      <c r="N538" s="70">
        <v>767</v>
      </c>
      <c r="O538" s="71">
        <v>2026</v>
      </c>
    </row>
    <row r="539" spans="1:15">
      <c r="A539" s="68">
        <v>5553957443</v>
      </c>
      <c r="B539" s="69">
        <v>42473</v>
      </c>
      <c r="C539" s="70">
        <v>4832</v>
      </c>
      <c r="D539" s="70">
        <v>3.1600000858306898</v>
      </c>
      <c r="E539" s="70">
        <v>3.1600000858306898</v>
      </c>
      <c r="F539" s="70">
        <v>0</v>
      </c>
      <c r="G539" s="70">
        <v>0</v>
      </c>
      <c r="H539" s="70">
        <v>0</v>
      </c>
      <c r="I539" s="70">
        <v>3.1600000858306898</v>
      </c>
      <c r="J539" s="70">
        <v>0</v>
      </c>
      <c r="K539" s="70">
        <v>0</v>
      </c>
      <c r="L539" s="70">
        <v>0</v>
      </c>
      <c r="M539" s="70">
        <v>226</v>
      </c>
      <c r="N539" s="70">
        <v>647</v>
      </c>
      <c r="O539" s="71">
        <v>1718</v>
      </c>
    </row>
    <row r="540" spans="1:15">
      <c r="A540" s="68">
        <v>5553957443</v>
      </c>
      <c r="B540" s="69">
        <v>42474</v>
      </c>
      <c r="C540" s="70">
        <v>17022</v>
      </c>
      <c r="D540" s="70">
        <v>11.1199998855591</v>
      </c>
      <c r="E540" s="70">
        <v>11.1199998855591</v>
      </c>
      <c r="F540" s="70">
        <v>0</v>
      </c>
      <c r="G540" s="70">
        <v>4</v>
      </c>
      <c r="H540" s="70">
        <v>2.4500000476837198</v>
      </c>
      <c r="I540" s="70">
        <v>4.6700000762939498</v>
      </c>
      <c r="J540" s="70">
        <v>0</v>
      </c>
      <c r="K540" s="70">
        <v>61</v>
      </c>
      <c r="L540" s="70">
        <v>41</v>
      </c>
      <c r="M540" s="70">
        <v>256</v>
      </c>
      <c r="N540" s="70">
        <v>693</v>
      </c>
      <c r="O540" s="71">
        <v>2324</v>
      </c>
    </row>
    <row r="541" spans="1:15">
      <c r="A541" s="68">
        <v>5553957443</v>
      </c>
      <c r="B541" s="69">
        <v>42475</v>
      </c>
      <c r="C541" s="70">
        <v>16556</v>
      </c>
      <c r="D541" s="70">
        <v>10.8599996566772</v>
      </c>
      <c r="E541" s="70">
        <v>10.8599996566772</v>
      </c>
      <c r="F541" s="70">
        <v>0</v>
      </c>
      <c r="G541" s="70">
        <v>4.1599998474121103</v>
      </c>
      <c r="H541" s="70">
        <v>1.9800000190734901</v>
      </c>
      <c r="I541" s="70">
        <v>4.71000003814697</v>
      </c>
      <c r="J541" s="70">
        <v>0</v>
      </c>
      <c r="K541" s="70">
        <v>58</v>
      </c>
      <c r="L541" s="70">
        <v>38</v>
      </c>
      <c r="M541" s="70">
        <v>239</v>
      </c>
      <c r="N541" s="70">
        <v>689</v>
      </c>
      <c r="O541" s="71">
        <v>2254</v>
      </c>
    </row>
    <row r="542" spans="1:15">
      <c r="A542" s="68">
        <v>5553957443</v>
      </c>
      <c r="B542" s="69">
        <v>42476</v>
      </c>
      <c r="C542" s="70">
        <v>5771</v>
      </c>
      <c r="D542" s="70">
        <v>3.7699999809265101</v>
      </c>
      <c r="E542" s="70">
        <v>3.7699999809265101</v>
      </c>
      <c r="F542" s="70">
        <v>0</v>
      </c>
      <c r="G542" s="70">
        <v>0</v>
      </c>
      <c r="H542" s="70">
        <v>0</v>
      </c>
      <c r="I542" s="70">
        <v>3.7699999809265101</v>
      </c>
      <c r="J542" s="70">
        <v>0</v>
      </c>
      <c r="K542" s="70">
        <v>0</v>
      </c>
      <c r="L542" s="70">
        <v>0</v>
      </c>
      <c r="M542" s="70">
        <v>288</v>
      </c>
      <c r="N542" s="70">
        <v>521</v>
      </c>
      <c r="O542" s="71">
        <v>1831</v>
      </c>
    </row>
    <row r="543" spans="1:15">
      <c r="A543" s="68">
        <v>5553957443</v>
      </c>
      <c r="B543" s="69">
        <v>42477</v>
      </c>
      <c r="C543" s="70">
        <v>655</v>
      </c>
      <c r="D543" s="70">
        <v>0.43000000715255698</v>
      </c>
      <c r="E543" s="70">
        <v>0.43000000715255698</v>
      </c>
      <c r="F543" s="70">
        <v>0</v>
      </c>
      <c r="G543" s="70">
        <v>0</v>
      </c>
      <c r="H543" s="70">
        <v>0</v>
      </c>
      <c r="I543" s="70">
        <v>0.43000000715255698</v>
      </c>
      <c r="J543" s="70">
        <v>0</v>
      </c>
      <c r="K543" s="70">
        <v>0</v>
      </c>
      <c r="L543" s="70">
        <v>0</v>
      </c>
      <c r="M543" s="70">
        <v>46</v>
      </c>
      <c r="N543" s="70">
        <v>943</v>
      </c>
      <c r="O543" s="71">
        <v>1397</v>
      </c>
    </row>
    <row r="544" spans="1:15">
      <c r="A544" s="68">
        <v>5553957443</v>
      </c>
      <c r="B544" s="69">
        <v>42478</v>
      </c>
      <c r="C544" s="70">
        <v>3727</v>
      </c>
      <c r="D544" s="70">
        <v>2.4300000667571999</v>
      </c>
      <c r="E544" s="70">
        <v>2.4300000667571999</v>
      </c>
      <c r="F544" s="70">
        <v>0</v>
      </c>
      <c r="G544" s="70">
        <v>0</v>
      </c>
      <c r="H544" s="70">
        <v>0</v>
      </c>
      <c r="I544" s="70">
        <v>2.4300000667571999</v>
      </c>
      <c r="J544" s="70">
        <v>0</v>
      </c>
      <c r="K544" s="70">
        <v>0</v>
      </c>
      <c r="L544" s="70">
        <v>0</v>
      </c>
      <c r="M544" s="70">
        <v>206</v>
      </c>
      <c r="N544" s="70">
        <v>622</v>
      </c>
      <c r="O544" s="71">
        <v>1683</v>
      </c>
    </row>
    <row r="545" spans="1:15">
      <c r="A545" s="68">
        <v>5553957443</v>
      </c>
      <c r="B545" s="69">
        <v>42479</v>
      </c>
      <c r="C545" s="70">
        <v>15482</v>
      </c>
      <c r="D545" s="70">
        <v>10.1099996566772</v>
      </c>
      <c r="E545" s="70">
        <v>10.1099996566772</v>
      </c>
      <c r="F545" s="70">
        <v>0</v>
      </c>
      <c r="G545" s="70">
        <v>4.2800002098083496</v>
      </c>
      <c r="H545" s="70">
        <v>1.6599999666214</v>
      </c>
      <c r="I545" s="70">
        <v>4.1799998283386204</v>
      </c>
      <c r="J545" s="70">
        <v>0</v>
      </c>
      <c r="K545" s="70">
        <v>69</v>
      </c>
      <c r="L545" s="70">
        <v>28</v>
      </c>
      <c r="M545" s="70">
        <v>249</v>
      </c>
      <c r="N545" s="70">
        <v>756</v>
      </c>
      <c r="O545" s="71">
        <v>2284</v>
      </c>
    </row>
    <row r="546" spans="1:15">
      <c r="A546" s="68">
        <v>5553957443</v>
      </c>
      <c r="B546" s="69">
        <v>42480</v>
      </c>
      <c r="C546" s="70">
        <v>2713</v>
      </c>
      <c r="D546" s="70">
        <v>1.7699999809265099</v>
      </c>
      <c r="E546" s="70">
        <v>1.7699999809265099</v>
      </c>
      <c r="F546" s="70">
        <v>0</v>
      </c>
      <c r="G546" s="70">
        <v>0</v>
      </c>
      <c r="H546" s="70">
        <v>0</v>
      </c>
      <c r="I546" s="70">
        <v>1.7699999809265099</v>
      </c>
      <c r="J546" s="70">
        <v>0</v>
      </c>
      <c r="K546" s="70">
        <v>0</v>
      </c>
      <c r="L546" s="70">
        <v>0</v>
      </c>
      <c r="M546" s="70">
        <v>148</v>
      </c>
      <c r="N546" s="70">
        <v>598</v>
      </c>
      <c r="O546" s="71">
        <v>1570</v>
      </c>
    </row>
    <row r="547" spans="1:15">
      <c r="A547" s="68">
        <v>5553957443</v>
      </c>
      <c r="B547" s="69">
        <v>42481</v>
      </c>
      <c r="C547" s="70">
        <v>12346</v>
      </c>
      <c r="D547" s="70">
        <v>8.0600004196166992</v>
      </c>
      <c r="E547" s="70">
        <v>8.0600004196166992</v>
      </c>
      <c r="F547" s="70">
        <v>0</v>
      </c>
      <c r="G547" s="70">
        <v>2.9500000476837198</v>
      </c>
      <c r="H547" s="70">
        <v>2.1600000858306898</v>
      </c>
      <c r="I547" s="70">
        <v>2.96000003814697</v>
      </c>
      <c r="J547" s="70">
        <v>0</v>
      </c>
      <c r="K547" s="70">
        <v>47</v>
      </c>
      <c r="L547" s="70">
        <v>42</v>
      </c>
      <c r="M547" s="70">
        <v>177</v>
      </c>
      <c r="N547" s="70">
        <v>801</v>
      </c>
      <c r="O547" s="71">
        <v>2066</v>
      </c>
    </row>
    <row r="548" spans="1:15">
      <c r="A548" s="68">
        <v>5553957443</v>
      </c>
      <c r="B548" s="69">
        <v>42482</v>
      </c>
      <c r="C548" s="70">
        <v>11682</v>
      </c>
      <c r="D548" s="70">
        <v>7.6300001144409197</v>
      </c>
      <c r="E548" s="70">
        <v>7.6300001144409197</v>
      </c>
      <c r="F548" s="70">
        <v>0</v>
      </c>
      <c r="G548" s="70">
        <v>1.37999999523163</v>
      </c>
      <c r="H548" s="70">
        <v>0.62999999523162797</v>
      </c>
      <c r="I548" s="70">
        <v>5.5999999046325701</v>
      </c>
      <c r="J548" s="70">
        <v>0</v>
      </c>
      <c r="K548" s="70">
        <v>25</v>
      </c>
      <c r="L548" s="70">
        <v>16</v>
      </c>
      <c r="M548" s="70">
        <v>270</v>
      </c>
      <c r="N548" s="70">
        <v>781</v>
      </c>
      <c r="O548" s="71">
        <v>2105</v>
      </c>
    </row>
    <row r="549" spans="1:15">
      <c r="A549" s="68">
        <v>5553957443</v>
      </c>
      <c r="B549" s="69">
        <v>42483</v>
      </c>
      <c r="C549" s="70">
        <v>4112</v>
      </c>
      <c r="D549" s="70">
        <v>2.6900000572204599</v>
      </c>
      <c r="E549" s="70">
        <v>2.6900000572204599</v>
      </c>
      <c r="F549" s="70">
        <v>0</v>
      </c>
      <c r="G549" s="70">
        <v>0</v>
      </c>
      <c r="H549" s="70">
        <v>0</v>
      </c>
      <c r="I549" s="70">
        <v>2.6800000667571999</v>
      </c>
      <c r="J549" s="70">
        <v>0</v>
      </c>
      <c r="K549" s="70">
        <v>0</v>
      </c>
      <c r="L549" s="70">
        <v>0</v>
      </c>
      <c r="M549" s="70">
        <v>272</v>
      </c>
      <c r="N549" s="70">
        <v>443</v>
      </c>
      <c r="O549" s="71">
        <v>1776</v>
      </c>
    </row>
    <row r="550" spans="1:15">
      <c r="A550" s="68">
        <v>5553957443</v>
      </c>
      <c r="B550" s="69">
        <v>42484</v>
      </c>
      <c r="C550" s="70">
        <v>1807</v>
      </c>
      <c r="D550" s="70">
        <v>1.1799999475479099</v>
      </c>
      <c r="E550" s="70">
        <v>1.1799999475479099</v>
      </c>
      <c r="F550" s="70">
        <v>0</v>
      </c>
      <c r="G550" s="70">
        <v>0</v>
      </c>
      <c r="H550" s="70">
        <v>0</v>
      </c>
      <c r="I550" s="70">
        <v>1.1799999475479099</v>
      </c>
      <c r="J550" s="70">
        <v>0</v>
      </c>
      <c r="K550" s="70">
        <v>0</v>
      </c>
      <c r="L550" s="70">
        <v>0</v>
      </c>
      <c r="M550" s="70">
        <v>104</v>
      </c>
      <c r="N550" s="70">
        <v>582</v>
      </c>
      <c r="O550" s="71">
        <v>1507</v>
      </c>
    </row>
    <row r="551" spans="1:15">
      <c r="A551" s="68">
        <v>5553957443</v>
      </c>
      <c r="B551" s="69">
        <v>42485</v>
      </c>
      <c r="C551" s="70">
        <v>10946</v>
      </c>
      <c r="D551" s="70">
        <v>7.1900000572204599</v>
      </c>
      <c r="E551" s="70">
        <v>7.1900000572204599</v>
      </c>
      <c r="F551" s="70">
        <v>0</v>
      </c>
      <c r="G551" s="70">
        <v>2.9300000667571999</v>
      </c>
      <c r="H551" s="70">
        <v>0.56999999284744296</v>
      </c>
      <c r="I551" s="70">
        <v>3.6900000572204599</v>
      </c>
      <c r="J551" s="70">
        <v>0</v>
      </c>
      <c r="K551" s="70">
        <v>51</v>
      </c>
      <c r="L551" s="70">
        <v>11</v>
      </c>
      <c r="M551" s="70">
        <v>201</v>
      </c>
      <c r="N551" s="70">
        <v>732</v>
      </c>
      <c r="O551" s="71">
        <v>2033</v>
      </c>
    </row>
    <row r="552" spans="1:15">
      <c r="A552" s="68">
        <v>5553957443</v>
      </c>
      <c r="B552" s="69">
        <v>42486</v>
      </c>
      <c r="C552" s="70">
        <v>11886</v>
      </c>
      <c r="D552" s="70">
        <v>7.7600002288818404</v>
      </c>
      <c r="E552" s="70">
        <v>7.7600002288818404</v>
      </c>
      <c r="F552" s="70">
        <v>0</v>
      </c>
      <c r="G552" s="70">
        <v>2.3699998855590798</v>
      </c>
      <c r="H552" s="70">
        <v>0.93000000715255704</v>
      </c>
      <c r="I552" s="70">
        <v>4.46000003814697</v>
      </c>
      <c r="J552" s="70">
        <v>0</v>
      </c>
      <c r="K552" s="70">
        <v>40</v>
      </c>
      <c r="L552" s="70">
        <v>18</v>
      </c>
      <c r="M552" s="70">
        <v>238</v>
      </c>
      <c r="N552" s="70">
        <v>750</v>
      </c>
      <c r="O552" s="71">
        <v>2093</v>
      </c>
    </row>
    <row r="553" spans="1:15">
      <c r="A553" s="68">
        <v>5553957443</v>
      </c>
      <c r="B553" s="69">
        <v>42487</v>
      </c>
      <c r="C553" s="70">
        <v>10538</v>
      </c>
      <c r="D553" s="70">
        <v>6.8800001144409197</v>
      </c>
      <c r="E553" s="70">
        <v>6.8800001144409197</v>
      </c>
      <c r="F553" s="70">
        <v>0</v>
      </c>
      <c r="G553" s="70">
        <v>1.1399999856948899</v>
      </c>
      <c r="H553" s="70">
        <v>1</v>
      </c>
      <c r="I553" s="70">
        <v>4.7399997711181596</v>
      </c>
      <c r="J553" s="70">
        <v>0</v>
      </c>
      <c r="K553" s="70">
        <v>16</v>
      </c>
      <c r="L553" s="70">
        <v>16</v>
      </c>
      <c r="M553" s="70">
        <v>206</v>
      </c>
      <c r="N553" s="70">
        <v>745</v>
      </c>
      <c r="O553" s="71">
        <v>1922</v>
      </c>
    </row>
    <row r="554" spans="1:15">
      <c r="A554" s="68">
        <v>5553957443</v>
      </c>
      <c r="B554" s="69">
        <v>42488</v>
      </c>
      <c r="C554" s="70">
        <v>11393</v>
      </c>
      <c r="D554" s="70">
        <v>7.6300001144409197</v>
      </c>
      <c r="E554" s="70">
        <v>7.6300001144409197</v>
      </c>
      <c r="F554" s="70">
        <v>0</v>
      </c>
      <c r="G554" s="70">
        <v>3.71000003814697</v>
      </c>
      <c r="H554" s="70">
        <v>0.75</v>
      </c>
      <c r="I554" s="70">
        <v>3.1700000762939502</v>
      </c>
      <c r="J554" s="70">
        <v>0</v>
      </c>
      <c r="K554" s="70">
        <v>49</v>
      </c>
      <c r="L554" s="70">
        <v>13</v>
      </c>
      <c r="M554" s="70">
        <v>165</v>
      </c>
      <c r="N554" s="70">
        <v>727</v>
      </c>
      <c r="O554" s="71">
        <v>1999</v>
      </c>
    </row>
    <row r="555" spans="1:15">
      <c r="A555" s="68">
        <v>5553957443</v>
      </c>
      <c r="B555" s="69">
        <v>42489</v>
      </c>
      <c r="C555" s="70">
        <v>12764</v>
      </c>
      <c r="D555" s="70">
        <v>8.3299999237060494</v>
      </c>
      <c r="E555" s="70">
        <v>8.3299999237060494</v>
      </c>
      <c r="F555" s="70">
        <v>0</v>
      </c>
      <c r="G555" s="70">
        <v>2.78999996185303</v>
      </c>
      <c r="H555" s="70">
        <v>0.63999998569488503</v>
      </c>
      <c r="I555" s="70">
        <v>4.9099998474121103</v>
      </c>
      <c r="J555" s="70">
        <v>0</v>
      </c>
      <c r="K555" s="70">
        <v>46</v>
      </c>
      <c r="L555" s="70">
        <v>15</v>
      </c>
      <c r="M555" s="70">
        <v>270</v>
      </c>
      <c r="N555" s="70">
        <v>709</v>
      </c>
      <c r="O555" s="71">
        <v>2169</v>
      </c>
    </row>
    <row r="556" spans="1:15">
      <c r="A556" s="68">
        <v>5553957443</v>
      </c>
      <c r="B556" s="69">
        <v>42490</v>
      </c>
      <c r="C556" s="70">
        <v>1202</v>
      </c>
      <c r="D556" s="70">
        <v>0.77999997138977095</v>
      </c>
      <c r="E556" s="70">
        <v>0.77999997138977095</v>
      </c>
      <c r="F556" s="70">
        <v>0</v>
      </c>
      <c r="G556" s="70">
        <v>0</v>
      </c>
      <c r="H556" s="70">
        <v>0</v>
      </c>
      <c r="I556" s="70">
        <v>0.77999997138977095</v>
      </c>
      <c r="J556" s="70">
        <v>0</v>
      </c>
      <c r="K556" s="70">
        <v>0</v>
      </c>
      <c r="L556" s="70">
        <v>0</v>
      </c>
      <c r="M556" s="70">
        <v>84</v>
      </c>
      <c r="N556" s="70">
        <v>506</v>
      </c>
      <c r="O556" s="71">
        <v>1463</v>
      </c>
    </row>
    <row r="557" spans="1:15">
      <c r="A557" s="68">
        <v>5553957443</v>
      </c>
      <c r="B557" s="69">
        <v>42491</v>
      </c>
      <c r="C557" s="70">
        <v>5164</v>
      </c>
      <c r="D557" s="70">
        <v>3.3699998855590798</v>
      </c>
      <c r="E557" s="70">
        <v>3.3699998855590798</v>
      </c>
      <c r="F557" s="70">
        <v>0</v>
      </c>
      <c r="G557" s="70">
        <v>0</v>
      </c>
      <c r="H557" s="70">
        <v>0</v>
      </c>
      <c r="I557" s="70">
        <v>3.3699998855590798</v>
      </c>
      <c r="J557" s="70">
        <v>0</v>
      </c>
      <c r="K557" s="70">
        <v>0</v>
      </c>
      <c r="L557" s="70">
        <v>0</v>
      </c>
      <c r="M557" s="70">
        <v>237</v>
      </c>
      <c r="N557" s="70">
        <v>436</v>
      </c>
      <c r="O557" s="71">
        <v>1747</v>
      </c>
    </row>
    <row r="558" spans="1:15">
      <c r="A558" s="68">
        <v>5553957443</v>
      </c>
      <c r="B558" s="69">
        <v>42492</v>
      </c>
      <c r="C558" s="70">
        <v>9769</v>
      </c>
      <c r="D558" s="70">
        <v>6.3800001144409197</v>
      </c>
      <c r="E558" s="70">
        <v>6.3800001144409197</v>
      </c>
      <c r="F558" s="70">
        <v>0</v>
      </c>
      <c r="G558" s="70">
        <v>1.0599999427795399</v>
      </c>
      <c r="H558" s="70">
        <v>0.40999999642372098</v>
      </c>
      <c r="I558" s="70">
        <v>4.9000000953674299</v>
      </c>
      <c r="J558" s="70">
        <v>0</v>
      </c>
      <c r="K558" s="70">
        <v>23</v>
      </c>
      <c r="L558" s="70">
        <v>9</v>
      </c>
      <c r="M558" s="70">
        <v>227</v>
      </c>
      <c r="N558" s="70">
        <v>724</v>
      </c>
      <c r="O558" s="71">
        <v>1996</v>
      </c>
    </row>
    <row r="559" spans="1:15">
      <c r="A559" s="68">
        <v>5553957443</v>
      </c>
      <c r="B559" s="69">
        <v>42493</v>
      </c>
      <c r="C559" s="70">
        <v>12848</v>
      </c>
      <c r="D559" s="70">
        <v>8.3900003433227504</v>
      </c>
      <c r="E559" s="70">
        <v>8.3900003433227504</v>
      </c>
      <c r="F559" s="70">
        <v>0</v>
      </c>
      <c r="G559" s="70">
        <v>1.5</v>
      </c>
      <c r="H559" s="70">
        <v>1.20000004768372</v>
      </c>
      <c r="I559" s="70">
        <v>5.6799998283386204</v>
      </c>
      <c r="J559" s="70">
        <v>0</v>
      </c>
      <c r="K559" s="70">
        <v>26</v>
      </c>
      <c r="L559" s="70">
        <v>29</v>
      </c>
      <c r="M559" s="70">
        <v>247</v>
      </c>
      <c r="N559" s="70">
        <v>812</v>
      </c>
      <c r="O559" s="71">
        <v>2116</v>
      </c>
    </row>
    <row r="560" spans="1:15">
      <c r="A560" s="68">
        <v>5553957443</v>
      </c>
      <c r="B560" s="69">
        <v>42494</v>
      </c>
      <c r="C560" s="70">
        <v>4249</v>
      </c>
      <c r="D560" s="70">
        <v>2.7699999809265101</v>
      </c>
      <c r="E560" s="70">
        <v>2.7699999809265101</v>
      </c>
      <c r="F560" s="70">
        <v>0</v>
      </c>
      <c r="G560" s="70">
        <v>0</v>
      </c>
      <c r="H560" s="70">
        <v>0</v>
      </c>
      <c r="I560" s="70">
        <v>2.7699999809265101</v>
      </c>
      <c r="J560" s="70">
        <v>0</v>
      </c>
      <c r="K560" s="70">
        <v>0</v>
      </c>
      <c r="L560" s="70">
        <v>0</v>
      </c>
      <c r="M560" s="70">
        <v>224</v>
      </c>
      <c r="N560" s="70">
        <v>651</v>
      </c>
      <c r="O560" s="71">
        <v>1698</v>
      </c>
    </row>
    <row r="561" spans="1:15">
      <c r="A561" s="68">
        <v>5553957443</v>
      </c>
      <c r="B561" s="69">
        <v>42495</v>
      </c>
      <c r="C561" s="70">
        <v>14331</v>
      </c>
      <c r="D561" s="70">
        <v>9.5100002288818395</v>
      </c>
      <c r="E561" s="70">
        <v>9.5100002288818395</v>
      </c>
      <c r="F561" s="70">
        <v>0</v>
      </c>
      <c r="G561" s="70">
        <v>3.4300000667571999</v>
      </c>
      <c r="H561" s="70">
        <v>1.6599999666214</v>
      </c>
      <c r="I561" s="70">
        <v>4.4299998283386204</v>
      </c>
      <c r="J561" s="70">
        <v>0</v>
      </c>
      <c r="K561" s="70">
        <v>44</v>
      </c>
      <c r="L561" s="70">
        <v>29</v>
      </c>
      <c r="M561" s="70">
        <v>241</v>
      </c>
      <c r="N561" s="70">
        <v>692</v>
      </c>
      <c r="O561" s="71">
        <v>2156</v>
      </c>
    </row>
    <row r="562" spans="1:15">
      <c r="A562" s="68">
        <v>5553957443</v>
      </c>
      <c r="B562" s="69">
        <v>42496</v>
      </c>
      <c r="C562" s="70">
        <v>9632</v>
      </c>
      <c r="D562" s="70">
        <v>6.28999996185303</v>
      </c>
      <c r="E562" s="70">
        <v>6.28999996185303</v>
      </c>
      <c r="F562" s="70">
        <v>0</v>
      </c>
      <c r="G562" s="70">
        <v>1.5199999809265099</v>
      </c>
      <c r="H562" s="70">
        <v>0.54000002145767201</v>
      </c>
      <c r="I562" s="70">
        <v>4.2300000190734899</v>
      </c>
      <c r="J562" s="70">
        <v>0</v>
      </c>
      <c r="K562" s="70">
        <v>21</v>
      </c>
      <c r="L562" s="70">
        <v>9</v>
      </c>
      <c r="M562" s="70">
        <v>229</v>
      </c>
      <c r="N562" s="70">
        <v>761</v>
      </c>
      <c r="O562" s="71">
        <v>1916</v>
      </c>
    </row>
    <row r="563" spans="1:15">
      <c r="A563" s="68">
        <v>5553957443</v>
      </c>
      <c r="B563" s="69">
        <v>42497</v>
      </c>
      <c r="C563" s="70">
        <v>1868</v>
      </c>
      <c r="D563" s="70">
        <v>1.2200000286102299</v>
      </c>
      <c r="E563" s="70">
        <v>1.2200000286102299</v>
      </c>
      <c r="F563" s="70">
        <v>0</v>
      </c>
      <c r="G563" s="70">
        <v>0</v>
      </c>
      <c r="H563" s="70">
        <v>0</v>
      </c>
      <c r="I563" s="70">
        <v>1.2200000286102299</v>
      </c>
      <c r="J563" s="70">
        <v>0</v>
      </c>
      <c r="K563" s="70">
        <v>0</v>
      </c>
      <c r="L563" s="70">
        <v>0</v>
      </c>
      <c r="M563" s="70">
        <v>96</v>
      </c>
      <c r="N563" s="70">
        <v>902</v>
      </c>
      <c r="O563" s="71">
        <v>1494</v>
      </c>
    </row>
    <row r="564" spans="1:15">
      <c r="A564" s="68">
        <v>5553957443</v>
      </c>
      <c r="B564" s="69">
        <v>42498</v>
      </c>
      <c r="C564" s="70">
        <v>6083</v>
      </c>
      <c r="D564" s="70">
        <v>4</v>
      </c>
      <c r="E564" s="70">
        <v>4</v>
      </c>
      <c r="F564" s="70">
        <v>0</v>
      </c>
      <c r="G564" s="70">
        <v>0.21999999880790699</v>
      </c>
      <c r="H564" s="70">
        <v>0.46999999880790699</v>
      </c>
      <c r="I564" s="70">
        <v>3.2999999523162802</v>
      </c>
      <c r="J564" s="70">
        <v>0</v>
      </c>
      <c r="K564" s="70">
        <v>3</v>
      </c>
      <c r="L564" s="70">
        <v>8</v>
      </c>
      <c r="M564" s="70">
        <v>210</v>
      </c>
      <c r="N564" s="70">
        <v>505</v>
      </c>
      <c r="O564" s="71">
        <v>1762</v>
      </c>
    </row>
    <row r="565" spans="1:15">
      <c r="A565" s="68">
        <v>5553957443</v>
      </c>
      <c r="B565" s="69">
        <v>42499</v>
      </c>
      <c r="C565" s="70">
        <v>11611</v>
      </c>
      <c r="D565" s="70">
        <v>7.5799999237060502</v>
      </c>
      <c r="E565" s="70">
        <v>7.5799999237060502</v>
      </c>
      <c r="F565" s="70">
        <v>0</v>
      </c>
      <c r="G565" s="70">
        <v>2.1300001144409202</v>
      </c>
      <c r="H565" s="70">
        <v>0.88999998569488503</v>
      </c>
      <c r="I565" s="70">
        <v>4.5599999427795401</v>
      </c>
      <c r="J565" s="70">
        <v>0</v>
      </c>
      <c r="K565" s="70">
        <v>59</v>
      </c>
      <c r="L565" s="70">
        <v>22</v>
      </c>
      <c r="M565" s="70">
        <v>251</v>
      </c>
      <c r="N565" s="70">
        <v>667</v>
      </c>
      <c r="O565" s="71">
        <v>2272</v>
      </c>
    </row>
    <row r="566" spans="1:15">
      <c r="A566" s="68">
        <v>5553957443</v>
      </c>
      <c r="B566" s="69">
        <v>42500</v>
      </c>
      <c r="C566" s="70">
        <v>16358</v>
      </c>
      <c r="D566" s="70">
        <v>10.710000038146999</v>
      </c>
      <c r="E566" s="70">
        <v>10.710000038146999</v>
      </c>
      <c r="F566" s="70">
        <v>0</v>
      </c>
      <c r="G566" s="70">
        <v>3.8699998855590798</v>
      </c>
      <c r="H566" s="70">
        <v>1.6100000143051101</v>
      </c>
      <c r="I566" s="70">
        <v>5.1999998092651403</v>
      </c>
      <c r="J566" s="70">
        <v>0</v>
      </c>
      <c r="K566" s="70">
        <v>61</v>
      </c>
      <c r="L566" s="70">
        <v>40</v>
      </c>
      <c r="M566" s="70">
        <v>265</v>
      </c>
      <c r="N566" s="70">
        <v>707</v>
      </c>
      <c r="O566" s="71">
        <v>2335</v>
      </c>
    </row>
    <row r="567" spans="1:15">
      <c r="A567" s="68">
        <v>5553957443</v>
      </c>
      <c r="B567" s="69">
        <v>42501</v>
      </c>
      <c r="C567" s="70">
        <v>4926</v>
      </c>
      <c r="D567" s="70">
        <v>3.2200000286102299</v>
      </c>
      <c r="E567" s="70">
        <v>3.2200000286102299</v>
      </c>
      <c r="F567" s="70">
        <v>0</v>
      </c>
      <c r="G567" s="70">
        <v>0</v>
      </c>
      <c r="H567" s="70">
        <v>0</v>
      </c>
      <c r="I567" s="70">
        <v>3.2200000286102299</v>
      </c>
      <c r="J567" s="70">
        <v>0</v>
      </c>
      <c r="K567" s="70">
        <v>0</v>
      </c>
      <c r="L567" s="70">
        <v>0</v>
      </c>
      <c r="M567" s="70">
        <v>195</v>
      </c>
      <c r="N567" s="70">
        <v>628</v>
      </c>
      <c r="O567" s="71">
        <v>1693</v>
      </c>
    </row>
    <row r="568" spans="1:15">
      <c r="A568" s="68">
        <v>5553957443</v>
      </c>
      <c r="B568" s="69">
        <v>42502</v>
      </c>
      <c r="C568" s="70">
        <v>3121</v>
      </c>
      <c r="D568" s="70">
        <v>2.03999996185303</v>
      </c>
      <c r="E568" s="70">
        <v>2.03999996185303</v>
      </c>
      <c r="F568" s="70">
        <v>0</v>
      </c>
      <c r="G568" s="70">
        <v>0.57999998331069902</v>
      </c>
      <c r="H568" s="70">
        <v>0.40000000596046398</v>
      </c>
      <c r="I568" s="70">
        <v>1.0599999427795399</v>
      </c>
      <c r="J568" s="70">
        <v>0</v>
      </c>
      <c r="K568" s="70">
        <v>8</v>
      </c>
      <c r="L568" s="70">
        <v>6</v>
      </c>
      <c r="M568" s="70">
        <v>48</v>
      </c>
      <c r="N568" s="70">
        <v>222</v>
      </c>
      <c r="O568" s="71">
        <v>741</v>
      </c>
    </row>
    <row r="569" spans="1:15">
      <c r="A569" s="68">
        <v>5577150313</v>
      </c>
      <c r="B569" s="69">
        <v>42472</v>
      </c>
      <c r="C569" s="70">
        <v>8135</v>
      </c>
      <c r="D569" s="70">
        <v>6.0799999237060502</v>
      </c>
      <c r="E569" s="70">
        <v>6.0799999237060502</v>
      </c>
      <c r="F569" s="70">
        <v>0</v>
      </c>
      <c r="G569" s="70">
        <v>3.5999999046325701</v>
      </c>
      <c r="H569" s="70">
        <v>0.37999999523162797</v>
      </c>
      <c r="I569" s="70">
        <v>2.0999999046325701</v>
      </c>
      <c r="J569" s="70">
        <v>0</v>
      </c>
      <c r="K569" s="70">
        <v>86</v>
      </c>
      <c r="L569" s="70">
        <v>16</v>
      </c>
      <c r="M569" s="70">
        <v>140</v>
      </c>
      <c r="N569" s="70">
        <v>728</v>
      </c>
      <c r="O569" s="71">
        <v>3405</v>
      </c>
    </row>
    <row r="570" spans="1:15">
      <c r="A570" s="68">
        <v>5577150313</v>
      </c>
      <c r="B570" s="69">
        <v>42473</v>
      </c>
      <c r="C570" s="70">
        <v>5077</v>
      </c>
      <c r="D570" s="70">
        <v>3.78999996185303</v>
      </c>
      <c r="E570" s="70">
        <v>3.78999996185303</v>
      </c>
      <c r="F570" s="70">
        <v>0</v>
      </c>
      <c r="G570" s="70">
        <v>0.31999999284744302</v>
      </c>
      <c r="H570" s="70">
        <v>0.21999999880790699</v>
      </c>
      <c r="I570" s="70">
        <v>3.25</v>
      </c>
      <c r="J570" s="70">
        <v>0</v>
      </c>
      <c r="K570" s="70">
        <v>15</v>
      </c>
      <c r="L570" s="70">
        <v>11</v>
      </c>
      <c r="M570" s="70">
        <v>144</v>
      </c>
      <c r="N570" s="70">
        <v>776</v>
      </c>
      <c r="O570" s="71">
        <v>2551</v>
      </c>
    </row>
    <row r="571" spans="1:15">
      <c r="A571" s="68">
        <v>5577150313</v>
      </c>
      <c r="B571" s="69">
        <v>42474</v>
      </c>
      <c r="C571" s="70">
        <v>8596</v>
      </c>
      <c r="D571" s="70">
        <v>6.4200000762939498</v>
      </c>
      <c r="E571" s="70">
        <v>6.4200000762939498</v>
      </c>
      <c r="F571" s="70">
        <v>0</v>
      </c>
      <c r="G571" s="70">
        <v>3.3299999237060498</v>
      </c>
      <c r="H571" s="70">
        <v>0.31000000238418601</v>
      </c>
      <c r="I571" s="70">
        <v>2.7799999713897701</v>
      </c>
      <c r="J571" s="70">
        <v>0</v>
      </c>
      <c r="K571" s="70">
        <v>118</v>
      </c>
      <c r="L571" s="70">
        <v>30</v>
      </c>
      <c r="M571" s="70">
        <v>176</v>
      </c>
      <c r="N571" s="70">
        <v>662</v>
      </c>
      <c r="O571" s="71">
        <v>4022</v>
      </c>
    </row>
    <row r="572" spans="1:15">
      <c r="A572" s="68">
        <v>5577150313</v>
      </c>
      <c r="B572" s="69">
        <v>42475</v>
      </c>
      <c r="C572" s="70">
        <v>12087</v>
      </c>
      <c r="D572" s="70">
        <v>9.0799999237060494</v>
      </c>
      <c r="E572" s="70">
        <v>9.0799999237060494</v>
      </c>
      <c r="F572" s="70">
        <v>0</v>
      </c>
      <c r="G572" s="70">
        <v>3.9200000762939502</v>
      </c>
      <c r="H572" s="70">
        <v>1.6000000238418599</v>
      </c>
      <c r="I572" s="70">
        <v>3.5599999427795401</v>
      </c>
      <c r="J572" s="70">
        <v>0</v>
      </c>
      <c r="K572" s="70">
        <v>115</v>
      </c>
      <c r="L572" s="70">
        <v>54</v>
      </c>
      <c r="M572" s="70">
        <v>199</v>
      </c>
      <c r="N572" s="70">
        <v>695</v>
      </c>
      <c r="O572" s="71">
        <v>4005</v>
      </c>
    </row>
    <row r="573" spans="1:15">
      <c r="A573" s="68">
        <v>5577150313</v>
      </c>
      <c r="B573" s="69">
        <v>42476</v>
      </c>
      <c r="C573" s="70">
        <v>14269</v>
      </c>
      <c r="D573" s="70">
        <v>10.6599998474121</v>
      </c>
      <c r="E573" s="70">
        <v>10.6599998474121</v>
      </c>
      <c r="F573" s="70">
        <v>0</v>
      </c>
      <c r="G573" s="70">
        <v>6.6399998664856001</v>
      </c>
      <c r="H573" s="70">
        <v>1.2799999713897701</v>
      </c>
      <c r="I573" s="70">
        <v>2.7300000190734899</v>
      </c>
      <c r="J573" s="70">
        <v>0</v>
      </c>
      <c r="K573" s="70">
        <v>184</v>
      </c>
      <c r="L573" s="70">
        <v>56</v>
      </c>
      <c r="M573" s="70">
        <v>158</v>
      </c>
      <c r="N573" s="70">
        <v>472</v>
      </c>
      <c r="O573" s="71">
        <v>4274</v>
      </c>
    </row>
    <row r="574" spans="1:15">
      <c r="A574" s="68">
        <v>5577150313</v>
      </c>
      <c r="B574" s="69">
        <v>42477</v>
      </c>
      <c r="C574" s="70">
        <v>12231</v>
      </c>
      <c r="D574" s="70">
        <v>9.1400003433227504</v>
      </c>
      <c r="E574" s="70">
        <v>9.1400003433227504</v>
      </c>
      <c r="F574" s="70">
        <v>0</v>
      </c>
      <c r="G574" s="70">
        <v>5.9800000190734899</v>
      </c>
      <c r="H574" s="70">
        <v>0.82999998331069902</v>
      </c>
      <c r="I574" s="70">
        <v>2.3199999332428001</v>
      </c>
      <c r="J574" s="70">
        <v>0</v>
      </c>
      <c r="K574" s="70">
        <v>200</v>
      </c>
      <c r="L574" s="70">
        <v>37</v>
      </c>
      <c r="M574" s="70">
        <v>159</v>
      </c>
      <c r="N574" s="70">
        <v>525</v>
      </c>
      <c r="O574" s="71">
        <v>4552</v>
      </c>
    </row>
    <row r="575" spans="1:15">
      <c r="A575" s="68">
        <v>5577150313</v>
      </c>
      <c r="B575" s="69">
        <v>42478</v>
      </c>
      <c r="C575" s="70">
        <v>9893</v>
      </c>
      <c r="D575" s="70">
        <v>7.3899998664856001</v>
      </c>
      <c r="E575" s="70">
        <v>7.3899998664856001</v>
      </c>
      <c r="F575" s="70">
        <v>0</v>
      </c>
      <c r="G575" s="70">
        <v>4.8600001335143999</v>
      </c>
      <c r="H575" s="70">
        <v>0.72000002861022905</v>
      </c>
      <c r="I575" s="70">
        <v>1.8200000524520901</v>
      </c>
      <c r="J575" s="70">
        <v>0</v>
      </c>
      <c r="K575" s="70">
        <v>114</v>
      </c>
      <c r="L575" s="70">
        <v>32</v>
      </c>
      <c r="M575" s="70">
        <v>130</v>
      </c>
      <c r="N575" s="70">
        <v>623</v>
      </c>
      <c r="O575" s="71">
        <v>3625</v>
      </c>
    </row>
    <row r="576" spans="1:15">
      <c r="A576" s="68">
        <v>5577150313</v>
      </c>
      <c r="B576" s="69">
        <v>42479</v>
      </c>
      <c r="C576" s="70">
        <v>12574</v>
      </c>
      <c r="D576" s="70">
        <v>9.4200000762939506</v>
      </c>
      <c r="E576" s="70">
        <v>9.4200000762939506</v>
      </c>
      <c r="F576" s="70">
        <v>0</v>
      </c>
      <c r="G576" s="70">
        <v>7.0199999809265101</v>
      </c>
      <c r="H576" s="70">
        <v>0.63999998569488503</v>
      </c>
      <c r="I576" s="70">
        <v>1.7599999904632599</v>
      </c>
      <c r="J576" s="70">
        <v>0</v>
      </c>
      <c r="K576" s="70">
        <v>108</v>
      </c>
      <c r="L576" s="70">
        <v>23</v>
      </c>
      <c r="M576" s="70">
        <v>111</v>
      </c>
      <c r="N576" s="70">
        <v>733</v>
      </c>
      <c r="O576" s="71">
        <v>3501</v>
      </c>
    </row>
    <row r="577" spans="1:15">
      <c r="A577" s="68">
        <v>5577150313</v>
      </c>
      <c r="B577" s="69">
        <v>42480</v>
      </c>
      <c r="C577" s="70">
        <v>8330</v>
      </c>
      <c r="D577" s="70">
        <v>6.2199997901916504</v>
      </c>
      <c r="E577" s="70">
        <v>6.2199997901916504</v>
      </c>
      <c r="F577" s="70">
        <v>0</v>
      </c>
      <c r="G577" s="70">
        <v>4.1199998855590803</v>
      </c>
      <c r="H577" s="70">
        <v>0.34000000357627902</v>
      </c>
      <c r="I577" s="70">
        <v>1.7599999904632599</v>
      </c>
      <c r="J577" s="70">
        <v>0</v>
      </c>
      <c r="K577" s="70">
        <v>87</v>
      </c>
      <c r="L577" s="70">
        <v>16</v>
      </c>
      <c r="M577" s="70">
        <v>113</v>
      </c>
      <c r="N577" s="70">
        <v>773</v>
      </c>
      <c r="O577" s="71">
        <v>3192</v>
      </c>
    </row>
    <row r="578" spans="1:15">
      <c r="A578" s="68">
        <v>5577150313</v>
      </c>
      <c r="B578" s="69">
        <v>42481</v>
      </c>
      <c r="C578" s="70">
        <v>10830</v>
      </c>
      <c r="D578" s="70">
        <v>8.0900001525878906</v>
      </c>
      <c r="E578" s="70">
        <v>8.0900001525878906</v>
      </c>
      <c r="F578" s="70">
        <v>0</v>
      </c>
      <c r="G578" s="70">
        <v>3.6500000953674299</v>
      </c>
      <c r="H578" s="70">
        <v>1.6599999666214</v>
      </c>
      <c r="I578" s="70">
        <v>2.7799999713897701</v>
      </c>
      <c r="J578" s="70">
        <v>0</v>
      </c>
      <c r="K578" s="70">
        <v>110</v>
      </c>
      <c r="L578" s="70">
        <v>74</v>
      </c>
      <c r="M578" s="70">
        <v>175</v>
      </c>
      <c r="N578" s="70">
        <v>670</v>
      </c>
      <c r="O578" s="71">
        <v>4018</v>
      </c>
    </row>
    <row r="579" spans="1:15">
      <c r="A579" s="68">
        <v>5577150313</v>
      </c>
      <c r="B579" s="69">
        <v>42482</v>
      </c>
      <c r="C579" s="70">
        <v>9172</v>
      </c>
      <c r="D579" s="70">
        <v>6.8499999046325701</v>
      </c>
      <c r="E579" s="70">
        <v>6.8499999046325701</v>
      </c>
      <c r="F579" s="70">
        <v>0</v>
      </c>
      <c r="G579" s="70">
        <v>2.4200000762939502</v>
      </c>
      <c r="H579" s="70">
        <v>0.79000002145767201</v>
      </c>
      <c r="I579" s="70">
        <v>3.2999999523162802</v>
      </c>
      <c r="J579" s="70">
        <v>0</v>
      </c>
      <c r="K579" s="70">
        <v>62</v>
      </c>
      <c r="L579" s="70">
        <v>30</v>
      </c>
      <c r="M579" s="70">
        <v>200</v>
      </c>
      <c r="N579" s="70">
        <v>823</v>
      </c>
      <c r="O579" s="71">
        <v>3329</v>
      </c>
    </row>
    <row r="580" spans="1:15">
      <c r="A580" s="68">
        <v>5577150313</v>
      </c>
      <c r="B580" s="69">
        <v>42483</v>
      </c>
      <c r="C580" s="70">
        <v>7638</v>
      </c>
      <c r="D580" s="70">
        <v>5.71000003814697</v>
      </c>
      <c r="E580" s="70">
        <v>5.71000003814697</v>
      </c>
      <c r="F580" s="70">
        <v>0</v>
      </c>
      <c r="G580" s="70">
        <v>1.21000003814697</v>
      </c>
      <c r="H580" s="70">
        <v>0.36000001430511502</v>
      </c>
      <c r="I580" s="70">
        <v>4.1399998664856001</v>
      </c>
      <c r="J580" s="70">
        <v>0</v>
      </c>
      <c r="K580" s="70">
        <v>24</v>
      </c>
      <c r="L580" s="70">
        <v>24</v>
      </c>
      <c r="M580" s="70">
        <v>223</v>
      </c>
      <c r="N580" s="70">
        <v>627</v>
      </c>
      <c r="O580" s="71">
        <v>3152</v>
      </c>
    </row>
    <row r="581" spans="1:15">
      <c r="A581" s="68">
        <v>5577150313</v>
      </c>
      <c r="B581" s="69">
        <v>42484</v>
      </c>
      <c r="C581" s="70">
        <v>15764</v>
      </c>
      <c r="D581" s="70">
        <v>11.7799997329712</v>
      </c>
      <c r="E581" s="70">
        <v>11.7799997329712</v>
      </c>
      <c r="F581" s="70">
        <v>0</v>
      </c>
      <c r="G581" s="70">
        <v>7.6500000953674299</v>
      </c>
      <c r="H581" s="70">
        <v>2.1500000953674299</v>
      </c>
      <c r="I581" s="70">
        <v>1.9800000190734901</v>
      </c>
      <c r="J581" s="70">
        <v>0</v>
      </c>
      <c r="K581" s="70">
        <v>210</v>
      </c>
      <c r="L581" s="70">
        <v>65</v>
      </c>
      <c r="M581" s="70">
        <v>141</v>
      </c>
      <c r="N581" s="70">
        <v>425</v>
      </c>
      <c r="O581" s="71">
        <v>4392</v>
      </c>
    </row>
    <row r="582" spans="1:15">
      <c r="A582" s="68">
        <v>5577150313</v>
      </c>
      <c r="B582" s="69">
        <v>42485</v>
      </c>
      <c r="C582" s="70">
        <v>6393</v>
      </c>
      <c r="D582" s="70">
        <v>4.7800002098083496</v>
      </c>
      <c r="E582" s="70">
        <v>4.7800002098083496</v>
      </c>
      <c r="F582" s="70">
        <v>0</v>
      </c>
      <c r="G582" s="70">
        <v>1.3500000238418599</v>
      </c>
      <c r="H582" s="70">
        <v>0.67000001668930098</v>
      </c>
      <c r="I582" s="70">
        <v>2.7599999904632599</v>
      </c>
      <c r="J582" s="70">
        <v>0</v>
      </c>
      <c r="K582" s="70">
        <v>61</v>
      </c>
      <c r="L582" s="70">
        <v>38</v>
      </c>
      <c r="M582" s="70">
        <v>214</v>
      </c>
      <c r="N582" s="70">
        <v>743</v>
      </c>
      <c r="O582" s="71">
        <v>3374</v>
      </c>
    </row>
    <row r="583" spans="1:15">
      <c r="A583" s="68">
        <v>5577150313</v>
      </c>
      <c r="B583" s="69">
        <v>42486</v>
      </c>
      <c r="C583" s="70">
        <v>5325</v>
      </c>
      <c r="D583" s="70">
        <v>3.9800000190734899</v>
      </c>
      <c r="E583" s="70">
        <v>3.9800000190734899</v>
      </c>
      <c r="F583" s="70">
        <v>0</v>
      </c>
      <c r="G583" s="70">
        <v>0.85000002384185802</v>
      </c>
      <c r="H583" s="70">
        <v>0.64999997615814198</v>
      </c>
      <c r="I583" s="70">
        <v>2.4700000286102299</v>
      </c>
      <c r="J583" s="70">
        <v>0</v>
      </c>
      <c r="K583" s="70">
        <v>38</v>
      </c>
      <c r="L583" s="70">
        <v>32</v>
      </c>
      <c r="M583" s="70">
        <v>181</v>
      </c>
      <c r="N583" s="70">
        <v>759</v>
      </c>
      <c r="O583" s="71">
        <v>3088</v>
      </c>
    </row>
    <row r="584" spans="1:15">
      <c r="A584" s="68">
        <v>5577150313</v>
      </c>
      <c r="B584" s="69">
        <v>42487</v>
      </c>
      <c r="C584" s="70">
        <v>6805</v>
      </c>
      <c r="D584" s="70">
        <v>5.1399998664856001</v>
      </c>
      <c r="E584" s="70">
        <v>5.1399998664856001</v>
      </c>
      <c r="F584" s="70">
        <v>0</v>
      </c>
      <c r="G584" s="70">
        <v>1.8099999427795399</v>
      </c>
      <c r="H584" s="70">
        <v>0.40000000596046398</v>
      </c>
      <c r="I584" s="70">
        <v>2.9300000667571999</v>
      </c>
      <c r="J584" s="70">
        <v>0</v>
      </c>
      <c r="K584" s="70">
        <v>63</v>
      </c>
      <c r="L584" s="70">
        <v>16</v>
      </c>
      <c r="M584" s="70">
        <v>190</v>
      </c>
      <c r="N584" s="70">
        <v>773</v>
      </c>
      <c r="O584" s="71">
        <v>3294</v>
      </c>
    </row>
    <row r="585" spans="1:15">
      <c r="A585" s="68">
        <v>5577150313</v>
      </c>
      <c r="B585" s="69">
        <v>42488</v>
      </c>
      <c r="C585" s="70">
        <v>9841</v>
      </c>
      <c r="D585" s="70">
        <v>7.4299998283386204</v>
      </c>
      <c r="E585" s="70">
        <v>7.4299998283386204</v>
      </c>
      <c r="F585" s="70">
        <v>0</v>
      </c>
      <c r="G585" s="70">
        <v>3.25</v>
      </c>
      <c r="H585" s="70">
        <v>1.16999995708466</v>
      </c>
      <c r="I585" s="70">
        <v>3.0099999904632599</v>
      </c>
      <c r="J585" s="70">
        <v>0</v>
      </c>
      <c r="K585" s="70">
        <v>99</v>
      </c>
      <c r="L585" s="70">
        <v>51</v>
      </c>
      <c r="M585" s="70">
        <v>141</v>
      </c>
      <c r="N585" s="70">
        <v>692</v>
      </c>
      <c r="O585" s="71">
        <v>3580</v>
      </c>
    </row>
    <row r="586" spans="1:15">
      <c r="A586" s="68">
        <v>5577150313</v>
      </c>
      <c r="B586" s="69">
        <v>42489</v>
      </c>
      <c r="C586" s="70">
        <v>7924</v>
      </c>
      <c r="D586" s="70">
        <v>5.9200000762939498</v>
      </c>
      <c r="E586" s="70">
        <v>5.9200000762939498</v>
      </c>
      <c r="F586" s="70">
        <v>0</v>
      </c>
      <c r="G586" s="70">
        <v>2.8399999141693102</v>
      </c>
      <c r="H586" s="70">
        <v>0.61000001430511497</v>
      </c>
      <c r="I586" s="70">
        <v>2.4700000286102299</v>
      </c>
      <c r="J586" s="70">
        <v>0</v>
      </c>
      <c r="K586" s="70">
        <v>97</v>
      </c>
      <c r="L586" s="70">
        <v>36</v>
      </c>
      <c r="M586" s="70">
        <v>165</v>
      </c>
      <c r="N586" s="70">
        <v>739</v>
      </c>
      <c r="O586" s="71">
        <v>3544</v>
      </c>
    </row>
    <row r="587" spans="1:15">
      <c r="A587" s="68">
        <v>5577150313</v>
      </c>
      <c r="B587" s="69">
        <v>42490</v>
      </c>
      <c r="C587" s="70">
        <v>12363</v>
      </c>
      <c r="D587" s="70">
        <v>9.2399997711181605</v>
      </c>
      <c r="E587" s="70">
        <v>9.2399997711181605</v>
      </c>
      <c r="F587" s="70">
        <v>0</v>
      </c>
      <c r="G587" s="70">
        <v>5.8299999237060502</v>
      </c>
      <c r="H587" s="70">
        <v>0.79000002145767201</v>
      </c>
      <c r="I587" s="70">
        <v>2.6099998950958301</v>
      </c>
      <c r="J587" s="70">
        <v>0</v>
      </c>
      <c r="K587" s="70">
        <v>207</v>
      </c>
      <c r="L587" s="70">
        <v>45</v>
      </c>
      <c r="M587" s="70">
        <v>163</v>
      </c>
      <c r="N587" s="70">
        <v>621</v>
      </c>
      <c r="O587" s="71">
        <v>4501</v>
      </c>
    </row>
    <row r="588" spans="1:15">
      <c r="A588" s="68">
        <v>5577150313</v>
      </c>
      <c r="B588" s="69">
        <v>42491</v>
      </c>
      <c r="C588" s="70">
        <v>13368</v>
      </c>
      <c r="D588" s="70">
        <v>9.9899997711181605</v>
      </c>
      <c r="E588" s="70">
        <v>9.9899997711181605</v>
      </c>
      <c r="F588" s="70">
        <v>0</v>
      </c>
      <c r="G588" s="70">
        <v>5.3099999427795401</v>
      </c>
      <c r="H588" s="70">
        <v>1.4400000572204601</v>
      </c>
      <c r="I588" s="70">
        <v>3.2400000095367401</v>
      </c>
      <c r="J588" s="70">
        <v>0</v>
      </c>
      <c r="K588" s="70">
        <v>194</v>
      </c>
      <c r="L588" s="70">
        <v>72</v>
      </c>
      <c r="M588" s="70">
        <v>178</v>
      </c>
      <c r="N588" s="70">
        <v>499</v>
      </c>
      <c r="O588" s="71">
        <v>4546</v>
      </c>
    </row>
    <row r="589" spans="1:15">
      <c r="A589" s="68">
        <v>5577150313</v>
      </c>
      <c r="B589" s="69">
        <v>42492</v>
      </c>
      <c r="C589" s="70">
        <v>7439</v>
      </c>
      <c r="D589" s="70">
        <v>5.5599999427795401</v>
      </c>
      <c r="E589" s="70">
        <v>5.5599999427795401</v>
      </c>
      <c r="F589" s="70">
        <v>0</v>
      </c>
      <c r="G589" s="70">
        <v>1.12000000476837</v>
      </c>
      <c r="H589" s="70">
        <v>0.34999999403953602</v>
      </c>
      <c r="I589" s="70">
        <v>4.0700001716613796</v>
      </c>
      <c r="J589" s="70">
        <v>0</v>
      </c>
      <c r="K589" s="70">
        <v>37</v>
      </c>
      <c r="L589" s="70">
        <v>20</v>
      </c>
      <c r="M589" s="70">
        <v>235</v>
      </c>
      <c r="N589" s="70">
        <v>732</v>
      </c>
      <c r="O589" s="71">
        <v>3014</v>
      </c>
    </row>
    <row r="590" spans="1:15">
      <c r="A590" s="68">
        <v>5577150313</v>
      </c>
      <c r="B590" s="69">
        <v>42493</v>
      </c>
      <c r="C590" s="70">
        <v>11045</v>
      </c>
      <c r="D590" s="70">
        <v>8.25</v>
      </c>
      <c r="E590" s="70">
        <v>8.25</v>
      </c>
      <c r="F590" s="70">
        <v>0</v>
      </c>
      <c r="G590" s="70">
        <v>4.5199999809265101</v>
      </c>
      <c r="H590" s="70">
        <v>0.15000000596046401</v>
      </c>
      <c r="I590" s="70">
        <v>3.5699999332428001</v>
      </c>
      <c r="J590" s="70">
        <v>0</v>
      </c>
      <c r="K590" s="70">
        <v>97</v>
      </c>
      <c r="L590" s="70">
        <v>8</v>
      </c>
      <c r="M590" s="70">
        <v>212</v>
      </c>
      <c r="N590" s="70">
        <v>580</v>
      </c>
      <c r="O590" s="71">
        <v>3795</v>
      </c>
    </row>
    <row r="591" spans="1:15">
      <c r="A591" s="68">
        <v>5577150313</v>
      </c>
      <c r="B591" s="69">
        <v>42494</v>
      </c>
      <c r="C591" s="70">
        <v>5206</v>
      </c>
      <c r="D591" s="70">
        <v>3.8900001049041699</v>
      </c>
      <c r="E591" s="70">
        <v>3.8900001049041699</v>
      </c>
      <c r="F591" s="70">
        <v>0</v>
      </c>
      <c r="G591" s="70">
        <v>1.5599999427795399</v>
      </c>
      <c r="H591" s="70">
        <v>0.25</v>
      </c>
      <c r="I591" s="70">
        <v>2.0799999237060498</v>
      </c>
      <c r="J591" s="70">
        <v>0</v>
      </c>
      <c r="K591" s="70">
        <v>25</v>
      </c>
      <c r="L591" s="70">
        <v>9</v>
      </c>
      <c r="M591" s="70">
        <v>141</v>
      </c>
      <c r="N591" s="70">
        <v>631</v>
      </c>
      <c r="O591" s="71">
        <v>2755</v>
      </c>
    </row>
    <row r="592" spans="1:15">
      <c r="A592" s="68">
        <v>5577150313</v>
      </c>
      <c r="B592" s="69">
        <v>42495</v>
      </c>
      <c r="C592" s="70">
        <v>7550</v>
      </c>
      <c r="D592" s="70">
        <v>5.6399998664856001</v>
      </c>
      <c r="E592" s="70">
        <v>5.6399998664856001</v>
      </c>
      <c r="F592" s="70">
        <v>0</v>
      </c>
      <c r="G592" s="70">
        <v>2.5</v>
      </c>
      <c r="H592" s="70">
        <v>0.46999999880790699</v>
      </c>
      <c r="I592" s="70">
        <v>2.6700000762939502</v>
      </c>
      <c r="J592" s="70">
        <v>0</v>
      </c>
      <c r="K592" s="70">
        <v>45</v>
      </c>
      <c r="L592" s="70">
        <v>21</v>
      </c>
      <c r="M592" s="70">
        <v>143</v>
      </c>
      <c r="N592" s="70">
        <v>1153</v>
      </c>
      <c r="O592" s="71">
        <v>3004</v>
      </c>
    </row>
    <row r="593" spans="1:15">
      <c r="A593" s="68">
        <v>5577150313</v>
      </c>
      <c r="B593" s="69">
        <v>42496</v>
      </c>
      <c r="C593" s="70">
        <v>4950</v>
      </c>
      <c r="D593" s="70">
        <v>3.7000000476837198</v>
      </c>
      <c r="E593" s="70">
        <v>3.7000000476837198</v>
      </c>
      <c r="F593" s="70">
        <v>0</v>
      </c>
      <c r="G593" s="70">
        <v>1.9299999475479099</v>
      </c>
      <c r="H593" s="70">
        <v>0.31999999284744302</v>
      </c>
      <c r="I593" s="70">
        <v>1.45000004768372</v>
      </c>
      <c r="J593" s="70">
        <v>0</v>
      </c>
      <c r="K593" s="70">
        <v>41</v>
      </c>
      <c r="L593" s="70">
        <v>16</v>
      </c>
      <c r="M593" s="70">
        <v>79</v>
      </c>
      <c r="N593" s="70">
        <v>1304</v>
      </c>
      <c r="O593" s="71">
        <v>2643</v>
      </c>
    </row>
    <row r="594" spans="1:15">
      <c r="A594" s="68">
        <v>5577150313</v>
      </c>
      <c r="B594" s="69">
        <v>42497</v>
      </c>
      <c r="C594" s="70">
        <v>0</v>
      </c>
      <c r="D594" s="70">
        <v>0</v>
      </c>
      <c r="E594" s="70">
        <v>0</v>
      </c>
      <c r="F594" s="70">
        <v>0</v>
      </c>
      <c r="G594" s="70">
        <v>0</v>
      </c>
      <c r="H594" s="70">
        <v>0</v>
      </c>
      <c r="I594" s="70">
        <v>0</v>
      </c>
      <c r="J594" s="70">
        <v>0</v>
      </c>
      <c r="K594" s="70">
        <v>0</v>
      </c>
      <c r="L594" s="70">
        <v>0</v>
      </c>
      <c r="M594" s="70">
        <v>0</v>
      </c>
      <c r="N594" s="70">
        <v>1440</v>
      </c>
      <c r="O594" s="71">
        <v>1819</v>
      </c>
    </row>
    <row r="595" spans="1:15">
      <c r="A595" s="68">
        <v>5577150313</v>
      </c>
      <c r="B595" s="69">
        <v>42498</v>
      </c>
      <c r="C595" s="70">
        <v>0</v>
      </c>
      <c r="D595" s="70">
        <v>0</v>
      </c>
      <c r="E595" s="70">
        <v>0</v>
      </c>
      <c r="F595" s="70">
        <v>0</v>
      </c>
      <c r="G595" s="70">
        <v>0</v>
      </c>
      <c r="H595" s="70">
        <v>0</v>
      </c>
      <c r="I595" s="70">
        <v>0</v>
      </c>
      <c r="J595" s="70">
        <v>0</v>
      </c>
      <c r="K595" s="70">
        <v>0</v>
      </c>
      <c r="L595" s="70">
        <v>0</v>
      </c>
      <c r="M595" s="70">
        <v>0</v>
      </c>
      <c r="N595" s="70">
        <v>1440</v>
      </c>
      <c r="O595" s="71">
        <v>1819</v>
      </c>
    </row>
    <row r="596" spans="1:15">
      <c r="A596" s="68">
        <v>5577150313</v>
      </c>
      <c r="B596" s="69">
        <v>42499</v>
      </c>
      <c r="C596" s="70">
        <v>3421</v>
      </c>
      <c r="D596" s="70">
        <v>2.5599999427795401</v>
      </c>
      <c r="E596" s="70">
        <v>2.5599999427795401</v>
      </c>
      <c r="F596" s="70">
        <v>0</v>
      </c>
      <c r="G596" s="70">
        <v>1.4299999475479099</v>
      </c>
      <c r="H596" s="70">
        <v>0.140000000596046</v>
      </c>
      <c r="I596" s="70">
        <v>0.99000000953674305</v>
      </c>
      <c r="J596" s="70">
        <v>0</v>
      </c>
      <c r="K596" s="70">
        <v>34</v>
      </c>
      <c r="L596" s="70">
        <v>11</v>
      </c>
      <c r="M596" s="70">
        <v>70</v>
      </c>
      <c r="N596" s="70">
        <v>1099</v>
      </c>
      <c r="O596" s="71">
        <v>2489</v>
      </c>
    </row>
    <row r="597" spans="1:15">
      <c r="A597" s="68">
        <v>5577150313</v>
      </c>
      <c r="B597" s="69">
        <v>42500</v>
      </c>
      <c r="C597" s="70">
        <v>8869</v>
      </c>
      <c r="D597" s="70">
        <v>6.6500000953674299</v>
      </c>
      <c r="E597" s="70">
        <v>6.6500000953674299</v>
      </c>
      <c r="F597" s="70">
        <v>0</v>
      </c>
      <c r="G597" s="70">
        <v>2.5599999427795401</v>
      </c>
      <c r="H597" s="70">
        <v>0.75</v>
      </c>
      <c r="I597" s="70">
        <v>3.3499999046325701</v>
      </c>
      <c r="J597" s="70">
        <v>0</v>
      </c>
      <c r="K597" s="70">
        <v>104</v>
      </c>
      <c r="L597" s="70">
        <v>37</v>
      </c>
      <c r="M597" s="70">
        <v>194</v>
      </c>
      <c r="N597" s="70">
        <v>639</v>
      </c>
      <c r="O597" s="71">
        <v>3841</v>
      </c>
    </row>
    <row r="598" spans="1:15">
      <c r="A598" s="68">
        <v>5577150313</v>
      </c>
      <c r="B598" s="69">
        <v>42501</v>
      </c>
      <c r="C598" s="70">
        <v>4038</v>
      </c>
      <c r="D598" s="70">
        <v>3.03999996185303</v>
      </c>
      <c r="E598" s="70">
        <v>3.03999996185303</v>
      </c>
      <c r="F598" s="70">
        <v>0</v>
      </c>
      <c r="G598" s="70">
        <v>1.83000004291534</v>
      </c>
      <c r="H598" s="70">
        <v>0.30000001192092901</v>
      </c>
      <c r="I598" s="70">
        <v>0.88999998569488503</v>
      </c>
      <c r="J598" s="70">
        <v>0</v>
      </c>
      <c r="K598" s="70">
        <v>45</v>
      </c>
      <c r="L598" s="70">
        <v>15</v>
      </c>
      <c r="M598" s="70">
        <v>63</v>
      </c>
      <c r="N598" s="70">
        <v>257</v>
      </c>
      <c r="O598" s="71">
        <v>1665</v>
      </c>
    </row>
    <row r="599" spans="1:15">
      <c r="A599" s="68">
        <v>6117666160</v>
      </c>
      <c r="B599" s="69">
        <v>42472</v>
      </c>
      <c r="C599" s="70">
        <v>0</v>
      </c>
      <c r="D599" s="70">
        <v>0</v>
      </c>
      <c r="E599" s="70">
        <v>0</v>
      </c>
      <c r="F599" s="70">
        <v>0</v>
      </c>
      <c r="G599" s="70">
        <v>0</v>
      </c>
      <c r="H599" s="70">
        <v>0</v>
      </c>
      <c r="I599" s="70">
        <v>0</v>
      </c>
      <c r="J599" s="70">
        <v>0</v>
      </c>
      <c r="K599" s="70">
        <v>0</v>
      </c>
      <c r="L599" s="70">
        <v>0</v>
      </c>
      <c r="M599" s="70">
        <v>0</v>
      </c>
      <c r="N599" s="70">
        <v>1440</v>
      </c>
      <c r="O599" s="71">
        <v>1496</v>
      </c>
    </row>
    <row r="600" spans="1:15">
      <c r="A600" s="68">
        <v>6117666160</v>
      </c>
      <c r="B600" s="69">
        <v>42473</v>
      </c>
      <c r="C600" s="70">
        <v>0</v>
      </c>
      <c r="D600" s="70">
        <v>0</v>
      </c>
      <c r="E600" s="70">
        <v>0</v>
      </c>
      <c r="F600" s="70">
        <v>0</v>
      </c>
      <c r="G600" s="70">
        <v>0</v>
      </c>
      <c r="H600" s="70">
        <v>0</v>
      </c>
      <c r="I600" s="70">
        <v>0</v>
      </c>
      <c r="J600" s="70">
        <v>0</v>
      </c>
      <c r="K600" s="70">
        <v>0</v>
      </c>
      <c r="L600" s="70">
        <v>0</v>
      </c>
      <c r="M600" s="70">
        <v>0</v>
      </c>
      <c r="N600" s="70">
        <v>1440</v>
      </c>
      <c r="O600" s="71">
        <v>1496</v>
      </c>
    </row>
    <row r="601" spans="1:15">
      <c r="A601" s="68">
        <v>6117666160</v>
      </c>
      <c r="B601" s="69">
        <v>42474</v>
      </c>
      <c r="C601" s="70">
        <v>0</v>
      </c>
      <c r="D601" s="70">
        <v>0</v>
      </c>
      <c r="E601" s="70">
        <v>0</v>
      </c>
      <c r="F601" s="70">
        <v>0</v>
      </c>
      <c r="G601" s="70">
        <v>0</v>
      </c>
      <c r="H601" s="70">
        <v>0</v>
      </c>
      <c r="I601" s="70">
        <v>0</v>
      </c>
      <c r="J601" s="70">
        <v>0</v>
      </c>
      <c r="K601" s="70">
        <v>0</v>
      </c>
      <c r="L601" s="70">
        <v>0</v>
      </c>
      <c r="M601" s="70">
        <v>0</v>
      </c>
      <c r="N601" s="70">
        <v>1440</v>
      </c>
      <c r="O601" s="71">
        <v>1496</v>
      </c>
    </row>
    <row r="602" spans="1:15">
      <c r="A602" s="68">
        <v>6117666160</v>
      </c>
      <c r="B602" s="69">
        <v>42475</v>
      </c>
      <c r="C602" s="70">
        <v>14019</v>
      </c>
      <c r="D602" s="70">
        <v>10.5900001525879</v>
      </c>
      <c r="E602" s="70">
        <v>10.5900001525879</v>
      </c>
      <c r="F602" s="70">
        <v>0</v>
      </c>
      <c r="G602" s="70">
        <v>0</v>
      </c>
      <c r="H602" s="70">
        <v>0.28000000119209301</v>
      </c>
      <c r="I602" s="70">
        <v>10.300000190734901</v>
      </c>
      <c r="J602" s="70">
        <v>0</v>
      </c>
      <c r="K602" s="70">
        <v>0</v>
      </c>
      <c r="L602" s="70">
        <v>6</v>
      </c>
      <c r="M602" s="70">
        <v>513</v>
      </c>
      <c r="N602" s="70">
        <v>921</v>
      </c>
      <c r="O602" s="71">
        <v>2865</v>
      </c>
    </row>
    <row r="603" spans="1:15">
      <c r="A603" s="68">
        <v>6117666160</v>
      </c>
      <c r="B603" s="69">
        <v>42476</v>
      </c>
      <c r="C603" s="70">
        <v>14450</v>
      </c>
      <c r="D603" s="70">
        <v>10.9099998474121</v>
      </c>
      <c r="E603" s="70">
        <v>10.9099998474121</v>
      </c>
      <c r="F603" s="70">
        <v>0</v>
      </c>
      <c r="G603" s="70">
        <v>0.57999998331069902</v>
      </c>
      <c r="H603" s="70">
        <v>0.85000002384185802</v>
      </c>
      <c r="I603" s="70">
        <v>9.4799995422363299</v>
      </c>
      <c r="J603" s="70">
        <v>0</v>
      </c>
      <c r="K603" s="70">
        <v>7</v>
      </c>
      <c r="L603" s="70">
        <v>15</v>
      </c>
      <c r="M603" s="70">
        <v>518</v>
      </c>
      <c r="N603" s="70">
        <v>502</v>
      </c>
      <c r="O603" s="71">
        <v>2828</v>
      </c>
    </row>
    <row r="604" spans="1:15">
      <c r="A604" s="68">
        <v>6117666160</v>
      </c>
      <c r="B604" s="69">
        <v>42477</v>
      </c>
      <c r="C604" s="70">
        <v>7150</v>
      </c>
      <c r="D604" s="70">
        <v>5.4000000953674299</v>
      </c>
      <c r="E604" s="70">
        <v>5.4000000953674299</v>
      </c>
      <c r="F604" s="70">
        <v>0</v>
      </c>
      <c r="G604" s="70">
        <v>0</v>
      </c>
      <c r="H604" s="70">
        <v>0</v>
      </c>
      <c r="I604" s="70">
        <v>5.4000000953674299</v>
      </c>
      <c r="J604" s="70">
        <v>0</v>
      </c>
      <c r="K604" s="70">
        <v>0</v>
      </c>
      <c r="L604" s="70">
        <v>0</v>
      </c>
      <c r="M604" s="70">
        <v>312</v>
      </c>
      <c r="N604" s="70">
        <v>702</v>
      </c>
      <c r="O604" s="71">
        <v>2225</v>
      </c>
    </row>
    <row r="605" spans="1:15">
      <c r="A605" s="68">
        <v>6117666160</v>
      </c>
      <c r="B605" s="69">
        <v>42478</v>
      </c>
      <c r="C605" s="70">
        <v>5153</v>
      </c>
      <c r="D605" s="70">
        <v>3.9100000858306898</v>
      </c>
      <c r="E605" s="70">
        <v>3.9100000858306898</v>
      </c>
      <c r="F605" s="70">
        <v>0</v>
      </c>
      <c r="G605" s="70">
        <v>0</v>
      </c>
      <c r="H605" s="70">
        <v>0</v>
      </c>
      <c r="I605" s="70">
        <v>3.8900001049041699</v>
      </c>
      <c r="J605" s="70">
        <v>0</v>
      </c>
      <c r="K605" s="70">
        <v>0</v>
      </c>
      <c r="L605" s="70">
        <v>0</v>
      </c>
      <c r="M605" s="70">
        <v>241</v>
      </c>
      <c r="N605" s="70">
        <v>759</v>
      </c>
      <c r="O605" s="71">
        <v>2018</v>
      </c>
    </row>
    <row r="606" spans="1:15">
      <c r="A606" s="68">
        <v>6117666160</v>
      </c>
      <c r="B606" s="69">
        <v>42479</v>
      </c>
      <c r="C606" s="70">
        <v>11135</v>
      </c>
      <c r="D606" s="70">
        <v>8.4099998474121094</v>
      </c>
      <c r="E606" s="70">
        <v>8.4099998474121094</v>
      </c>
      <c r="F606" s="70">
        <v>0</v>
      </c>
      <c r="G606" s="70">
        <v>0</v>
      </c>
      <c r="H606" s="70">
        <v>0</v>
      </c>
      <c r="I606" s="70">
        <v>8.4099998474121094</v>
      </c>
      <c r="J606" s="70">
        <v>0</v>
      </c>
      <c r="K606" s="70">
        <v>0</v>
      </c>
      <c r="L606" s="70">
        <v>0</v>
      </c>
      <c r="M606" s="70">
        <v>480</v>
      </c>
      <c r="N606" s="70">
        <v>425</v>
      </c>
      <c r="O606" s="71">
        <v>2606</v>
      </c>
    </row>
    <row r="607" spans="1:15">
      <c r="A607" s="68">
        <v>6117666160</v>
      </c>
      <c r="B607" s="69">
        <v>42480</v>
      </c>
      <c r="C607" s="70">
        <v>10449</v>
      </c>
      <c r="D607" s="70">
        <v>8.0200004577636701</v>
      </c>
      <c r="E607" s="70">
        <v>8.0200004577636701</v>
      </c>
      <c r="F607" s="70">
        <v>0</v>
      </c>
      <c r="G607" s="70">
        <v>2.0299999713897701</v>
      </c>
      <c r="H607" s="70">
        <v>0.479999989271164</v>
      </c>
      <c r="I607" s="70">
        <v>5.5199999809265101</v>
      </c>
      <c r="J607" s="70">
        <v>0</v>
      </c>
      <c r="K607" s="70">
        <v>26</v>
      </c>
      <c r="L607" s="70">
        <v>10</v>
      </c>
      <c r="M607" s="70">
        <v>349</v>
      </c>
      <c r="N607" s="70">
        <v>587</v>
      </c>
      <c r="O607" s="71">
        <v>2536</v>
      </c>
    </row>
    <row r="608" spans="1:15">
      <c r="A608" s="68">
        <v>6117666160</v>
      </c>
      <c r="B608" s="69">
        <v>42481</v>
      </c>
      <c r="C608" s="70">
        <v>19542</v>
      </c>
      <c r="D608" s="70">
        <v>15.0100002288818</v>
      </c>
      <c r="E608" s="70">
        <v>15.0100002288818</v>
      </c>
      <c r="F608" s="70">
        <v>0</v>
      </c>
      <c r="G608" s="70">
        <v>0.980000019073486</v>
      </c>
      <c r="H608" s="70">
        <v>0.40000000596046398</v>
      </c>
      <c r="I608" s="70">
        <v>5.6199998855590803</v>
      </c>
      <c r="J608" s="70">
        <v>0</v>
      </c>
      <c r="K608" s="70">
        <v>11</v>
      </c>
      <c r="L608" s="70">
        <v>19</v>
      </c>
      <c r="M608" s="70">
        <v>294</v>
      </c>
      <c r="N608" s="70">
        <v>579</v>
      </c>
      <c r="O608" s="71">
        <v>4900</v>
      </c>
    </row>
    <row r="609" spans="1:15">
      <c r="A609" s="68">
        <v>6117666160</v>
      </c>
      <c r="B609" s="69">
        <v>42482</v>
      </c>
      <c r="C609" s="70">
        <v>8206</v>
      </c>
      <c r="D609" s="70">
        <v>6.1999998092651403</v>
      </c>
      <c r="E609" s="70">
        <v>6.1999998092651403</v>
      </c>
      <c r="F609" s="70">
        <v>0</v>
      </c>
      <c r="G609" s="70">
        <v>0</v>
      </c>
      <c r="H609" s="70">
        <v>0</v>
      </c>
      <c r="I609" s="70">
        <v>6.1999998092651403</v>
      </c>
      <c r="J609" s="70">
        <v>0</v>
      </c>
      <c r="K609" s="70">
        <v>0</v>
      </c>
      <c r="L609" s="70">
        <v>0</v>
      </c>
      <c r="M609" s="70">
        <v>402</v>
      </c>
      <c r="N609" s="70">
        <v>413</v>
      </c>
      <c r="O609" s="71">
        <v>2409</v>
      </c>
    </row>
    <row r="610" spans="1:15">
      <c r="A610" s="68">
        <v>6117666160</v>
      </c>
      <c r="B610" s="69">
        <v>42483</v>
      </c>
      <c r="C610" s="70">
        <v>11495</v>
      </c>
      <c r="D610" s="70">
        <v>8.6800003051757795</v>
      </c>
      <c r="E610" s="70">
        <v>8.6800003051757795</v>
      </c>
      <c r="F610" s="70">
        <v>0</v>
      </c>
      <c r="G610" s="70">
        <v>0</v>
      </c>
      <c r="H610" s="70">
        <v>0</v>
      </c>
      <c r="I610" s="70">
        <v>8.6800003051757795</v>
      </c>
      <c r="J610" s="70">
        <v>0</v>
      </c>
      <c r="K610" s="70">
        <v>0</v>
      </c>
      <c r="L610" s="70">
        <v>0</v>
      </c>
      <c r="M610" s="70">
        <v>512</v>
      </c>
      <c r="N610" s="70">
        <v>468</v>
      </c>
      <c r="O610" s="71">
        <v>2651</v>
      </c>
    </row>
    <row r="611" spans="1:15">
      <c r="A611" s="68">
        <v>6117666160</v>
      </c>
      <c r="B611" s="69">
        <v>42484</v>
      </c>
      <c r="C611" s="70">
        <v>7623</v>
      </c>
      <c r="D611" s="70">
        <v>5.7600002288818404</v>
      </c>
      <c r="E611" s="70">
        <v>5.7600002288818404</v>
      </c>
      <c r="F611" s="70">
        <v>0</v>
      </c>
      <c r="G611" s="70">
        <v>0</v>
      </c>
      <c r="H611" s="70">
        <v>0</v>
      </c>
      <c r="I611" s="70">
        <v>5.7600002288818404</v>
      </c>
      <c r="J611" s="70">
        <v>0</v>
      </c>
      <c r="K611" s="70">
        <v>0</v>
      </c>
      <c r="L611" s="70">
        <v>0</v>
      </c>
      <c r="M611" s="70">
        <v>362</v>
      </c>
      <c r="N611" s="70">
        <v>711</v>
      </c>
      <c r="O611" s="71">
        <v>2305</v>
      </c>
    </row>
    <row r="612" spans="1:15">
      <c r="A612" s="68">
        <v>6117666160</v>
      </c>
      <c r="B612" s="69">
        <v>42485</v>
      </c>
      <c r="C612" s="70">
        <v>0</v>
      </c>
      <c r="D612" s="70">
        <v>0</v>
      </c>
      <c r="E612" s="70">
        <v>0</v>
      </c>
      <c r="F612" s="70">
        <v>0</v>
      </c>
      <c r="G612" s="70">
        <v>0</v>
      </c>
      <c r="H612" s="70">
        <v>0</v>
      </c>
      <c r="I612" s="70">
        <v>0</v>
      </c>
      <c r="J612" s="70">
        <v>0</v>
      </c>
      <c r="K612" s="70">
        <v>0</v>
      </c>
      <c r="L612" s="70">
        <v>0</v>
      </c>
      <c r="M612" s="70">
        <v>0</v>
      </c>
      <c r="N612" s="70">
        <v>1440</v>
      </c>
      <c r="O612" s="71">
        <v>1497</v>
      </c>
    </row>
    <row r="613" spans="1:15">
      <c r="A613" s="68">
        <v>6117666160</v>
      </c>
      <c r="B613" s="69">
        <v>42486</v>
      </c>
      <c r="C613" s="70">
        <v>9543</v>
      </c>
      <c r="D613" s="70">
        <v>7.21000003814697</v>
      </c>
      <c r="E613" s="70">
        <v>7.21000003814697</v>
      </c>
      <c r="F613" s="70">
        <v>0</v>
      </c>
      <c r="G613" s="70">
        <v>0</v>
      </c>
      <c r="H613" s="70">
        <v>0.34000000357627902</v>
      </c>
      <c r="I613" s="70">
        <v>6.8699998855590803</v>
      </c>
      <c r="J613" s="70">
        <v>0</v>
      </c>
      <c r="K613" s="70">
        <v>0</v>
      </c>
      <c r="L613" s="70">
        <v>7</v>
      </c>
      <c r="M613" s="70">
        <v>352</v>
      </c>
      <c r="N613" s="70">
        <v>1077</v>
      </c>
      <c r="O613" s="71">
        <v>2450</v>
      </c>
    </row>
    <row r="614" spans="1:15">
      <c r="A614" s="68">
        <v>6117666160</v>
      </c>
      <c r="B614" s="69">
        <v>42487</v>
      </c>
      <c r="C614" s="70">
        <v>9411</v>
      </c>
      <c r="D614" s="70">
        <v>7.1100001335143999</v>
      </c>
      <c r="E614" s="70">
        <v>7.1100001335143999</v>
      </c>
      <c r="F614" s="70">
        <v>0</v>
      </c>
      <c r="G614" s="70">
        <v>0</v>
      </c>
      <c r="H614" s="70">
        <v>0</v>
      </c>
      <c r="I614" s="70">
        <v>7.1100001335143999</v>
      </c>
      <c r="J614" s="70">
        <v>0</v>
      </c>
      <c r="K614" s="70">
        <v>0</v>
      </c>
      <c r="L614" s="70">
        <v>0</v>
      </c>
      <c r="M614" s="70">
        <v>458</v>
      </c>
      <c r="N614" s="70">
        <v>417</v>
      </c>
      <c r="O614" s="71">
        <v>2576</v>
      </c>
    </row>
    <row r="615" spans="1:15">
      <c r="A615" s="68">
        <v>6117666160</v>
      </c>
      <c r="B615" s="69">
        <v>42488</v>
      </c>
      <c r="C615" s="70">
        <v>3403</v>
      </c>
      <c r="D615" s="70">
        <v>2.5999999046325701</v>
      </c>
      <c r="E615" s="70">
        <v>2.5999999046325701</v>
      </c>
      <c r="F615" s="70">
        <v>0</v>
      </c>
      <c r="G615" s="70">
        <v>0</v>
      </c>
      <c r="H615" s="70">
        <v>0</v>
      </c>
      <c r="I615" s="70">
        <v>2.5999999046325701</v>
      </c>
      <c r="J615" s="70">
        <v>0</v>
      </c>
      <c r="K615" s="70">
        <v>0</v>
      </c>
      <c r="L615" s="70">
        <v>0</v>
      </c>
      <c r="M615" s="70">
        <v>141</v>
      </c>
      <c r="N615" s="70">
        <v>758</v>
      </c>
      <c r="O615" s="71">
        <v>1879</v>
      </c>
    </row>
    <row r="616" spans="1:15">
      <c r="A616" s="68">
        <v>6117666160</v>
      </c>
      <c r="B616" s="69">
        <v>42489</v>
      </c>
      <c r="C616" s="70">
        <v>9592</v>
      </c>
      <c r="D616" s="70">
        <v>7.2399997711181596</v>
      </c>
      <c r="E616" s="70">
        <v>7.2399997711181596</v>
      </c>
      <c r="F616" s="70">
        <v>0</v>
      </c>
      <c r="G616" s="70">
        <v>0</v>
      </c>
      <c r="H616" s="70">
        <v>0</v>
      </c>
      <c r="I616" s="70">
        <v>7.2399997711181596</v>
      </c>
      <c r="J616" s="70">
        <v>0</v>
      </c>
      <c r="K616" s="70">
        <v>0</v>
      </c>
      <c r="L616" s="70">
        <v>0</v>
      </c>
      <c r="M616" s="70">
        <v>461</v>
      </c>
      <c r="N616" s="70">
        <v>479</v>
      </c>
      <c r="O616" s="71">
        <v>2560</v>
      </c>
    </row>
    <row r="617" spans="1:15">
      <c r="A617" s="68">
        <v>6117666160</v>
      </c>
      <c r="B617" s="69">
        <v>42490</v>
      </c>
      <c r="C617" s="70">
        <v>6987</v>
      </c>
      <c r="D617" s="70">
        <v>5.2800002098083496</v>
      </c>
      <c r="E617" s="70">
        <v>5.2800002098083496</v>
      </c>
      <c r="F617" s="70">
        <v>0</v>
      </c>
      <c r="G617" s="70">
        <v>0</v>
      </c>
      <c r="H617" s="70">
        <v>0</v>
      </c>
      <c r="I617" s="70">
        <v>5.2800002098083496</v>
      </c>
      <c r="J617" s="70">
        <v>0</v>
      </c>
      <c r="K617" s="70">
        <v>0</v>
      </c>
      <c r="L617" s="70">
        <v>0</v>
      </c>
      <c r="M617" s="70">
        <v>343</v>
      </c>
      <c r="N617" s="70">
        <v>1040</v>
      </c>
      <c r="O617" s="71">
        <v>2275</v>
      </c>
    </row>
    <row r="618" spans="1:15">
      <c r="A618" s="68">
        <v>6117666160</v>
      </c>
      <c r="B618" s="69">
        <v>42491</v>
      </c>
      <c r="C618" s="70">
        <v>8915</v>
      </c>
      <c r="D618" s="70">
        <v>6.7300000190734899</v>
      </c>
      <c r="E618" s="70">
        <v>6.7300000190734899</v>
      </c>
      <c r="F618" s="70">
        <v>0</v>
      </c>
      <c r="G618" s="70">
        <v>0</v>
      </c>
      <c r="H618" s="70">
        <v>0</v>
      </c>
      <c r="I618" s="70">
        <v>6.7300000190734899</v>
      </c>
      <c r="J618" s="70">
        <v>0</v>
      </c>
      <c r="K618" s="70">
        <v>0</v>
      </c>
      <c r="L618" s="70">
        <v>0</v>
      </c>
      <c r="M618" s="70">
        <v>397</v>
      </c>
      <c r="N618" s="70">
        <v>525</v>
      </c>
      <c r="O618" s="71">
        <v>2361</v>
      </c>
    </row>
    <row r="619" spans="1:15">
      <c r="A619" s="68">
        <v>6117666160</v>
      </c>
      <c r="B619" s="69">
        <v>42492</v>
      </c>
      <c r="C619" s="70">
        <v>4933</v>
      </c>
      <c r="D619" s="70">
        <v>3.7300000190734899</v>
      </c>
      <c r="E619" s="70">
        <v>3.7300000190734899</v>
      </c>
      <c r="F619" s="70">
        <v>0</v>
      </c>
      <c r="G619" s="70">
        <v>0</v>
      </c>
      <c r="H619" s="70">
        <v>0</v>
      </c>
      <c r="I619" s="70">
        <v>3.7300000190734899</v>
      </c>
      <c r="J619" s="70">
        <v>0</v>
      </c>
      <c r="K619" s="70">
        <v>0</v>
      </c>
      <c r="L619" s="70">
        <v>0</v>
      </c>
      <c r="M619" s="70">
        <v>236</v>
      </c>
      <c r="N619" s="70">
        <v>1204</v>
      </c>
      <c r="O619" s="71">
        <v>2044</v>
      </c>
    </row>
    <row r="620" spans="1:15">
      <c r="A620" s="68">
        <v>6117666160</v>
      </c>
      <c r="B620" s="69">
        <v>42493</v>
      </c>
      <c r="C620" s="70">
        <v>0</v>
      </c>
      <c r="D620" s="70">
        <v>0</v>
      </c>
      <c r="E620" s="70">
        <v>0</v>
      </c>
      <c r="F620" s="70">
        <v>0</v>
      </c>
      <c r="G620" s="70">
        <v>0</v>
      </c>
      <c r="H620" s="70">
        <v>0</v>
      </c>
      <c r="I620" s="70">
        <v>0</v>
      </c>
      <c r="J620" s="70">
        <v>0</v>
      </c>
      <c r="K620" s="70">
        <v>0</v>
      </c>
      <c r="L620" s="70">
        <v>0</v>
      </c>
      <c r="M620" s="70">
        <v>0</v>
      </c>
      <c r="N620" s="70">
        <v>1440</v>
      </c>
      <c r="O620" s="71">
        <v>1496</v>
      </c>
    </row>
    <row r="621" spans="1:15">
      <c r="A621" s="68">
        <v>6117666160</v>
      </c>
      <c r="B621" s="69">
        <v>42494</v>
      </c>
      <c r="C621" s="70">
        <v>2997</v>
      </c>
      <c r="D621" s="70">
        <v>2.2599999904632599</v>
      </c>
      <c r="E621" s="70">
        <v>2.2599999904632599</v>
      </c>
      <c r="F621" s="70">
        <v>0</v>
      </c>
      <c r="G621" s="70">
        <v>0</v>
      </c>
      <c r="H621" s="70">
        <v>0</v>
      </c>
      <c r="I621" s="70">
        <v>2.2599999904632599</v>
      </c>
      <c r="J621" s="70">
        <v>0</v>
      </c>
      <c r="K621" s="70">
        <v>0</v>
      </c>
      <c r="L621" s="70">
        <v>0</v>
      </c>
      <c r="M621" s="70">
        <v>156</v>
      </c>
      <c r="N621" s="70">
        <v>1279</v>
      </c>
      <c r="O621" s="71">
        <v>1902</v>
      </c>
    </row>
    <row r="622" spans="1:15">
      <c r="A622" s="68">
        <v>6117666160</v>
      </c>
      <c r="B622" s="69">
        <v>42495</v>
      </c>
      <c r="C622" s="70">
        <v>9799</v>
      </c>
      <c r="D622" s="70">
        <v>7.4000000953674299</v>
      </c>
      <c r="E622" s="70">
        <v>7.4000000953674299</v>
      </c>
      <c r="F622" s="70">
        <v>0</v>
      </c>
      <c r="G622" s="70">
        <v>0</v>
      </c>
      <c r="H622" s="70">
        <v>0</v>
      </c>
      <c r="I622" s="70">
        <v>7.4000000953674299</v>
      </c>
      <c r="J622" s="70">
        <v>0</v>
      </c>
      <c r="K622" s="70">
        <v>0</v>
      </c>
      <c r="L622" s="70">
        <v>0</v>
      </c>
      <c r="M622" s="70">
        <v>487</v>
      </c>
      <c r="N622" s="70">
        <v>479</v>
      </c>
      <c r="O622" s="71">
        <v>2636</v>
      </c>
    </row>
    <row r="623" spans="1:15">
      <c r="A623" s="68">
        <v>6117666160</v>
      </c>
      <c r="B623" s="69">
        <v>42496</v>
      </c>
      <c r="C623" s="70">
        <v>3365</v>
      </c>
      <c r="D623" s="70">
        <v>2.6800000667571999</v>
      </c>
      <c r="E623" s="70">
        <v>2.6800000667571999</v>
      </c>
      <c r="F623" s="70">
        <v>0</v>
      </c>
      <c r="G623" s="70">
        <v>0</v>
      </c>
      <c r="H623" s="70">
        <v>0</v>
      </c>
      <c r="I623" s="70">
        <v>2.6800000667571999</v>
      </c>
      <c r="J623" s="70">
        <v>0</v>
      </c>
      <c r="K623" s="70">
        <v>0</v>
      </c>
      <c r="L623" s="70">
        <v>0</v>
      </c>
      <c r="M623" s="70">
        <v>133</v>
      </c>
      <c r="N623" s="70">
        <v>673</v>
      </c>
      <c r="O623" s="71">
        <v>1838</v>
      </c>
    </row>
    <row r="624" spans="1:15">
      <c r="A624" s="68">
        <v>6117666160</v>
      </c>
      <c r="B624" s="69">
        <v>42497</v>
      </c>
      <c r="C624" s="70">
        <v>7336</v>
      </c>
      <c r="D624" s="70">
        <v>5.53999996185303</v>
      </c>
      <c r="E624" s="70">
        <v>5.53999996185303</v>
      </c>
      <c r="F624" s="70">
        <v>0</v>
      </c>
      <c r="G624" s="70">
        <v>0</v>
      </c>
      <c r="H624" s="70">
        <v>0</v>
      </c>
      <c r="I624" s="70">
        <v>5.53999996185303</v>
      </c>
      <c r="J624" s="70">
        <v>0</v>
      </c>
      <c r="K624" s="70">
        <v>0</v>
      </c>
      <c r="L624" s="70">
        <v>0</v>
      </c>
      <c r="M624" s="70">
        <v>412</v>
      </c>
      <c r="N624" s="70">
        <v>456</v>
      </c>
      <c r="O624" s="71">
        <v>2469</v>
      </c>
    </row>
    <row r="625" spans="1:15">
      <c r="A625" s="68">
        <v>6117666160</v>
      </c>
      <c r="B625" s="69">
        <v>42498</v>
      </c>
      <c r="C625" s="70">
        <v>7328</v>
      </c>
      <c r="D625" s="70">
        <v>5.5300002098083496</v>
      </c>
      <c r="E625" s="70">
        <v>5.5300002098083496</v>
      </c>
      <c r="F625" s="70">
        <v>0</v>
      </c>
      <c r="G625" s="70">
        <v>0</v>
      </c>
      <c r="H625" s="70">
        <v>0</v>
      </c>
      <c r="I625" s="70">
        <v>5.5300002098083496</v>
      </c>
      <c r="J625" s="70">
        <v>0</v>
      </c>
      <c r="K625" s="70">
        <v>0</v>
      </c>
      <c r="L625" s="70">
        <v>0</v>
      </c>
      <c r="M625" s="70">
        <v>318</v>
      </c>
      <c r="N625" s="70">
        <v>517</v>
      </c>
      <c r="O625" s="71">
        <v>2250</v>
      </c>
    </row>
    <row r="626" spans="1:15">
      <c r="A626" s="68">
        <v>6117666160</v>
      </c>
      <c r="B626" s="69">
        <v>42499</v>
      </c>
      <c r="C626" s="70">
        <v>4477</v>
      </c>
      <c r="D626" s="70">
        <v>3.3800001144409202</v>
      </c>
      <c r="E626" s="70">
        <v>3.3800001144409202</v>
      </c>
      <c r="F626" s="70">
        <v>0</v>
      </c>
      <c r="G626" s="70">
        <v>0</v>
      </c>
      <c r="H626" s="70">
        <v>0</v>
      </c>
      <c r="I626" s="70">
        <v>3.3800001144409202</v>
      </c>
      <c r="J626" s="70">
        <v>0</v>
      </c>
      <c r="K626" s="70">
        <v>0</v>
      </c>
      <c r="L626" s="70">
        <v>0</v>
      </c>
      <c r="M626" s="70">
        <v>197</v>
      </c>
      <c r="N626" s="70">
        <v>125</v>
      </c>
      <c r="O626" s="71">
        <v>1248</v>
      </c>
    </row>
    <row r="627" spans="1:15">
      <c r="A627" s="68">
        <v>6290855005</v>
      </c>
      <c r="B627" s="69">
        <v>42472</v>
      </c>
      <c r="C627" s="70">
        <v>4562</v>
      </c>
      <c r="D627" s="70">
        <v>3.4500000476837198</v>
      </c>
      <c r="E627" s="70">
        <v>3.4500000476837198</v>
      </c>
      <c r="F627" s="70">
        <v>0</v>
      </c>
      <c r="G627" s="70">
        <v>0</v>
      </c>
      <c r="H627" s="70">
        <v>0</v>
      </c>
      <c r="I627" s="70">
        <v>3.4500000476837198</v>
      </c>
      <c r="J627" s="70">
        <v>0</v>
      </c>
      <c r="K627" s="70">
        <v>0</v>
      </c>
      <c r="L627" s="70">
        <v>0</v>
      </c>
      <c r="M627" s="70">
        <v>199</v>
      </c>
      <c r="N627" s="70">
        <v>1241</v>
      </c>
      <c r="O627" s="71">
        <v>2560</v>
      </c>
    </row>
    <row r="628" spans="1:15">
      <c r="A628" s="68">
        <v>6290855005</v>
      </c>
      <c r="B628" s="69">
        <v>42473</v>
      </c>
      <c r="C628" s="70">
        <v>7142</v>
      </c>
      <c r="D628" s="70">
        <v>5.4000000953674299</v>
      </c>
      <c r="E628" s="70">
        <v>5.4000000953674299</v>
      </c>
      <c r="F628" s="70">
        <v>0</v>
      </c>
      <c r="G628" s="70">
        <v>0</v>
      </c>
      <c r="H628" s="70">
        <v>0</v>
      </c>
      <c r="I628" s="70">
        <v>5.3899998664856001</v>
      </c>
      <c r="J628" s="70">
        <v>9.9999997764825804E-3</v>
      </c>
      <c r="K628" s="70">
        <v>0</v>
      </c>
      <c r="L628" s="70">
        <v>0</v>
      </c>
      <c r="M628" s="70">
        <v>350</v>
      </c>
      <c r="N628" s="70">
        <v>1090</v>
      </c>
      <c r="O628" s="71">
        <v>2905</v>
      </c>
    </row>
    <row r="629" spans="1:15">
      <c r="A629" s="68">
        <v>6290855005</v>
      </c>
      <c r="B629" s="69">
        <v>42474</v>
      </c>
      <c r="C629" s="70">
        <v>7671</v>
      </c>
      <c r="D629" s="70">
        <v>5.8000001907348597</v>
      </c>
      <c r="E629" s="70">
        <v>5.8000001907348597</v>
      </c>
      <c r="F629" s="70">
        <v>0</v>
      </c>
      <c r="G629" s="70">
        <v>0</v>
      </c>
      <c r="H629" s="70">
        <v>0</v>
      </c>
      <c r="I629" s="70">
        <v>5.7699999809265101</v>
      </c>
      <c r="J629" s="70">
        <v>2.9999999329447701E-2</v>
      </c>
      <c r="K629" s="70">
        <v>0</v>
      </c>
      <c r="L629" s="70">
        <v>0</v>
      </c>
      <c r="M629" s="70">
        <v>363</v>
      </c>
      <c r="N629" s="70">
        <v>1077</v>
      </c>
      <c r="O629" s="71">
        <v>2952</v>
      </c>
    </row>
    <row r="630" spans="1:15">
      <c r="A630" s="68">
        <v>6290855005</v>
      </c>
      <c r="B630" s="69">
        <v>42475</v>
      </c>
      <c r="C630" s="70">
        <v>9501</v>
      </c>
      <c r="D630" s="70">
        <v>7.1799998283386204</v>
      </c>
      <c r="E630" s="70">
        <v>7.1799998283386204</v>
      </c>
      <c r="F630" s="70">
        <v>0</v>
      </c>
      <c r="G630" s="70">
        <v>0</v>
      </c>
      <c r="H630" s="70">
        <v>0</v>
      </c>
      <c r="I630" s="70">
        <v>7.1700000762939498</v>
      </c>
      <c r="J630" s="70">
        <v>9.9999997764825804E-3</v>
      </c>
      <c r="K630" s="70">
        <v>0</v>
      </c>
      <c r="L630" s="70">
        <v>0</v>
      </c>
      <c r="M630" s="70">
        <v>328</v>
      </c>
      <c r="N630" s="70">
        <v>1112</v>
      </c>
      <c r="O630" s="71">
        <v>2896</v>
      </c>
    </row>
    <row r="631" spans="1:15">
      <c r="A631" s="68">
        <v>6290855005</v>
      </c>
      <c r="B631" s="69">
        <v>42476</v>
      </c>
      <c r="C631" s="70">
        <v>8301</v>
      </c>
      <c r="D631" s="70">
        <v>6.2800002098083496</v>
      </c>
      <c r="E631" s="70">
        <v>6.2800002098083496</v>
      </c>
      <c r="F631" s="70">
        <v>0</v>
      </c>
      <c r="G631" s="70">
        <v>0</v>
      </c>
      <c r="H631" s="70">
        <v>0</v>
      </c>
      <c r="I631" s="70">
        <v>6.2699999809265101</v>
      </c>
      <c r="J631" s="70">
        <v>9.9999997764825804E-3</v>
      </c>
      <c r="K631" s="70">
        <v>0</v>
      </c>
      <c r="L631" s="70">
        <v>0</v>
      </c>
      <c r="M631" s="70">
        <v>258</v>
      </c>
      <c r="N631" s="70">
        <v>1182</v>
      </c>
      <c r="O631" s="71">
        <v>2783</v>
      </c>
    </row>
    <row r="632" spans="1:15">
      <c r="A632" s="68">
        <v>6290855005</v>
      </c>
      <c r="B632" s="69">
        <v>42477</v>
      </c>
      <c r="C632" s="70">
        <v>7851</v>
      </c>
      <c r="D632" s="70">
        <v>5.9400000572204599</v>
      </c>
      <c r="E632" s="70">
        <v>5.9400000572204599</v>
      </c>
      <c r="F632" s="70">
        <v>0</v>
      </c>
      <c r="G632" s="70">
        <v>1.1399999856948899</v>
      </c>
      <c r="H632" s="70">
        <v>0.79000002145767201</v>
      </c>
      <c r="I632" s="70">
        <v>4</v>
      </c>
      <c r="J632" s="70">
        <v>0</v>
      </c>
      <c r="K632" s="70">
        <v>31</v>
      </c>
      <c r="L632" s="70">
        <v>12</v>
      </c>
      <c r="M632" s="70">
        <v>225</v>
      </c>
      <c r="N632" s="70">
        <v>1172</v>
      </c>
      <c r="O632" s="71">
        <v>3171</v>
      </c>
    </row>
    <row r="633" spans="1:15">
      <c r="A633" s="68">
        <v>6290855005</v>
      </c>
      <c r="B633" s="69">
        <v>42478</v>
      </c>
      <c r="C633" s="70">
        <v>6885</v>
      </c>
      <c r="D633" s="70">
        <v>5.21000003814697</v>
      </c>
      <c r="E633" s="70">
        <v>5.21000003814697</v>
      </c>
      <c r="F633" s="70">
        <v>0</v>
      </c>
      <c r="G633" s="70">
        <v>0</v>
      </c>
      <c r="H633" s="70">
        <v>0</v>
      </c>
      <c r="I633" s="70">
        <v>5.1900000572204599</v>
      </c>
      <c r="J633" s="70">
        <v>1.9999999552965199E-2</v>
      </c>
      <c r="K633" s="70">
        <v>0</v>
      </c>
      <c r="L633" s="70">
        <v>0</v>
      </c>
      <c r="M633" s="70">
        <v>271</v>
      </c>
      <c r="N633" s="70">
        <v>1169</v>
      </c>
      <c r="O633" s="71">
        <v>2766</v>
      </c>
    </row>
    <row r="634" spans="1:15">
      <c r="A634" s="68">
        <v>6290855005</v>
      </c>
      <c r="B634" s="69">
        <v>42479</v>
      </c>
      <c r="C634" s="70">
        <v>7142</v>
      </c>
      <c r="D634" s="70">
        <v>5.4000000953674299</v>
      </c>
      <c r="E634" s="70">
        <v>5.4000000953674299</v>
      </c>
      <c r="F634" s="70">
        <v>0</v>
      </c>
      <c r="G634" s="70">
        <v>0</v>
      </c>
      <c r="H634" s="70">
        <v>0</v>
      </c>
      <c r="I634" s="70">
        <v>5.3899998664856001</v>
      </c>
      <c r="J634" s="70">
        <v>9.9999997764825804E-3</v>
      </c>
      <c r="K634" s="70">
        <v>0</v>
      </c>
      <c r="L634" s="70">
        <v>0</v>
      </c>
      <c r="M634" s="70">
        <v>321</v>
      </c>
      <c r="N634" s="70">
        <v>1119</v>
      </c>
      <c r="O634" s="71">
        <v>2839</v>
      </c>
    </row>
    <row r="635" spans="1:15">
      <c r="A635" s="68">
        <v>6290855005</v>
      </c>
      <c r="B635" s="69">
        <v>42480</v>
      </c>
      <c r="C635" s="70">
        <v>6361</v>
      </c>
      <c r="D635" s="70">
        <v>4.8099999427795401</v>
      </c>
      <c r="E635" s="70">
        <v>4.8099999427795401</v>
      </c>
      <c r="F635" s="70">
        <v>0</v>
      </c>
      <c r="G635" s="70">
        <v>0</v>
      </c>
      <c r="H635" s="70">
        <v>0</v>
      </c>
      <c r="I635" s="70">
        <v>4.8000001907348597</v>
      </c>
      <c r="J635" s="70">
        <v>9.9999997764825804E-3</v>
      </c>
      <c r="K635" s="70">
        <v>0</v>
      </c>
      <c r="L635" s="70">
        <v>0</v>
      </c>
      <c r="M635" s="70">
        <v>258</v>
      </c>
      <c r="N635" s="70">
        <v>1182</v>
      </c>
      <c r="O635" s="71">
        <v>2701</v>
      </c>
    </row>
    <row r="636" spans="1:15">
      <c r="A636" s="68">
        <v>6290855005</v>
      </c>
      <c r="B636" s="69">
        <v>42481</v>
      </c>
      <c r="C636" s="70">
        <v>0</v>
      </c>
      <c r="D636" s="70">
        <v>0</v>
      </c>
      <c r="E636" s="70">
        <v>0</v>
      </c>
      <c r="F636" s="70">
        <v>0</v>
      </c>
      <c r="G636" s="70">
        <v>0</v>
      </c>
      <c r="H636" s="70">
        <v>0</v>
      </c>
      <c r="I636" s="70">
        <v>0</v>
      </c>
      <c r="J636" s="70">
        <v>0</v>
      </c>
      <c r="K636" s="70">
        <v>0</v>
      </c>
      <c r="L636" s="70">
        <v>0</v>
      </c>
      <c r="M636" s="70">
        <v>0</v>
      </c>
      <c r="N636" s="70">
        <v>1440</v>
      </c>
      <c r="O636" s="71">
        <v>2060</v>
      </c>
    </row>
    <row r="637" spans="1:15">
      <c r="A637" s="68">
        <v>6290855005</v>
      </c>
      <c r="B637" s="69">
        <v>42482</v>
      </c>
      <c r="C637" s="70">
        <v>6238</v>
      </c>
      <c r="D637" s="70">
        <v>4.7199997901916504</v>
      </c>
      <c r="E637" s="70">
        <v>4.7199997901916504</v>
      </c>
      <c r="F637" s="70">
        <v>0</v>
      </c>
      <c r="G637" s="70">
        <v>0</v>
      </c>
      <c r="H637" s="70">
        <v>0</v>
      </c>
      <c r="I637" s="70">
        <v>4.7199997901916504</v>
      </c>
      <c r="J637" s="70">
        <v>0</v>
      </c>
      <c r="K637" s="70">
        <v>0</v>
      </c>
      <c r="L637" s="70">
        <v>0</v>
      </c>
      <c r="M637" s="70">
        <v>302</v>
      </c>
      <c r="N637" s="70">
        <v>1138</v>
      </c>
      <c r="O637" s="71">
        <v>2796</v>
      </c>
    </row>
    <row r="638" spans="1:15">
      <c r="A638" s="68">
        <v>6290855005</v>
      </c>
      <c r="B638" s="69">
        <v>42483</v>
      </c>
      <c r="C638" s="70">
        <v>0</v>
      </c>
      <c r="D638" s="70">
        <v>0</v>
      </c>
      <c r="E638" s="70">
        <v>0</v>
      </c>
      <c r="F638" s="70">
        <v>0</v>
      </c>
      <c r="G638" s="70">
        <v>0</v>
      </c>
      <c r="H638" s="70">
        <v>0</v>
      </c>
      <c r="I638" s="70">
        <v>0</v>
      </c>
      <c r="J638" s="70">
        <v>0</v>
      </c>
      <c r="K638" s="70">
        <v>33</v>
      </c>
      <c r="L638" s="70">
        <v>0</v>
      </c>
      <c r="M638" s="70">
        <v>0</v>
      </c>
      <c r="N638" s="70">
        <v>1407</v>
      </c>
      <c r="O638" s="71">
        <v>2664</v>
      </c>
    </row>
    <row r="639" spans="1:15">
      <c r="A639" s="68">
        <v>6290855005</v>
      </c>
      <c r="B639" s="69">
        <v>42484</v>
      </c>
      <c r="C639" s="70">
        <v>5896</v>
      </c>
      <c r="D639" s="70">
        <v>4.46000003814697</v>
      </c>
      <c r="E639" s="70">
        <v>4.46000003814697</v>
      </c>
      <c r="F639" s="70">
        <v>0</v>
      </c>
      <c r="G639" s="70">
        <v>0</v>
      </c>
      <c r="H639" s="70">
        <v>0</v>
      </c>
      <c r="I639" s="70">
        <v>4.46000003814697</v>
      </c>
      <c r="J639" s="70">
        <v>0</v>
      </c>
      <c r="K639" s="70">
        <v>0</v>
      </c>
      <c r="L639" s="70">
        <v>0</v>
      </c>
      <c r="M639" s="70">
        <v>258</v>
      </c>
      <c r="N639" s="70">
        <v>1182</v>
      </c>
      <c r="O639" s="71">
        <v>2703</v>
      </c>
    </row>
    <row r="640" spans="1:15">
      <c r="A640" s="68">
        <v>6290855005</v>
      </c>
      <c r="B640" s="69">
        <v>42485</v>
      </c>
      <c r="C640" s="70">
        <v>7802</v>
      </c>
      <c r="D640" s="70">
        <v>5.9000000953674299</v>
      </c>
      <c r="E640" s="70">
        <v>5.9000000953674299</v>
      </c>
      <c r="F640" s="70">
        <v>0</v>
      </c>
      <c r="G640" s="70">
        <v>0.68000000715255704</v>
      </c>
      <c r="H640" s="70">
        <v>0.18000000715255701</v>
      </c>
      <c r="I640" s="70">
        <v>5.0300002098083496</v>
      </c>
      <c r="J640" s="70">
        <v>9.9999997764825804E-3</v>
      </c>
      <c r="K640" s="70">
        <v>8</v>
      </c>
      <c r="L640" s="70">
        <v>3</v>
      </c>
      <c r="M640" s="70">
        <v>249</v>
      </c>
      <c r="N640" s="70">
        <v>1180</v>
      </c>
      <c r="O640" s="71">
        <v>2771</v>
      </c>
    </row>
    <row r="641" spans="1:15">
      <c r="A641" s="68">
        <v>6290855005</v>
      </c>
      <c r="B641" s="69">
        <v>42486</v>
      </c>
      <c r="C641" s="70">
        <v>0</v>
      </c>
      <c r="D641" s="70">
        <v>0</v>
      </c>
      <c r="E641" s="70">
        <v>0</v>
      </c>
      <c r="F641" s="70">
        <v>0</v>
      </c>
      <c r="G641" s="70">
        <v>0</v>
      </c>
      <c r="H641" s="70">
        <v>0</v>
      </c>
      <c r="I641" s="70">
        <v>0</v>
      </c>
      <c r="J641" s="70">
        <v>0</v>
      </c>
      <c r="K641" s="70">
        <v>0</v>
      </c>
      <c r="L641" s="70">
        <v>0</v>
      </c>
      <c r="M641" s="70">
        <v>0</v>
      </c>
      <c r="N641" s="70">
        <v>1440</v>
      </c>
      <c r="O641" s="71">
        <v>2060</v>
      </c>
    </row>
    <row r="642" spans="1:15">
      <c r="A642" s="68">
        <v>6290855005</v>
      </c>
      <c r="B642" s="69">
        <v>42487</v>
      </c>
      <c r="C642" s="70">
        <v>5565</v>
      </c>
      <c r="D642" s="70">
        <v>4.21000003814697</v>
      </c>
      <c r="E642" s="70">
        <v>4.21000003814697</v>
      </c>
      <c r="F642" s="70">
        <v>0</v>
      </c>
      <c r="G642" s="70">
        <v>0</v>
      </c>
      <c r="H642" s="70">
        <v>0</v>
      </c>
      <c r="I642" s="70">
        <v>4.1799998283386204</v>
      </c>
      <c r="J642" s="70">
        <v>2.9999999329447701E-2</v>
      </c>
      <c r="K642" s="70">
        <v>0</v>
      </c>
      <c r="L642" s="70">
        <v>0</v>
      </c>
      <c r="M642" s="70">
        <v>287</v>
      </c>
      <c r="N642" s="70">
        <v>1153</v>
      </c>
      <c r="O642" s="71">
        <v>2743</v>
      </c>
    </row>
    <row r="643" spans="1:15">
      <c r="A643" s="68">
        <v>6290855005</v>
      </c>
      <c r="B643" s="69">
        <v>42488</v>
      </c>
      <c r="C643" s="70">
        <v>5731</v>
      </c>
      <c r="D643" s="70">
        <v>4.3299999237060502</v>
      </c>
      <c r="E643" s="70">
        <v>4.3299999237060502</v>
      </c>
      <c r="F643" s="70">
        <v>0</v>
      </c>
      <c r="G643" s="70">
        <v>0</v>
      </c>
      <c r="H643" s="70">
        <v>0</v>
      </c>
      <c r="I643" s="70">
        <v>4.3299999237060502</v>
      </c>
      <c r="J643" s="70">
        <v>0</v>
      </c>
      <c r="K643" s="70">
        <v>0</v>
      </c>
      <c r="L643" s="70">
        <v>0</v>
      </c>
      <c r="M643" s="70">
        <v>255</v>
      </c>
      <c r="N643" s="70">
        <v>1185</v>
      </c>
      <c r="O643" s="71">
        <v>2687</v>
      </c>
    </row>
    <row r="644" spans="1:15">
      <c r="A644" s="68">
        <v>6290855005</v>
      </c>
      <c r="B644" s="69">
        <v>42489</v>
      </c>
      <c r="C644" s="70">
        <v>0</v>
      </c>
      <c r="D644" s="70">
        <v>0</v>
      </c>
      <c r="E644" s="70">
        <v>0</v>
      </c>
      <c r="F644" s="70">
        <v>0</v>
      </c>
      <c r="G644" s="70">
        <v>0</v>
      </c>
      <c r="H644" s="70">
        <v>0</v>
      </c>
      <c r="I644" s="70">
        <v>0</v>
      </c>
      <c r="J644" s="70">
        <v>0</v>
      </c>
      <c r="K644" s="70">
        <v>0</v>
      </c>
      <c r="L644" s="70">
        <v>0</v>
      </c>
      <c r="M644" s="70">
        <v>0</v>
      </c>
      <c r="N644" s="70">
        <v>1440</v>
      </c>
      <c r="O644" s="71">
        <v>2060</v>
      </c>
    </row>
    <row r="645" spans="1:15">
      <c r="A645" s="68">
        <v>6290855005</v>
      </c>
      <c r="B645" s="69">
        <v>42490</v>
      </c>
      <c r="C645" s="70">
        <v>6744</v>
      </c>
      <c r="D645" s="70">
        <v>5.0999999046325701</v>
      </c>
      <c r="E645" s="70">
        <v>5.0999999046325701</v>
      </c>
      <c r="F645" s="70">
        <v>0</v>
      </c>
      <c r="G645" s="70">
        <v>0</v>
      </c>
      <c r="H645" s="70">
        <v>0</v>
      </c>
      <c r="I645" s="70">
        <v>5.0900001525878897</v>
      </c>
      <c r="J645" s="70">
        <v>9.9999997764825804E-3</v>
      </c>
      <c r="K645" s="70">
        <v>0</v>
      </c>
      <c r="L645" s="70">
        <v>0</v>
      </c>
      <c r="M645" s="70">
        <v>324</v>
      </c>
      <c r="N645" s="70">
        <v>1116</v>
      </c>
      <c r="O645" s="71">
        <v>2843</v>
      </c>
    </row>
    <row r="646" spans="1:15">
      <c r="A646" s="68">
        <v>6290855005</v>
      </c>
      <c r="B646" s="69">
        <v>42491</v>
      </c>
      <c r="C646" s="70">
        <v>9837</v>
      </c>
      <c r="D646" s="70">
        <v>7.4400000572204599</v>
      </c>
      <c r="E646" s="70">
        <v>7.4400000572204599</v>
      </c>
      <c r="F646" s="70">
        <v>0</v>
      </c>
      <c r="G646" s="70">
        <v>0.66000002622604403</v>
      </c>
      <c r="H646" s="70">
        <v>2.75</v>
      </c>
      <c r="I646" s="70">
        <v>4</v>
      </c>
      <c r="J646" s="70">
        <v>1.9999999552965199E-2</v>
      </c>
      <c r="K646" s="70">
        <v>8</v>
      </c>
      <c r="L646" s="70">
        <v>95</v>
      </c>
      <c r="M646" s="70">
        <v>282</v>
      </c>
      <c r="N646" s="70">
        <v>1055</v>
      </c>
      <c r="O646" s="71">
        <v>3327</v>
      </c>
    </row>
    <row r="647" spans="1:15">
      <c r="A647" s="68">
        <v>6290855005</v>
      </c>
      <c r="B647" s="69">
        <v>42492</v>
      </c>
      <c r="C647" s="70">
        <v>6781</v>
      </c>
      <c r="D647" s="70">
        <v>5.1300001144409197</v>
      </c>
      <c r="E647" s="70">
        <v>5.1300001144409197</v>
      </c>
      <c r="F647" s="70">
        <v>0</v>
      </c>
      <c r="G647" s="70">
        <v>0</v>
      </c>
      <c r="H647" s="70">
        <v>0</v>
      </c>
      <c r="I647" s="70">
        <v>5.1100001335143999</v>
      </c>
      <c r="J647" s="70">
        <v>1.9999999552965199E-2</v>
      </c>
      <c r="K647" s="70">
        <v>0</v>
      </c>
      <c r="L647" s="70">
        <v>0</v>
      </c>
      <c r="M647" s="70">
        <v>268</v>
      </c>
      <c r="N647" s="70">
        <v>1172</v>
      </c>
      <c r="O647" s="71">
        <v>2725</v>
      </c>
    </row>
    <row r="648" spans="1:15">
      <c r="A648" s="68">
        <v>6290855005</v>
      </c>
      <c r="B648" s="69">
        <v>42493</v>
      </c>
      <c r="C648" s="70">
        <v>6047</v>
      </c>
      <c r="D648" s="70">
        <v>4.5700001716613796</v>
      </c>
      <c r="E648" s="70">
        <v>4.5700001716613796</v>
      </c>
      <c r="F648" s="70">
        <v>0</v>
      </c>
      <c r="G648" s="70">
        <v>0</v>
      </c>
      <c r="H648" s="70">
        <v>0</v>
      </c>
      <c r="I648" s="70">
        <v>4.5700001716613796</v>
      </c>
      <c r="J648" s="70">
        <v>0</v>
      </c>
      <c r="K648" s="70">
        <v>0</v>
      </c>
      <c r="L648" s="70">
        <v>0</v>
      </c>
      <c r="M648" s="70">
        <v>240</v>
      </c>
      <c r="N648" s="70">
        <v>1200</v>
      </c>
      <c r="O648" s="71">
        <v>2671</v>
      </c>
    </row>
    <row r="649" spans="1:15">
      <c r="A649" s="68">
        <v>6290855005</v>
      </c>
      <c r="B649" s="69">
        <v>42494</v>
      </c>
      <c r="C649" s="70">
        <v>5832</v>
      </c>
      <c r="D649" s="70">
        <v>4.4099998474121103</v>
      </c>
      <c r="E649" s="70">
        <v>4.4099998474121103</v>
      </c>
      <c r="F649" s="70">
        <v>0</v>
      </c>
      <c r="G649" s="70">
        <v>0</v>
      </c>
      <c r="H649" s="70">
        <v>0</v>
      </c>
      <c r="I649" s="70">
        <v>4.4000000953674299</v>
      </c>
      <c r="J649" s="70">
        <v>9.9999997764825804E-3</v>
      </c>
      <c r="K649" s="70">
        <v>0</v>
      </c>
      <c r="L649" s="70">
        <v>0</v>
      </c>
      <c r="M649" s="70">
        <v>272</v>
      </c>
      <c r="N649" s="70">
        <v>1168</v>
      </c>
      <c r="O649" s="71">
        <v>2718</v>
      </c>
    </row>
    <row r="650" spans="1:15">
      <c r="A650" s="68">
        <v>6290855005</v>
      </c>
      <c r="B650" s="69">
        <v>42495</v>
      </c>
      <c r="C650" s="70">
        <v>6339</v>
      </c>
      <c r="D650" s="70">
        <v>4.78999996185303</v>
      </c>
      <c r="E650" s="70">
        <v>4.78999996185303</v>
      </c>
      <c r="F650" s="70">
        <v>0</v>
      </c>
      <c r="G650" s="70">
        <v>0</v>
      </c>
      <c r="H650" s="70">
        <v>0</v>
      </c>
      <c r="I650" s="70">
        <v>4.78999996185303</v>
      </c>
      <c r="J650" s="70">
        <v>0</v>
      </c>
      <c r="K650" s="70">
        <v>0</v>
      </c>
      <c r="L650" s="70">
        <v>0</v>
      </c>
      <c r="M650" s="70">
        <v>239</v>
      </c>
      <c r="N650" s="70">
        <v>1201</v>
      </c>
      <c r="O650" s="71">
        <v>2682</v>
      </c>
    </row>
    <row r="651" spans="1:15">
      <c r="A651" s="68">
        <v>6290855005</v>
      </c>
      <c r="B651" s="69">
        <v>42496</v>
      </c>
      <c r="C651" s="70">
        <v>6116</v>
      </c>
      <c r="D651" s="70">
        <v>4.6199998855590803</v>
      </c>
      <c r="E651" s="70">
        <v>4.6199998855590803</v>
      </c>
      <c r="F651" s="70">
        <v>0</v>
      </c>
      <c r="G651" s="70">
        <v>0</v>
      </c>
      <c r="H651" s="70">
        <v>0</v>
      </c>
      <c r="I651" s="70">
        <v>4.5900001525878897</v>
      </c>
      <c r="J651" s="70">
        <v>2.9999999329447701E-2</v>
      </c>
      <c r="K651" s="70">
        <v>0</v>
      </c>
      <c r="L651" s="70">
        <v>0</v>
      </c>
      <c r="M651" s="70">
        <v>305</v>
      </c>
      <c r="N651" s="70">
        <v>1135</v>
      </c>
      <c r="O651" s="71">
        <v>2806</v>
      </c>
    </row>
    <row r="652" spans="1:15">
      <c r="A652" s="68">
        <v>6290855005</v>
      </c>
      <c r="B652" s="69">
        <v>42497</v>
      </c>
      <c r="C652" s="70">
        <v>5510</v>
      </c>
      <c r="D652" s="70">
        <v>4.1700000762939498</v>
      </c>
      <c r="E652" s="70">
        <v>4.1700000762939498</v>
      </c>
      <c r="F652" s="70">
        <v>0</v>
      </c>
      <c r="G652" s="70">
        <v>0</v>
      </c>
      <c r="H652" s="70">
        <v>0</v>
      </c>
      <c r="I652" s="70">
        <v>4.1599998474121103</v>
      </c>
      <c r="J652" s="70">
        <v>0</v>
      </c>
      <c r="K652" s="70">
        <v>0</v>
      </c>
      <c r="L652" s="70">
        <v>0</v>
      </c>
      <c r="M652" s="70">
        <v>227</v>
      </c>
      <c r="N652" s="70">
        <v>1213</v>
      </c>
      <c r="O652" s="71">
        <v>2613</v>
      </c>
    </row>
    <row r="653" spans="1:15">
      <c r="A653" s="68">
        <v>6290855005</v>
      </c>
      <c r="B653" s="69">
        <v>42498</v>
      </c>
      <c r="C653" s="70">
        <v>7706</v>
      </c>
      <c r="D653" s="70">
        <v>5.8299999237060502</v>
      </c>
      <c r="E653" s="70">
        <v>5.8299999237060502</v>
      </c>
      <c r="F653" s="70">
        <v>0</v>
      </c>
      <c r="G653" s="70">
        <v>0</v>
      </c>
      <c r="H653" s="70">
        <v>0</v>
      </c>
      <c r="I653" s="70">
        <v>5.8200001716613796</v>
      </c>
      <c r="J653" s="70">
        <v>0</v>
      </c>
      <c r="K653" s="70">
        <v>0</v>
      </c>
      <c r="L653" s="70">
        <v>0</v>
      </c>
      <c r="M653" s="70">
        <v>251</v>
      </c>
      <c r="N653" s="70">
        <v>1189</v>
      </c>
      <c r="O653" s="71">
        <v>2712</v>
      </c>
    </row>
    <row r="654" spans="1:15">
      <c r="A654" s="68">
        <v>6290855005</v>
      </c>
      <c r="B654" s="69">
        <v>42499</v>
      </c>
      <c r="C654" s="70">
        <v>6277</v>
      </c>
      <c r="D654" s="70">
        <v>4.75</v>
      </c>
      <c r="E654" s="70">
        <v>4.75</v>
      </c>
      <c r="F654" s="70">
        <v>0</v>
      </c>
      <c r="G654" s="70">
        <v>0</v>
      </c>
      <c r="H654" s="70">
        <v>0</v>
      </c>
      <c r="I654" s="70">
        <v>4.7300000190734899</v>
      </c>
      <c r="J654" s="70">
        <v>1.9999999552965199E-2</v>
      </c>
      <c r="K654" s="70">
        <v>0</v>
      </c>
      <c r="L654" s="70">
        <v>0</v>
      </c>
      <c r="M654" s="70">
        <v>264</v>
      </c>
      <c r="N654" s="70">
        <v>800</v>
      </c>
      <c r="O654" s="71">
        <v>2175</v>
      </c>
    </row>
    <row r="655" spans="1:15">
      <c r="A655" s="68">
        <v>6290855005</v>
      </c>
      <c r="B655" s="69">
        <v>42500</v>
      </c>
      <c r="C655" s="70">
        <v>0</v>
      </c>
      <c r="D655" s="70">
        <v>0</v>
      </c>
      <c r="E655" s="70">
        <v>0</v>
      </c>
      <c r="F655" s="70">
        <v>0</v>
      </c>
      <c r="G655" s="70">
        <v>0</v>
      </c>
      <c r="H655" s="70">
        <v>0</v>
      </c>
      <c r="I655" s="70">
        <v>0</v>
      </c>
      <c r="J655" s="70">
        <v>0</v>
      </c>
      <c r="K655" s="70">
        <v>0</v>
      </c>
      <c r="L655" s="70">
        <v>0</v>
      </c>
      <c r="M655" s="70">
        <v>0</v>
      </c>
      <c r="N655" s="70">
        <v>1440</v>
      </c>
      <c r="O655" s="71">
        <v>0</v>
      </c>
    </row>
    <row r="656" spans="1:15">
      <c r="A656" s="68">
        <v>6775888955</v>
      </c>
      <c r="B656" s="69">
        <v>42472</v>
      </c>
      <c r="C656" s="70">
        <v>0</v>
      </c>
      <c r="D656" s="70">
        <v>0</v>
      </c>
      <c r="E656" s="70">
        <v>0</v>
      </c>
      <c r="F656" s="70">
        <v>0</v>
      </c>
      <c r="G656" s="70">
        <v>0</v>
      </c>
      <c r="H656" s="70">
        <v>0</v>
      </c>
      <c r="I656" s="70">
        <v>0</v>
      </c>
      <c r="J656" s="70">
        <v>0</v>
      </c>
      <c r="K656" s="70">
        <v>0</v>
      </c>
      <c r="L656" s="70">
        <v>0</v>
      </c>
      <c r="M656" s="70">
        <v>0</v>
      </c>
      <c r="N656" s="70">
        <v>1440</v>
      </c>
      <c r="O656" s="71">
        <v>1841</v>
      </c>
    </row>
    <row r="657" spans="1:15">
      <c r="A657" s="68">
        <v>6775888955</v>
      </c>
      <c r="B657" s="69">
        <v>42473</v>
      </c>
      <c r="C657" s="70">
        <v>4053</v>
      </c>
      <c r="D657" s="70">
        <v>2.9100000858306898</v>
      </c>
      <c r="E657" s="70">
        <v>2.9100000858306898</v>
      </c>
      <c r="F657" s="70">
        <v>0</v>
      </c>
      <c r="G657" s="70">
        <v>1.1100000143051101</v>
      </c>
      <c r="H657" s="70">
        <v>0.57999998331069902</v>
      </c>
      <c r="I657" s="70">
        <v>1.2200000286102299</v>
      </c>
      <c r="J657" s="70">
        <v>0</v>
      </c>
      <c r="K657" s="70">
        <v>17</v>
      </c>
      <c r="L657" s="70">
        <v>18</v>
      </c>
      <c r="M657" s="70">
        <v>85</v>
      </c>
      <c r="N657" s="70">
        <v>1053</v>
      </c>
      <c r="O657" s="71">
        <v>2400</v>
      </c>
    </row>
    <row r="658" spans="1:15">
      <c r="A658" s="68">
        <v>6775888955</v>
      </c>
      <c r="B658" s="69">
        <v>42474</v>
      </c>
      <c r="C658" s="70">
        <v>5162</v>
      </c>
      <c r="D658" s="70">
        <v>3.7000000476837198</v>
      </c>
      <c r="E658" s="70">
        <v>3.7000000476837198</v>
      </c>
      <c r="F658" s="70">
        <v>0</v>
      </c>
      <c r="G658" s="70">
        <v>0.87000000476837203</v>
      </c>
      <c r="H658" s="70">
        <v>0.86000001430511497</v>
      </c>
      <c r="I658" s="70">
        <v>1.9700000286102299</v>
      </c>
      <c r="J658" s="70">
        <v>0</v>
      </c>
      <c r="K658" s="70">
        <v>14</v>
      </c>
      <c r="L658" s="70">
        <v>24</v>
      </c>
      <c r="M658" s="70">
        <v>105</v>
      </c>
      <c r="N658" s="70">
        <v>863</v>
      </c>
      <c r="O658" s="71">
        <v>2507</v>
      </c>
    </row>
    <row r="659" spans="1:15">
      <c r="A659" s="68">
        <v>6775888955</v>
      </c>
      <c r="B659" s="69">
        <v>42475</v>
      </c>
      <c r="C659" s="70">
        <v>1282</v>
      </c>
      <c r="D659" s="70">
        <v>0.92000001668930098</v>
      </c>
      <c r="E659" s="70">
        <v>0.92000001668930098</v>
      </c>
      <c r="F659" s="70">
        <v>0</v>
      </c>
      <c r="G659" s="70">
        <v>0</v>
      </c>
      <c r="H659" s="70">
        <v>0</v>
      </c>
      <c r="I659" s="70">
        <v>0.92000001668930098</v>
      </c>
      <c r="J659" s="70">
        <v>0</v>
      </c>
      <c r="K659" s="70">
        <v>0</v>
      </c>
      <c r="L659" s="70">
        <v>0</v>
      </c>
      <c r="M659" s="70">
        <v>58</v>
      </c>
      <c r="N659" s="70">
        <v>976</v>
      </c>
      <c r="O659" s="71">
        <v>2127</v>
      </c>
    </row>
    <row r="660" spans="1:15">
      <c r="A660" s="68">
        <v>6775888955</v>
      </c>
      <c r="B660" s="69">
        <v>42476</v>
      </c>
      <c r="C660" s="70">
        <v>4732</v>
      </c>
      <c r="D660" s="70">
        <v>3.3900001049041699</v>
      </c>
      <c r="E660" s="70">
        <v>3.3900001049041699</v>
      </c>
      <c r="F660" s="70">
        <v>0</v>
      </c>
      <c r="G660" s="70">
        <v>2.5199999809265101</v>
      </c>
      <c r="H660" s="70">
        <v>0.81000000238418601</v>
      </c>
      <c r="I660" s="70">
        <v>5.9999998658895499E-2</v>
      </c>
      <c r="J660" s="70">
        <v>0</v>
      </c>
      <c r="K660" s="70">
        <v>36</v>
      </c>
      <c r="L660" s="70">
        <v>18</v>
      </c>
      <c r="M660" s="70">
        <v>9</v>
      </c>
      <c r="N660" s="70">
        <v>1377</v>
      </c>
      <c r="O660" s="71">
        <v>2225</v>
      </c>
    </row>
    <row r="661" spans="1:15">
      <c r="A661" s="68">
        <v>6775888955</v>
      </c>
      <c r="B661" s="69">
        <v>42477</v>
      </c>
      <c r="C661" s="70">
        <v>2497</v>
      </c>
      <c r="D661" s="70">
        <v>1.78999996185303</v>
      </c>
      <c r="E661" s="70">
        <v>1.78999996185303</v>
      </c>
      <c r="F661" s="70">
        <v>0</v>
      </c>
      <c r="G661" s="70">
        <v>0.34999999403953602</v>
      </c>
      <c r="H661" s="70">
        <v>1.12999999523163</v>
      </c>
      <c r="I661" s="70">
        <v>0.31000000238418601</v>
      </c>
      <c r="J661" s="70">
        <v>0</v>
      </c>
      <c r="K661" s="70">
        <v>5</v>
      </c>
      <c r="L661" s="70">
        <v>24</v>
      </c>
      <c r="M661" s="70">
        <v>19</v>
      </c>
      <c r="N661" s="70">
        <v>1392</v>
      </c>
      <c r="O661" s="71">
        <v>2067</v>
      </c>
    </row>
    <row r="662" spans="1:15">
      <c r="A662" s="68">
        <v>6775888955</v>
      </c>
      <c r="B662" s="69">
        <v>42478</v>
      </c>
      <c r="C662" s="70">
        <v>8294</v>
      </c>
      <c r="D662" s="70">
        <v>5.9499998092651403</v>
      </c>
      <c r="E662" s="70">
        <v>5.9499998092651403</v>
      </c>
      <c r="F662" s="70">
        <v>0</v>
      </c>
      <c r="G662" s="70">
        <v>2</v>
      </c>
      <c r="H662" s="70">
        <v>0.769999980926514</v>
      </c>
      <c r="I662" s="70">
        <v>3.1700000762939502</v>
      </c>
      <c r="J662" s="70">
        <v>0</v>
      </c>
      <c r="K662" s="70">
        <v>30</v>
      </c>
      <c r="L662" s="70">
        <v>31</v>
      </c>
      <c r="M662" s="70">
        <v>146</v>
      </c>
      <c r="N662" s="70">
        <v>1233</v>
      </c>
      <c r="O662" s="71">
        <v>2798</v>
      </c>
    </row>
    <row r="663" spans="1:15">
      <c r="A663" s="68">
        <v>6775888955</v>
      </c>
      <c r="B663" s="69">
        <v>42479</v>
      </c>
      <c r="C663" s="70">
        <v>0</v>
      </c>
      <c r="D663" s="70">
        <v>0</v>
      </c>
      <c r="E663" s="70">
        <v>0</v>
      </c>
      <c r="F663" s="70">
        <v>0</v>
      </c>
      <c r="G663" s="70">
        <v>0</v>
      </c>
      <c r="H663" s="70">
        <v>0</v>
      </c>
      <c r="I663" s="70">
        <v>0</v>
      </c>
      <c r="J663" s="70">
        <v>0</v>
      </c>
      <c r="K663" s="70">
        <v>0</v>
      </c>
      <c r="L663" s="70">
        <v>0</v>
      </c>
      <c r="M663" s="70">
        <v>0</v>
      </c>
      <c r="N663" s="70">
        <v>1440</v>
      </c>
      <c r="O663" s="71">
        <v>1841</v>
      </c>
    </row>
    <row r="664" spans="1:15">
      <c r="A664" s="68">
        <v>6775888955</v>
      </c>
      <c r="B664" s="69">
        <v>42480</v>
      </c>
      <c r="C664" s="70">
        <v>10771</v>
      </c>
      <c r="D664" s="70">
        <v>7.7199997901916504</v>
      </c>
      <c r="E664" s="70">
        <v>7.7199997901916504</v>
      </c>
      <c r="F664" s="70">
        <v>0</v>
      </c>
      <c r="G664" s="70">
        <v>3.7699999809265101</v>
      </c>
      <c r="H664" s="70">
        <v>1.7400000095367401</v>
      </c>
      <c r="I664" s="70">
        <v>2.2200000286102299</v>
      </c>
      <c r="J664" s="70">
        <v>0</v>
      </c>
      <c r="K664" s="70">
        <v>70</v>
      </c>
      <c r="L664" s="70">
        <v>113</v>
      </c>
      <c r="M664" s="70">
        <v>178</v>
      </c>
      <c r="N664" s="70">
        <v>1079</v>
      </c>
      <c r="O664" s="71">
        <v>3727</v>
      </c>
    </row>
    <row r="665" spans="1:15">
      <c r="A665" s="68">
        <v>6775888955</v>
      </c>
      <c r="B665" s="69">
        <v>42481</v>
      </c>
      <c r="C665" s="70">
        <v>0</v>
      </c>
      <c r="D665" s="70">
        <v>0</v>
      </c>
      <c r="E665" s="70">
        <v>0</v>
      </c>
      <c r="F665" s="70">
        <v>0</v>
      </c>
      <c r="G665" s="70">
        <v>0</v>
      </c>
      <c r="H665" s="70">
        <v>0</v>
      </c>
      <c r="I665" s="70">
        <v>0</v>
      </c>
      <c r="J665" s="70">
        <v>0</v>
      </c>
      <c r="K665" s="70">
        <v>0</v>
      </c>
      <c r="L665" s="70">
        <v>0</v>
      </c>
      <c r="M665" s="70">
        <v>0</v>
      </c>
      <c r="N665" s="70">
        <v>1440</v>
      </c>
      <c r="O665" s="71">
        <v>1841</v>
      </c>
    </row>
    <row r="666" spans="1:15">
      <c r="A666" s="68">
        <v>6775888955</v>
      </c>
      <c r="B666" s="69">
        <v>42482</v>
      </c>
      <c r="C666" s="70">
        <v>637</v>
      </c>
      <c r="D666" s="70">
        <v>0.46000000834464999</v>
      </c>
      <c r="E666" s="70">
        <v>0.46000000834464999</v>
      </c>
      <c r="F666" s="70">
        <v>0</v>
      </c>
      <c r="G666" s="70">
        <v>0</v>
      </c>
      <c r="H666" s="70">
        <v>0</v>
      </c>
      <c r="I666" s="70">
        <v>0.46000000834464999</v>
      </c>
      <c r="J666" s="70">
        <v>0</v>
      </c>
      <c r="K666" s="70">
        <v>0</v>
      </c>
      <c r="L666" s="70">
        <v>0</v>
      </c>
      <c r="M666" s="70">
        <v>20</v>
      </c>
      <c r="N666" s="70">
        <v>1420</v>
      </c>
      <c r="O666" s="71">
        <v>1922</v>
      </c>
    </row>
    <row r="667" spans="1:15">
      <c r="A667" s="68">
        <v>6775888955</v>
      </c>
      <c r="B667" s="69">
        <v>42483</v>
      </c>
      <c r="C667" s="70">
        <v>0</v>
      </c>
      <c r="D667" s="70">
        <v>0</v>
      </c>
      <c r="E667" s="70">
        <v>0</v>
      </c>
      <c r="F667" s="70">
        <v>0</v>
      </c>
      <c r="G667" s="70">
        <v>0</v>
      </c>
      <c r="H667" s="70">
        <v>0</v>
      </c>
      <c r="I667" s="70">
        <v>0</v>
      </c>
      <c r="J667" s="70">
        <v>0</v>
      </c>
      <c r="K667" s="70">
        <v>0</v>
      </c>
      <c r="L667" s="70">
        <v>0</v>
      </c>
      <c r="M667" s="70">
        <v>0</v>
      </c>
      <c r="N667" s="70">
        <v>1440</v>
      </c>
      <c r="O667" s="71">
        <v>1841</v>
      </c>
    </row>
    <row r="668" spans="1:15">
      <c r="A668" s="68">
        <v>6775888955</v>
      </c>
      <c r="B668" s="69">
        <v>42484</v>
      </c>
      <c r="C668" s="70">
        <v>2153</v>
      </c>
      <c r="D668" s="70">
        <v>1.53999996185303</v>
      </c>
      <c r="E668" s="70">
        <v>1.53999996185303</v>
      </c>
      <c r="F668" s="70">
        <v>0</v>
      </c>
      <c r="G668" s="70">
        <v>0.769999980926514</v>
      </c>
      <c r="H668" s="70">
        <v>0.62000000476837203</v>
      </c>
      <c r="I668" s="70">
        <v>0.15000000596046401</v>
      </c>
      <c r="J668" s="70">
        <v>0</v>
      </c>
      <c r="K668" s="70">
        <v>11</v>
      </c>
      <c r="L668" s="70">
        <v>18</v>
      </c>
      <c r="M668" s="70">
        <v>11</v>
      </c>
      <c r="N668" s="70">
        <v>1400</v>
      </c>
      <c r="O668" s="71">
        <v>2053</v>
      </c>
    </row>
    <row r="669" spans="1:15">
      <c r="A669" s="68">
        <v>6775888955</v>
      </c>
      <c r="B669" s="69">
        <v>42485</v>
      </c>
      <c r="C669" s="70">
        <v>6474</v>
      </c>
      <c r="D669" s="70">
        <v>4.6399998664856001</v>
      </c>
      <c r="E669" s="70">
        <v>4.6399998664856001</v>
      </c>
      <c r="F669" s="70">
        <v>0</v>
      </c>
      <c r="G669" s="70">
        <v>2.2699999809265101</v>
      </c>
      <c r="H669" s="70">
        <v>0.46000000834464999</v>
      </c>
      <c r="I669" s="70">
        <v>1.8999999761581401</v>
      </c>
      <c r="J669" s="70">
        <v>0</v>
      </c>
      <c r="K669" s="70">
        <v>33</v>
      </c>
      <c r="L669" s="70">
        <v>13</v>
      </c>
      <c r="M669" s="70">
        <v>92</v>
      </c>
      <c r="N669" s="70">
        <v>1302</v>
      </c>
      <c r="O669" s="71">
        <v>2484</v>
      </c>
    </row>
    <row r="670" spans="1:15">
      <c r="A670" s="68">
        <v>6775888955</v>
      </c>
      <c r="B670" s="69">
        <v>42486</v>
      </c>
      <c r="C670" s="70">
        <v>7091</v>
      </c>
      <c r="D670" s="70">
        <v>5.2699999809265101</v>
      </c>
      <c r="E670" s="70">
        <v>5.2699999809265101</v>
      </c>
      <c r="F670" s="70">
        <v>1.9595960378646899</v>
      </c>
      <c r="G670" s="70">
        <v>3.4800000190734899</v>
      </c>
      <c r="H670" s="70">
        <v>0.87000000476837203</v>
      </c>
      <c r="I670" s="70">
        <v>0.730000019073486</v>
      </c>
      <c r="J670" s="70">
        <v>0</v>
      </c>
      <c r="K670" s="70">
        <v>42</v>
      </c>
      <c r="L670" s="70">
        <v>30</v>
      </c>
      <c r="M670" s="70">
        <v>47</v>
      </c>
      <c r="N670" s="70">
        <v>1321</v>
      </c>
      <c r="O670" s="71">
        <v>2584</v>
      </c>
    </row>
    <row r="671" spans="1:15">
      <c r="A671" s="68">
        <v>6775888955</v>
      </c>
      <c r="B671" s="69">
        <v>42487</v>
      </c>
      <c r="C671" s="70">
        <v>0</v>
      </c>
      <c r="D671" s="70">
        <v>0</v>
      </c>
      <c r="E671" s="70">
        <v>0</v>
      </c>
      <c r="F671" s="70">
        <v>0</v>
      </c>
      <c r="G671" s="70">
        <v>0</v>
      </c>
      <c r="H671" s="70">
        <v>0</v>
      </c>
      <c r="I671" s="70">
        <v>0</v>
      </c>
      <c r="J671" s="70">
        <v>0</v>
      </c>
      <c r="K671" s="70">
        <v>0</v>
      </c>
      <c r="L671" s="70">
        <v>0</v>
      </c>
      <c r="M671" s="70">
        <v>0</v>
      </c>
      <c r="N671" s="70">
        <v>1440</v>
      </c>
      <c r="O671" s="71">
        <v>1841</v>
      </c>
    </row>
    <row r="672" spans="1:15">
      <c r="A672" s="68">
        <v>6775888955</v>
      </c>
      <c r="B672" s="69">
        <v>42488</v>
      </c>
      <c r="C672" s="70">
        <v>703</v>
      </c>
      <c r="D672" s="70">
        <v>0.5</v>
      </c>
      <c r="E672" s="70">
        <v>0.5</v>
      </c>
      <c r="F672" s="70">
        <v>0</v>
      </c>
      <c r="G672" s="70">
        <v>5.9999998658895499E-2</v>
      </c>
      <c r="H672" s="70">
        <v>0.20000000298023199</v>
      </c>
      <c r="I672" s="70">
        <v>0.239999994635582</v>
      </c>
      <c r="J672" s="70">
        <v>0</v>
      </c>
      <c r="K672" s="70">
        <v>2</v>
      </c>
      <c r="L672" s="70">
        <v>13</v>
      </c>
      <c r="M672" s="70">
        <v>15</v>
      </c>
      <c r="N672" s="70">
        <v>1410</v>
      </c>
      <c r="O672" s="71">
        <v>1993</v>
      </c>
    </row>
    <row r="673" spans="1:15">
      <c r="A673" s="68">
        <v>6775888955</v>
      </c>
      <c r="B673" s="69">
        <v>42489</v>
      </c>
      <c r="C673" s="70">
        <v>0</v>
      </c>
      <c r="D673" s="70">
        <v>0</v>
      </c>
      <c r="E673" s="70">
        <v>0</v>
      </c>
      <c r="F673" s="70">
        <v>0</v>
      </c>
      <c r="G673" s="70">
        <v>0</v>
      </c>
      <c r="H673" s="70">
        <v>0</v>
      </c>
      <c r="I673" s="70">
        <v>0</v>
      </c>
      <c r="J673" s="70">
        <v>0</v>
      </c>
      <c r="K673" s="70">
        <v>0</v>
      </c>
      <c r="L673" s="70">
        <v>0</v>
      </c>
      <c r="M673" s="70">
        <v>0</v>
      </c>
      <c r="N673" s="70">
        <v>1440</v>
      </c>
      <c r="O673" s="71">
        <v>1841</v>
      </c>
    </row>
    <row r="674" spans="1:15">
      <c r="A674" s="68">
        <v>6775888955</v>
      </c>
      <c r="B674" s="69">
        <v>42490</v>
      </c>
      <c r="C674" s="70">
        <v>2503</v>
      </c>
      <c r="D674" s="70">
        <v>1.78999996185303</v>
      </c>
      <c r="E674" s="70">
        <v>1.78999996185303</v>
      </c>
      <c r="F674" s="70">
        <v>0</v>
      </c>
      <c r="G674" s="70">
        <v>0.15999999642372101</v>
      </c>
      <c r="H674" s="70">
        <v>0.15999999642372101</v>
      </c>
      <c r="I674" s="70">
        <v>1.4800000190734901</v>
      </c>
      <c r="J674" s="70">
        <v>0</v>
      </c>
      <c r="K674" s="70">
        <v>3</v>
      </c>
      <c r="L674" s="70">
        <v>9</v>
      </c>
      <c r="M674" s="70">
        <v>84</v>
      </c>
      <c r="N674" s="70">
        <v>1344</v>
      </c>
      <c r="O674" s="71">
        <v>2280</v>
      </c>
    </row>
    <row r="675" spans="1:15">
      <c r="A675" s="68">
        <v>6775888955</v>
      </c>
      <c r="B675" s="69">
        <v>42491</v>
      </c>
      <c r="C675" s="70">
        <v>2487</v>
      </c>
      <c r="D675" s="70">
        <v>1.7799999713897701</v>
      </c>
      <c r="E675" s="70">
        <v>1.7799999713897701</v>
      </c>
      <c r="F675" s="70">
        <v>0</v>
      </c>
      <c r="G675" s="70">
        <v>0.479999989271164</v>
      </c>
      <c r="H675" s="70">
        <v>0.62000000476837203</v>
      </c>
      <c r="I675" s="70">
        <v>0.68000000715255704</v>
      </c>
      <c r="J675" s="70">
        <v>0</v>
      </c>
      <c r="K675" s="70">
        <v>9</v>
      </c>
      <c r="L675" s="70">
        <v>34</v>
      </c>
      <c r="M675" s="70">
        <v>50</v>
      </c>
      <c r="N675" s="70">
        <v>1347</v>
      </c>
      <c r="O675" s="71">
        <v>2319</v>
      </c>
    </row>
    <row r="676" spans="1:15">
      <c r="A676" s="68">
        <v>6775888955</v>
      </c>
      <c r="B676" s="69">
        <v>42492</v>
      </c>
      <c r="C676" s="70">
        <v>0</v>
      </c>
      <c r="D676" s="70">
        <v>0</v>
      </c>
      <c r="E676" s="70">
        <v>0</v>
      </c>
      <c r="F676" s="70">
        <v>0</v>
      </c>
      <c r="G676" s="70">
        <v>0</v>
      </c>
      <c r="H676" s="70">
        <v>0</v>
      </c>
      <c r="I676" s="70">
        <v>0</v>
      </c>
      <c r="J676" s="70">
        <v>0</v>
      </c>
      <c r="K676" s="70">
        <v>0</v>
      </c>
      <c r="L676" s="70">
        <v>0</v>
      </c>
      <c r="M676" s="70">
        <v>0</v>
      </c>
      <c r="N676" s="70">
        <v>1440</v>
      </c>
      <c r="O676" s="71">
        <v>1841</v>
      </c>
    </row>
    <row r="677" spans="1:15">
      <c r="A677" s="68">
        <v>6775888955</v>
      </c>
      <c r="B677" s="69">
        <v>42493</v>
      </c>
      <c r="C677" s="70">
        <v>9</v>
      </c>
      <c r="D677" s="70">
        <v>9.9999997764825804E-3</v>
      </c>
      <c r="E677" s="70">
        <v>9.9999997764825804E-3</v>
      </c>
      <c r="F677" s="70">
        <v>0</v>
      </c>
      <c r="G677" s="70">
        <v>0</v>
      </c>
      <c r="H677" s="70">
        <v>0</v>
      </c>
      <c r="I677" s="70">
        <v>9.9999997764825804E-3</v>
      </c>
      <c r="J677" s="70">
        <v>0</v>
      </c>
      <c r="K677" s="70">
        <v>0</v>
      </c>
      <c r="L677" s="70">
        <v>0</v>
      </c>
      <c r="M677" s="70">
        <v>1</v>
      </c>
      <c r="N677" s="70">
        <v>1439</v>
      </c>
      <c r="O677" s="71">
        <v>1843</v>
      </c>
    </row>
    <row r="678" spans="1:15">
      <c r="A678" s="68">
        <v>6775888955</v>
      </c>
      <c r="B678" s="69">
        <v>42494</v>
      </c>
      <c r="C678" s="70">
        <v>0</v>
      </c>
      <c r="D678" s="70">
        <v>0</v>
      </c>
      <c r="E678" s="70">
        <v>0</v>
      </c>
      <c r="F678" s="70">
        <v>0</v>
      </c>
      <c r="G678" s="70">
        <v>0</v>
      </c>
      <c r="H678" s="70">
        <v>0</v>
      </c>
      <c r="I678" s="70">
        <v>0</v>
      </c>
      <c r="J678" s="70">
        <v>0</v>
      </c>
      <c r="K678" s="70">
        <v>0</v>
      </c>
      <c r="L678" s="70">
        <v>0</v>
      </c>
      <c r="M678" s="70">
        <v>0</v>
      </c>
      <c r="N678" s="70">
        <v>1440</v>
      </c>
      <c r="O678" s="71">
        <v>1841</v>
      </c>
    </row>
    <row r="679" spans="1:15">
      <c r="A679" s="68">
        <v>6775888955</v>
      </c>
      <c r="B679" s="69">
        <v>42495</v>
      </c>
      <c r="C679" s="70">
        <v>0</v>
      </c>
      <c r="D679" s="70">
        <v>0</v>
      </c>
      <c r="E679" s="70">
        <v>0</v>
      </c>
      <c r="F679" s="70">
        <v>0</v>
      </c>
      <c r="G679" s="70">
        <v>0</v>
      </c>
      <c r="H679" s="70">
        <v>0</v>
      </c>
      <c r="I679" s="70">
        <v>0</v>
      </c>
      <c r="J679" s="70">
        <v>0</v>
      </c>
      <c r="K679" s="70">
        <v>0</v>
      </c>
      <c r="L679" s="70">
        <v>0</v>
      </c>
      <c r="M679" s="70">
        <v>0</v>
      </c>
      <c r="N679" s="70">
        <v>1440</v>
      </c>
      <c r="O679" s="71">
        <v>1841</v>
      </c>
    </row>
    <row r="680" spans="1:15">
      <c r="A680" s="68">
        <v>6775888955</v>
      </c>
      <c r="B680" s="69">
        <v>42496</v>
      </c>
      <c r="C680" s="70">
        <v>4697</v>
      </c>
      <c r="D680" s="70">
        <v>3.3699998855590798</v>
      </c>
      <c r="E680" s="70">
        <v>3.3699998855590798</v>
      </c>
      <c r="F680" s="70">
        <v>0</v>
      </c>
      <c r="G680" s="70">
        <v>0.46999999880790699</v>
      </c>
      <c r="H680" s="70">
        <v>0.93000000715255704</v>
      </c>
      <c r="I680" s="70">
        <v>1.9299999475479099</v>
      </c>
      <c r="J680" s="70">
        <v>0</v>
      </c>
      <c r="K680" s="70">
        <v>12</v>
      </c>
      <c r="L680" s="70">
        <v>35</v>
      </c>
      <c r="M680" s="70">
        <v>75</v>
      </c>
      <c r="N680" s="70">
        <v>1318</v>
      </c>
      <c r="O680" s="71">
        <v>2496</v>
      </c>
    </row>
    <row r="681" spans="1:15">
      <c r="A681" s="68">
        <v>6775888955</v>
      </c>
      <c r="B681" s="69">
        <v>42497</v>
      </c>
      <c r="C681" s="70">
        <v>1967</v>
      </c>
      <c r="D681" s="70">
        <v>1.4099999666214</v>
      </c>
      <c r="E681" s="70">
        <v>1.4099999666214</v>
      </c>
      <c r="F681" s="70">
        <v>0</v>
      </c>
      <c r="G681" s="70">
        <v>0.129999995231628</v>
      </c>
      <c r="H681" s="70">
        <v>0.239999994635582</v>
      </c>
      <c r="I681" s="70">
        <v>1.04999995231628</v>
      </c>
      <c r="J681" s="70">
        <v>0</v>
      </c>
      <c r="K681" s="70">
        <v>2</v>
      </c>
      <c r="L681" s="70">
        <v>5</v>
      </c>
      <c r="M681" s="70">
        <v>49</v>
      </c>
      <c r="N681" s="70">
        <v>551</v>
      </c>
      <c r="O681" s="71">
        <v>1032</v>
      </c>
    </row>
    <row r="682" spans="1:15">
      <c r="A682" s="68">
        <v>6962181067</v>
      </c>
      <c r="B682" s="69">
        <v>42472</v>
      </c>
      <c r="C682" s="70">
        <v>10199</v>
      </c>
      <c r="D682" s="70">
        <v>6.7399997711181596</v>
      </c>
      <c r="E682" s="70">
        <v>6.7399997711181596</v>
      </c>
      <c r="F682" s="70">
        <v>0</v>
      </c>
      <c r="G682" s="70">
        <v>3.4000000953674299</v>
      </c>
      <c r="H682" s="70">
        <v>0.82999998331069902</v>
      </c>
      <c r="I682" s="70">
        <v>2.5099999904632599</v>
      </c>
      <c r="J682" s="70">
        <v>0</v>
      </c>
      <c r="K682" s="70">
        <v>50</v>
      </c>
      <c r="L682" s="70">
        <v>14</v>
      </c>
      <c r="M682" s="70">
        <v>189</v>
      </c>
      <c r="N682" s="70">
        <v>796</v>
      </c>
      <c r="O682" s="71">
        <v>1994</v>
      </c>
    </row>
    <row r="683" spans="1:15">
      <c r="A683" s="68">
        <v>6962181067</v>
      </c>
      <c r="B683" s="69">
        <v>42473</v>
      </c>
      <c r="C683" s="70">
        <v>5652</v>
      </c>
      <c r="D683" s="70">
        <v>3.7400000095367401</v>
      </c>
      <c r="E683" s="70">
        <v>3.7400000095367401</v>
      </c>
      <c r="F683" s="70">
        <v>0</v>
      </c>
      <c r="G683" s="70">
        <v>0.56999999284744296</v>
      </c>
      <c r="H683" s="70">
        <v>1.21000003814697</v>
      </c>
      <c r="I683" s="70">
        <v>1.96000003814697</v>
      </c>
      <c r="J683" s="70">
        <v>0</v>
      </c>
      <c r="K683" s="70">
        <v>8</v>
      </c>
      <c r="L683" s="70">
        <v>24</v>
      </c>
      <c r="M683" s="70">
        <v>142</v>
      </c>
      <c r="N683" s="70">
        <v>548</v>
      </c>
      <c r="O683" s="71">
        <v>1718</v>
      </c>
    </row>
    <row r="684" spans="1:15">
      <c r="A684" s="68">
        <v>6962181067</v>
      </c>
      <c r="B684" s="69">
        <v>42474</v>
      </c>
      <c r="C684" s="70">
        <v>1551</v>
      </c>
      <c r="D684" s="70">
        <v>1.0299999713897701</v>
      </c>
      <c r="E684" s="70">
        <v>1.0299999713897701</v>
      </c>
      <c r="F684" s="70">
        <v>0</v>
      </c>
      <c r="G684" s="70">
        <v>0</v>
      </c>
      <c r="H684" s="70">
        <v>0</v>
      </c>
      <c r="I684" s="70">
        <v>1.0299999713897701</v>
      </c>
      <c r="J684" s="70">
        <v>0</v>
      </c>
      <c r="K684" s="70">
        <v>0</v>
      </c>
      <c r="L684" s="70">
        <v>0</v>
      </c>
      <c r="M684" s="70">
        <v>86</v>
      </c>
      <c r="N684" s="70">
        <v>862</v>
      </c>
      <c r="O684" s="71">
        <v>1466</v>
      </c>
    </row>
    <row r="685" spans="1:15">
      <c r="A685" s="68">
        <v>6962181067</v>
      </c>
      <c r="B685" s="69">
        <v>42475</v>
      </c>
      <c r="C685" s="70">
        <v>5563</v>
      </c>
      <c r="D685" s="70">
        <v>3.6800000667571999</v>
      </c>
      <c r="E685" s="70">
        <v>3.6800000667571999</v>
      </c>
      <c r="F685" s="70">
        <v>0</v>
      </c>
      <c r="G685" s="70">
        <v>0</v>
      </c>
      <c r="H685" s="70">
        <v>0</v>
      </c>
      <c r="I685" s="70">
        <v>3.6800000667571999</v>
      </c>
      <c r="J685" s="70">
        <v>0</v>
      </c>
      <c r="K685" s="70">
        <v>0</v>
      </c>
      <c r="L685" s="70">
        <v>0</v>
      </c>
      <c r="M685" s="70">
        <v>217</v>
      </c>
      <c r="N685" s="70">
        <v>837</v>
      </c>
      <c r="O685" s="71">
        <v>1756</v>
      </c>
    </row>
    <row r="686" spans="1:15">
      <c r="A686" s="68">
        <v>6962181067</v>
      </c>
      <c r="B686" s="69">
        <v>42476</v>
      </c>
      <c r="C686" s="70">
        <v>13217</v>
      </c>
      <c r="D686" s="70">
        <v>8.7399997711181605</v>
      </c>
      <c r="E686" s="70">
        <v>8.7399997711181605</v>
      </c>
      <c r="F686" s="70">
        <v>0</v>
      </c>
      <c r="G686" s="70">
        <v>3.6600000858306898</v>
      </c>
      <c r="H686" s="70">
        <v>0.18999999761581399</v>
      </c>
      <c r="I686" s="70">
        <v>4.8800001144409197</v>
      </c>
      <c r="J686" s="70">
        <v>0</v>
      </c>
      <c r="K686" s="70">
        <v>50</v>
      </c>
      <c r="L686" s="70">
        <v>3</v>
      </c>
      <c r="M686" s="70">
        <v>280</v>
      </c>
      <c r="N686" s="70">
        <v>741</v>
      </c>
      <c r="O686" s="71">
        <v>2173</v>
      </c>
    </row>
    <row r="687" spans="1:15">
      <c r="A687" s="68">
        <v>6962181067</v>
      </c>
      <c r="B687" s="69">
        <v>42477</v>
      </c>
      <c r="C687" s="70">
        <v>10145</v>
      </c>
      <c r="D687" s="70">
        <v>6.71000003814697</v>
      </c>
      <c r="E687" s="70">
        <v>6.71000003814697</v>
      </c>
      <c r="F687" s="70">
        <v>0</v>
      </c>
      <c r="G687" s="70">
        <v>0.33000001311302202</v>
      </c>
      <c r="H687" s="70">
        <v>0.68000000715255704</v>
      </c>
      <c r="I687" s="70">
        <v>5.6900000572204599</v>
      </c>
      <c r="J687" s="70">
        <v>0</v>
      </c>
      <c r="K687" s="70">
        <v>5</v>
      </c>
      <c r="L687" s="70">
        <v>13</v>
      </c>
      <c r="M687" s="70">
        <v>295</v>
      </c>
      <c r="N687" s="70">
        <v>634</v>
      </c>
      <c r="O687" s="71">
        <v>2027</v>
      </c>
    </row>
    <row r="688" spans="1:15">
      <c r="A688" s="68">
        <v>6962181067</v>
      </c>
      <c r="B688" s="69">
        <v>42478</v>
      </c>
      <c r="C688" s="70">
        <v>11404</v>
      </c>
      <c r="D688" s="70">
        <v>7.53999996185303</v>
      </c>
      <c r="E688" s="70">
        <v>7.53999996185303</v>
      </c>
      <c r="F688" s="70">
        <v>0</v>
      </c>
      <c r="G688" s="70">
        <v>0.82999998331069902</v>
      </c>
      <c r="H688" s="70">
        <v>2.3900001049041699</v>
      </c>
      <c r="I688" s="70">
        <v>4.3200001716613796</v>
      </c>
      <c r="J688" s="70">
        <v>0</v>
      </c>
      <c r="K688" s="70">
        <v>13</v>
      </c>
      <c r="L688" s="70">
        <v>42</v>
      </c>
      <c r="M688" s="70">
        <v>238</v>
      </c>
      <c r="N688" s="70">
        <v>689</v>
      </c>
      <c r="O688" s="71">
        <v>2039</v>
      </c>
    </row>
    <row r="689" spans="1:15">
      <c r="A689" s="68">
        <v>6962181067</v>
      </c>
      <c r="B689" s="69">
        <v>42479</v>
      </c>
      <c r="C689" s="70">
        <v>10742</v>
      </c>
      <c r="D689" s="70">
        <v>7.0999999046325701</v>
      </c>
      <c r="E689" s="70">
        <v>7.0999999046325701</v>
      </c>
      <c r="F689" s="70">
        <v>0</v>
      </c>
      <c r="G689" s="70">
        <v>2.0999999046325701</v>
      </c>
      <c r="H689" s="70">
        <v>2.1300001144409202</v>
      </c>
      <c r="I689" s="70">
        <v>2.8699998855590798</v>
      </c>
      <c r="J689" s="70">
        <v>0</v>
      </c>
      <c r="K689" s="70">
        <v>35</v>
      </c>
      <c r="L689" s="70">
        <v>41</v>
      </c>
      <c r="M689" s="70">
        <v>195</v>
      </c>
      <c r="N689" s="70">
        <v>659</v>
      </c>
      <c r="O689" s="71">
        <v>2046</v>
      </c>
    </row>
    <row r="690" spans="1:15">
      <c r="A690" s="68">
        <v>6962181067</v>
      </c>
      <c r="B690" s="69">
        <v>42480</v>
      </c>
      <c r="C690" s="70">
        <v>13928</v>
      </c>
      <c r="D690" s="70">
        <v>9.5500001907348597</v>
      </c>
      <c r="E690" s="70">
        <v>9.5500001907348597</v>
      </c>
      <c r="F690" s="70">
        <v>0</v>
      </c>
      <c r="G690" s="70">
        <v>4.2800002098083496</v>
      </c>
      <c r="H690" s="70">
        <v>0.18999999761581399</v>
      </c>
      <c r="I690" s="70">
        <v>5.0900001525878897</v>
      </c>
      <c r="J690" s="70">
        <v>0</v>
      </c>
      <c r="K690" s="70">
        <v>48</v>
      </c>
      <c r="L690" s="70">
        <v>4</v>
      </c>
      <c r="M690" s="70">
        <v>297</v>
      </c>
      <c r="N690" s="70">
        <v>639</v>
      </c>
      <c r="O690" s="71">
        <v>2174</v>
      </c>
    </row>
    <row r="691" spans="1:15">
      <c r="A691" s="68">
        <v>6962181067</v>
      </c>
      <c r="B691" s="69">
        <v>42481</v>
      </c>
      <c r="C691" s="70">
        <v>11835</v>
      </c>
      <c r="D691" s="70">
        <v>9.7100000381469709</v>
      </c>
      <c r="E691" s="70">
        <v>7.8800001144409197</v>
      </c>
      <c r="F691" s="70">
        <v>4.0816922187805202</v>
      </c>
      <c r="G691" s="70">
        <v>3.9900000095367401</v>
      </c>
      <c r="H691" s="70">
        <v>2.0999999046325701</v>
      </c>
      <c r="I691" s="70">
        <v>3.5099999904632599</v>
      </c>
      <c r="J691" s="70">
        <v>0.109999999403954</v>
      </c>
      <c r="K691" s="70">
        <v>53</v>
      </c>
      <c r="L691" s="70">
        <v>27</v>
      </c>
      <c r="M691" s="70">
        <v>214</v>
      </c>
      <c r="N691" s="70">
        <v>708</v>
      </c>
      <c r="O691" s="71">
        <v>2179</v>
      </c>
    </row>
    <row r="692" spans="1:15">
      <c r="A692" s="68">
        <v>6962181067</v>
      </c>
      <c r="B692" s="69">
        <v>42482</v>
      </c>
      <c r="C692" s="70">
        <v>10725</v>
      </c>
      <c r="D692" s="70">
        <v>7.0900001525878897</v>
      </c>
      <c r="E692" s="70">
        <v>7.0900001525878897</v>
      </c>
      <c r="F692" s="70">
        <v>0</v>
      </c>
      <c r="G692" s="70">
        <v>1.7699999809265099</v>
      </c>
      <c r="H692" s="70">
        <v>1.54999995231628</v>
      </c>
      <c r="I692" s="70">
        <v>3.7699999809265101</v>
      </c>
      <c r="J692" s="70">
        <v>0</v>
      </c>
      <c r="K692" s="70">
        <v>30</v>
      </c>
      <c r="L692" s="70">
        <v>33</v>
      </c>
      <c r="M692" s="70">
        <v>240</v>
      </c>
      <c r="N692" s="70">
        <v>659</v>
      </c>
      <c r="O692" s="71">
        <v>2086</v>
      </c>
    </row>
    <row r="693" spans="1:15">
      <c r="A693" s="68">
        <v>6962181067</v>
      </c>
      <c r="B693" s="69">
        <v>42483</v>
      </c>
      <c r="C693" s="70">
        <v>20031</v>
      </c>
      <c r="D693" s="70">
        <v>13.2399997711182</v>
      </c>
      <c r="E693" s="70">
        <v>13.2399997711182</v>
      </c>
      <c r="F693" s="70">
        <v>0</v>
      </c>
      <c r="G693" s="70">
        <v>4.1999998092651403</v>
      </c>
      <c r="H693" s="70">
        <v>2</v>
      </c>
      <c r="I693" s="70">
        <v>7.03999996185303</v>
      </c>
      <c r="J693" s="70">
        <v>0</v>
      </c>
      <c r="K693" s="70">
        <v>58</v>
      </c>
      <c r="L693" s="70">
        <v>41</v>
      </c>
      <c r="M693" s="70">
        <v>347</v>
      </c>
      <c r="N693" s="70">
        <v>484</v>
      </c>
      <c r="O693" s="71">
        <v>2571</v>
      </c>
    </row>
    <row r="694" spans="1:15">
      <c r="A694" s="68">
        <v>6962181067</v>
      </c>
      <c r="B694" s="69">
        <v>42484</v>
      </c>
      <c r="C694" s="70">
        <v>5029</v>
      </c>
      <c r="D694" s="70">
        <v>3.3199999332428001</v>
      </c>
      <c r="E694" s="70">
        <v>3.3199999332428001</v>
      </c>
      <c r="F694" s="70">
        <v>0</v>
      </c>
      <c r="G694" s="70">
        <v>0</v>
      </c>
      <c r="H694" s="70">
        <v>0</v>
      </c>
      <c r="I694" s="70">
        <v>3.3199999332428001</v>
      </c>
      <c r="J694" s="70">
        <v>0</v>
      </c>
      <c r="K694" s="70">
        <v>0</v>
      </c>
      <c r="L694" s="70">
        <v>0</v>
      </c>
      <c r="M694" s="70">
        <v>199</v>
      </c>
      <c r="N694" s="70">
        <v>720</v>
      </c>
      <c r="O694" s="71">
        <v>1705</v>
      </c>
    </row>
    <row r="695" spans="1:15">
      <c r="A695" s="68">
        <v>6962181067</v>
      </c>
      <c r="B695" s="69">
        <v>42485</v>
      </c>
      <c r="C695" s="70">
        <v>13239</v>
      </c>
      <c r="D695" s="70">
        <v>9.2700004577636701</v>
      </c>
      <c r="E695" s="70">
        <v>9.0799999237060494</v>
      </c>
      <c r="F695" s="70">
        <v>2.7851750850677499</v>
      </c>
      <c r="G695" s="70">
        <v>3.0199999809265101</v>
      </c>
      <c r="H695" s="70">
        <v>1.6799999475479099</v>
      </c>
      <c r="I695" s="70">
        <v>4.46000003814697</v>
      </c>
      <c r="J695" s="70">
        <v>0.10000000149011599</v>
      </c>
      <c r="K695" s="70">
        <v>35</v>
      </c>
      <c r="L695" s="70">
        <v>31</v>
      </c>
      <c r="M695" s="70">
        <v>282</v>
      </c>
      <c r="N695" s="70">
        <v>637</v>
      </c>
      <c r="O695" s="71">
        <v>2194</v>
      </c>
    </row>
    <row r="696" spans="1:15">
      <c r="A696" s="68">
        <v>6962181067</v>
      </c>
      <c r="B696" s="69">
        <v>42486</v>
      </c>
      <c r="C696" s="70">
        <v>10433</v>
      </c>
      <c r="D696" s="70">
        <v>6.9000000953674299</v>
      </c>
      <c r="E696" s="70">
        <v>6.9000000953674299</v>
      </c>
      <c r="F696" s="70">
        <v>0</v>
      </c>
      <c r="G696" s="70">
        <v>2.5799999237060498</v>
      </c>
      <c r="H696" s="70">
        <v>0.41999998688697798</v>
      </c>
      <c r="I696" s="70">
        <v>3.9000000953674299</v>
      </c>
      <c r="J696" s="70">
        <v>0</v>
      </c>
      <c r="K696" s="70">
        <v>36</v>
      </c>
      <c r="L696" s="70">
        <v>7</v>
      </c>
      <c r="M696" s="70">
        <v>254</v>
      </c>
      <c r="N696" s="70">
        <v>680</v>
      </c>
      <c r="O696" s="71">
        <v>2012</v>
      </c>
    </row>
    <row r="697" spans="1:15">
      <c r="A697" s="68">
        <v>6962181067</v>
      </c>
      <c r="B697" s="69">
        <v>42487</v>
      </c>
      <c r="C697" s="70">
        <v>10320</v>
      </c>
      <c r="D697" s="70">
        <v>6.8200001716613796</v>
      </c>
      <c r="E697" s="70">
        <v>6.8200001716613796</v>
      </c>
      <c r="F697" s="70">
        <v>0</v>
      </c>
      <c r="G697" s="70">
        <v>0.55000001192092896</v>
      </c>
      <c r="H697" s="70">
        <v>2.0199999809265101</v>
      </c>
      <c r="I697" s="70">
        <v>4.25</v>
      </c>
      <c r="J697" s="70">
        <v>0</v>
      </c>
      <c r="K697" s="70">
        <v>7</v>
      </c>
      <c r="L697" s="70">
        <v>38</v>
      </c>
      <c r="M697" s="70">
        <v>279</v>
      </c>
      <c r="N697" s="70">
        <v>697</v>
      </c>
      <c r="O697" s="71">
        <v>2034</v>
      </c>
    </row>
    <row r="698" spans="1:15">
      <c r="A698" s="68">
        <v>6962181067</v>
      </c>
      <c r="B698" s="69">
        <v>42488</v>
      </c>
      <c r="C698" s="70">
        <v>12627</v>
      </c>
      <c r="D698" s="70">
        <v>8.3500003814697301</v>
      </c>
      <c r="E698" s="70">
        <v>8.3500003814697301</v>
      </c>
      <c r="F698" s="70">
        <v>0</v>
      </c>
      <c r="G698" s="70">
        <v>2.5099999904632599</v>
      </c>
      <c r="H698" s="70">
        <v>0.239999994635582</v>
      </c>
      <c r="I698" s="70">
        <v>5.5900001525878897</v>
      </c>
      <c r="J698" s="70">
        <v>0</v>
      </c>
      <c r="K698" s="70">
        <v>38</v>
      </c>
      <c r="L698" s="70">
        <v>8</v>
      </c>
      <c r="M698" s="70">
        <v>288</v>
      </c>
      <c r="N698" s="70">
        <v>621</v>
      </c>
      <c r="O698" s="71">
        <v>2182</v>
      </c>
    </row>
    <row r="699" spans="1:15">
      <c r="A699" s="68">
        <v>6962181067</v>
      </c>
      <c r="B699" s="69">
        <v>42489</v>
      </c>
      <c r="C699" s="70">
        <v>10762</v>
      </c>
      <c r="D699" s="70">
        <v>7.1100001335143999</v>
      </c>
      <c r="E699" s="70">
        <v>7.1100001335143999</v>
      </c>
      <c r="F699" s="70">
        <v>0</v>
      </c>
      <c r="G699" s="70">
        <v>0.81999999284744296</v>
      </c>
      <c r="H699" s="70">
        <v>0.479999989271164</v>
      </c>
      <c r="I699" s="70">
        <v>5.8099999427795401</v>
      </c>
      <c r="J699" s="70">
        <v>0</v>
      </c>
      <c r="K699" s="70">
        <v>12</v>
      </c>
      <c r="L699" s="70">
        <v>15</v>
      </c>
      <c r="M699" s="70">
        <v>369</v>
      </c>
      <c r="N699" s="70">
        <v>645</v>
      </c>
      <c r="O699" s="71">
        <v>2254</v>
      </c>
    </row>
    <row r="700" spans="1:15">
      <c r="A700" s="68">
        <v>6962181067</v>
      </c>
      <c r="B700" s="69">
        <v>42490</v>
      </c>
      <c r="C700" s="70">
        <v>10081</v>
      </c>
      <c r="D700" s="70">
        <v>6.6599998474121103</v>
      </c>
      <c r="E700" s="70">
        <v>6.6599998474121103</v>
      </c>
      <c r="F700" s="70">
        <v>0</v>
      </c>
      <c r="G700" s="70">
        <v>2.2400000095367401</v>
      </c>
      <c r="H700" s="70">
        <v>0.75999999046325695</v>
      </c>
      <c r="I700" s="70">
        <v>3.6700000762939502</v>
      </c>
      <c r="J700" s="70">
        <v>0</v>
      </c>
      <c r="K700" s="70">
        <v>32</v>
      </c>
      <c r="L700" s="70">
        <v>16</v>
      </c>
      <c r="M700" s="70">
        <v>237</v>
      </c>
      <c r="N700" s="70">
        <v>731</v>
      </c>
      <c r="O700" s="71">
        <v>2002</v>
      </c>
    </row>
    <row r="701" spans="1:15">
      <c r="A701" s="68">
        <v>6962181067</v>
      </c>
      <c r="B701" s="69">
        <v>42491</v>
      </c>
      <c r="C701" s="70">
        <v>5454</v>
      </c>
      <c r="D701" s="70">
        <v>3.6099998950958301</v>
      </c>
      <c r="E701" s="70">
        <v>3.6099998950958301</v>
      </c>
      <c r="F701" s="70">
        <v>0</v>
      </c>
      <c r="G701" s="70">
        <v>0</v>
      </c>
      <c r="H701" s="70">
        <v>0</v>
      </c>
      <c r="I701" s="70">
        <v>3.6099998950958301</v>
      </c>
      <c r="J701" s="70">
        <v>0</v>
      </c>
      <c r="K701" s="70">
        <v>0</v>
      </c>
      <c r="L701" s="70">
        <v>0</v>
      </c>
      <c r="M701" s="70">
        <v>215</v>
      </c>
      <c r="N701" s="70">
        <v>722</v>
      </c>
      <c r="O701" s="71">
        <v>1740</v>
      </c>
    </row>
    <row r="702" spans="1:15">
      <c r="A702" s="68">
        <v>6962181067</v>
      </c>
      <c r="B702" s="69">
        <v>42492</v>
      </c>
      <c r="C702" s="70">
        <v>12912</v>
      </c>
      <c r="D702" s="70">
        <v>8.5399999618530291</v>
      </c>
      <c r="E702" s="70">
        <v>8.5399999618530291</v>
      </c>
      <c r="F702" s="70">
        <v>0</v>
      </c>
      <c r="G702" s="70">
        <v>1.20000004768372</v>
      </c>
      <c r="H702" s="70">
        <v>2</v>
      </c>
      <c r="I702" s="70">
        <v>5.3400001525878897</v>
      </c>
      <c r="J702" s="70">
        <v>0</v>
      </c>
      <c r="K702" s="70">
        <v>18</v>
      </c>
      <c r="L702" s="70">
        <v>39</v>
      </c>
      <c r="M702" s="70">
        <v>313</v>
      </c>
      <c r="N702" s="70">
        <v>655</v>
      </c>
      <c r="O702" s="71">
        <v>2162</v>
      </c>
    </row>
    <row r="703" spans="1:15">
      <c r="A703" s="68">
        <v>6962181067</v>
      </c>
      <c r="B703" s="69">
        <v>42493</v>
      </c>
      <c r="C703" s="70">
        <v>12109</v>
      </c>
      <c r="D703" s="70">
        <v>8.1199998855590803</v>
      </c>
      <c r="E703" s="70">
        <v>8.1199998855590803</v>
      </c>
      <c r="F703" s="70">
        <v>0</v>
      </c>
      <c r="G703" s="70">
        <v>1.7400000095367401</v>
      </c>
      <c r="H703" s="70">
        <v>2.03999996185303</v>
      </c>
      <c r="I703" s="70">
        <v>4.3299999237060502</v>
      </c>
      <c r="J703" s="70">
        <v>0</v>
      </c>
      <c r="K703" s="70">
        <v>21</v>
      </c>
      <c r="L703" s="70">
        <v>36</v>
      </c>
      <c r="M703" s="70">
        <v>267</v>
      </c>
      <c r="N703" s="70">
        <v>654</v>
      </c>
      <c r="O703" s="71">
        <v>2072</v>
      </c>
    </row>
    <row r="704" spans="1:15">
      <c r="A704" s="68">
        <v>6962181067</v>
      </c>
      <c r="B704" s="69">
        <v>42494</v>
      </c>
      <c r="C704" s="70">
        <v>10147</v>
      </c>
      <c r="D704" s="70">
        <v>6.71000003814697</v>
      </c>
      <c r="E704" s="70">
        <v>6.71000003814697</v>
      </c>
      <c r="F704" s="70">
        <v>0</v>
      </c>
      <c r="G704" s="70">
        <v>0.46999999880790699</v>
      </c>
      <c r="H704" s="70">
        <v>1.6799999475479099</v>
      </c>
      <c r="I704" s="70">
        <v>4.5500001907348597</v>
      </c>
      <c r="J704" s="70">
        <v>0</v>
      </c>
      <c r="K704" s="70">
        <v>15</v>
      </c>
      <c r="L704" s="70">
        <v>36</v>
      </c>
      <c r="M704" s="70">
        <v>284</v>
      </c>
      <c r="N704" s="70">
        <v>683</v>
      </c>
      <c r="O704" s="71">
        <v>2086</v>
      </c>
    </row>
    <row r="705" spans="1:15">
      <c r="A705" s="68">
        <v>6962181067</v>
      </c>
      <c r="B705" s="69">
        <v>42495</v>
      </c>
      <c r="C705" s="70">
        <v>10524</v>
      </c>
      <c r="D705" s="70">
        <v>6.96000003814697</v>
      </c>
      <c r="E705" s="70">
        <v>6.96000003814697</v>
      </c>
      <c r="F705" s="70">
        <v>0</v>
      </c>
      <c r="G705" s="70">
        <v>0.99000000953674305</v>
      </c>
      <c r="H705" s="70">
        <v>1.1599999666214</v>
      </c>
      <c r="I705" s="70">
        <v>4.8099999427795401</v>
      </c>
      <c r="J705" s="70">
        <v>0</v>
      </c>
      <c r="K705" s="70">
        <v>14</v>
      </c>
      <c r="L705" s="70">
        <v>22</v>
      </c>
      <c r="M705" s="70">
        <v>305</v>
      </c>
      <c r="N705" s="70">
        <v>591</v>
      </c>
      <c r="O705" s="71">
        <v>2066</v>
      </c>
    </row>
    <row r="706" spans="1:15">
      <c r="A706" s="68">
        <v>6962181067</v>
      </c>
      <c r="B706" s="69">
        <v>42496</v>
      </c>
      <c r="C706" s="70">
        <v>5908</v>
      </c>
      <c r="D706" s="70">
        <v>3.9100000858306898</v>
      </c>
      <c r="E706" s="70">
        <v>3.9100000858306898</v>
      </c>
      <c r="F706" s="70">
        <v>0</v>
      </c>
      <c r="G706" s="70">
        <v>0</v>
      </c>
      <c r="H706" s="70">
        <v>0</v>
      </c>
      <c r="I706" s="70">
        <v>3.9100000858306898</v>
      </c>
      <c r="J706" s="70">
        <v>0</v>
      </c>
      <c r="K706" s="70">
        <v>0</v>
      </c>
      <c r="L706" s="70">
        <v>0</v>
      </c>
      <c r="M706" s="70">
        <v>299</v>
      </c>
      <c r="N706" s="70">
        <v>717</v>
      </c>
      <c r="O706" s="71">
        <v>1850</v>
      </c>
    </row>
    <row r="707" spans="1:15">
      <c r="A707" s="68">
        <v>6962181067</v>
      </c>
      <c r="B707" s="69">
        <v>42497</v>
      </c>
      <c r="C707" s="70">
        <v>6815</v>
      </c>
      <c r="D707" s="70">
        <v>4.5</v>
      </c>
      <c r="E707" s="70">
        <v>4.5</v>
      </c>
      <c r="F707" s="70">
        <v>0</v>
      </c>
      <c r="G707" s="70">
        <v>0</v>
      </c>
      <c r="H707" s="70">
        <v>0</v>
      </c>
      <c r="I707" s="70">
        <v>4.5</v>
      </c>
      <c r="J707" s="70">
        <v>0</v>
      </c>
      <c r="K707" s="70">
        <v>0</v>
      </c>
      <c r="L707" s="70">
        <v>0</v>
      </c>
      <c r="M707" s="70">
        <v>328</v>
      </c>
      <c r="N707" s="70">
        <v>745</v>
      </c>
      <c r="O707" s="71">
        <v>1947</v>
      </c>
    </row>
    <row r="708" spans="1:15">
      <c r="A708" s="68">
        <v>6962181067</v>
      </c>
      <c r="B708" s="69">
        <v>42498</v>
      </c>
      <c r="C708" s="70">
        <v>4188</v>
      </c>
      <c r="D708" s="70">
        <v>2.7699999809265101</v>
      </c>
      <c r="E708" s="70">
        <v>2.7699999809265101</v>
      </c>
      <c r="F708" s="70">
        <v>0</v>
      </c>
      <c r="G708" s="70">
        <v>0</v>
      </c>
      <c r="H708" s="70">
        <v>0.519999980926514</v>
      </c>
      <c r="I708" s="70">
        <v>2.25</v>
      </c>
      <c r="J708" s="70">
        <v>0</v>
      </c>
      <c r="K708" s="70">
        <v>0</v>
      </c>
      <c r="L708" s="70">
        <v>14</v>
      </c>
      <c r="M708" s="70">
        <v>151</v>
      </c>
      <c r="N708" s="70">
        <v>709</v>
      </c>
      <c r="O708" s="71">
        <v>1659</v>
      </c>
    </row>
    <row r="709" spans="1:15">
      <c r="A709" s="68">
        <v>6962181067</v>
      </c>
      <c r="B709" s="69">
        <v>42499</v>
      </c>
      <c r="C709" s="70">
        <v>12342</v>
      </c>
      <c r="D709" s="70">
        <v>8.7200002670288104</v>
      </c>
      <c r="E709" s="70">
        <v>8.6800003051757795</v>
      </c>
      <c r="F709" s="70">
        <v>3.1678218841552699</v>
      </c>
      <c r="G709" s="70">
        <v>3.9000000953674299</v>
      </c>
      <c r="H709" s="70">
        <v>1.1799999475479099</v>
      </c>
      <c r="I709" s="70">
        <v>3.6500000953674299</v>
      </c>
      <c r="J709" s="70">
        <v>0</v>
      </c>
      <c r="K709" s="70">
        <v>43</v>
      </c>
      <c r="L709" s="70">
        <v>21</v>
      </c>
      <c r="M709" s="70">
        <v>231</v>
      </c>
      <c r="N709" s="70">
        <v>607</v>
      </c>
      <c r="O709" s="71">
        <v>2105</v>
      </c>
    </row>
    <row r="710" spans="1:15">
      <c r="A710" s="68">
        <v>6962181067</v>
      </c>
      <c r="B710" s="69">
        <v>42500</v>
      </c>
      <c r="C710" s="70">
        <v>15448</v>
      </c>
      <c r="D710" s="70">
        <v>10.210000038146999</v>
      </c>
      <c r="E710" s="70">
        <v>10.210000038146999</v>
      </c>
      <c r="F710" s="70">
        <v>0</v>
      </c>
      <c r="G710" s="70">
        <v>3.4700000286102299</v>
      </c>
      <c r="H710" s="70">
        <v>1.75</v>
      </c>
      <c r="I710" s="70">
        <v>4.9899997711181596</v>
      </c>
      <c r="J710" s="70">
        <v>0</v>
      </c>
      <c r="K710" s="70">
        <v>62</v>
      </c>
      <c r="L710" s="70">
        <v>34</v>
      </c>
      <c r="M710" s="70">
        <v>275</v>
      </c>
      <c r="N710" s="70">
        <v>626</v>
      </c>
      <c r="O710" s="71">
        <v>2361</v>
      </c>
    </row>
    <row r="711" spans="1:15">
      <c r="A711" s="68">
        <v>6962181067</v>
      </c>
      <c r="B711" s="69">
        <v>42501</v>
      </c>
      <c r="C711" s="70">
        <v>6722</v>
      </c>
      <c r="D711" s="70">
        <v>4.4400000572204599</v>
      </c>
      <c r="E711" s="70">
        <v>4.4400000572204599</v>
      </c>
      <c r="F711" s="70">
        <v>0</v>
      </c>
      <c r="G711" s="70">
        <v>1.4900000095367401</v>
      </c>
      <c r="H711" s="70">
        <v>0.31000000238418601</v>
      </c>
      <c r="I711" s="70">
        <v>2.6500000953674299</v>
      </c>
      <c r="J711" s="70">
        <v>0</v>
      </c>
      <c r="K711" s="70">
        <v>24</v>
      </c>
      <c r="L711" s="70">
        <v>7</v>
      </c>
      <c r="M711" s="70">
        <v>199</v>
      </c>
      <c r="N711" s="70">
        <v>709</v>
      </c>
      <c r="O711" s="71">
        <v>1855</v>
      </c>
    </row>
    <row r="712" spans="1:15">
      <c r="A712" s="68">
        <v>6962181067</v>
      </c>
      <c r="B712" s="69">
        <v>42502</v>
      </c>
      <c r="C712" s="70">
        <v>3587</v>
      </c>
      <c r="D712" s="70">
        <v>2.3699998855590798</v>
      </c>
      <c r="E712" s="70">
        <v>2.3699998855590798</v>
      </c>
      <c r="F712" s="70">
        <v>0</v>
      </c>
      <c r="G712" s="70">
        <v>0</v>
      </c>
      <c r="H712" s="70">
        <v>0.25</v>
      </c>
      <c r="I712" s="70">
        <v>2.1099998950958301</v>
      </c>
      <c r="J712" s="70">
        <v>0</v>
      </c>
      <c r="K712" s="70">
        <v>0</v>
      </c>
      <c r="L712" s="70">
        <v>8</v>
      </c>
      <c r="M712" s="70">
        <v>105</v>
      </c>
      <c r="N712" s="70">
        <v>127</v>
      </c>
      <c r="O712" s="71">
        <v>928</v>
      </c>
    </row>
    <row r="713" spans="1:15">
      <c r="A713" s="68">
        <v>7007744171</v>
      </c>
      <c r="B713" s="69">
        <v>42472</v>
      </c>
      <c r="C713" s="70">
        <v>14172</v>
      </c>
      <c r="D713" s="70">
        <v>10.289999961853001</v>
      </c>
      <c r="E713" s="70">
        <v>9.4799995422363299</v>
      </c>
      <c r="F713" s="70">
        <v>4.8697829246520996</v>
      </c>
      <c r="G713" s="70">
        <v>4.5</v>
      </c>
      <c r="H713" s="70">
        <v>0.37999999523162797</v>
      </c>
      <c r="I713" s="70">
        <v>5.4099998474121103</v>
      </c>
      <c r="J713" s="70">
        <v>0</v>
      </c>
      <c r="K713" s="70">
        <v>53</v>
      </c>
      <c r="L713" s="70">
        <v>8</v>
      </c>
      <c r="M713" s="70">
        <v>355</v>
      </c>
      <c r="N713" s="70">
        <v>1024</v>
      </c>
      <c r="O713" s="71">
        <v>2937</v>
      </c>
    </row>
    <row r="714" spans="1:15">
      <c r="A714" s="68">
        <v>7007744171</v>
      </c>
      <c r="B714" s="69">
        <v>42473</v>
      </c>
      <c r="C714" s="70">
        <v>12862</v>
      </c>
      <c r="D714" s="70">
        <v>9.6499996185302699</v>
      </c>
      <c r="E714" s="70">
        <v>8.6000003814697301</v>
      </c>
      <c r="F714" s="70">
        <v>4.8513069152831996</v>
      </c>
      <c r="G714" s="70">
        <v>4.6100001335143999</v>
      </c>
      <c r="H714" s="70">
        <v>0.56000000238418601</v>
      </c>
      <c r="I714" s="70">
        <v>4.4800000190734899</v>
      </c>
      <c r="J714" s="70">
        <v>0</v>
      </c>
      <c r="K714" s="70">
        <v>56</v>
      </c>
      <c r="L714" s="70">
        <v>22</v>
      </c>
      <c r="M714" s="70">
        <v>261</v>
      </c>
      <c r="N714" s="70">
        <v>1101</v>
      </c>
      <c r="O714" s="71">
        <v>2742</v>
      </c>
    </row>
    <row r="715" spans="1:15">
      <c r="A715" s="68">
        <v>7007744171</v>
      </c>
      <c r="B715" s="69">
        <v>42474</v>
      </c>
      <c r="C715" s="70">
        <v>11179</v>
      </c>
      <c r="D715" s="70">
        <v>8.2399997711181605</v>
      </c>
      <c r="E715" s="70">
        <v>7.4800000190734899</v>
      </c>
      <c r="F715" s="70">
        <v>3.2854149341583301</v>
      </c>
      <c r="G715" s="70">
        <v>2.9500000476837198</v>
      </c>
      <c r="H715" s="70">
        <v>0.34000000357627902</v>
      </c>
      <c r="I715" s="70">
        <v>4.96000003814697</v>
      </c>
      <c r="J715" s="70">
        <v>0</v>
      </c>
      <c r="K715" s="70">
        <v>34</v>
      </c>
      <c r="L715" s="70">
        <v>6</v>
      </c>
      <c r="M715" s="70">
        <v>304</v>
      </c>
      <c r="N715" s="70">
        <v>1096</v>
      </c>
      <c r="O715" s="71">
        <v>2668</v>
      </c>
    </row>
    <row r="716" spans="1:15">
      <c r="A716" s="68">
        <v>7007744171</v>
      </c>
      <c r="B716" s="69">
        <v>42475</v>
      </c>
      <c r="C716" s="70">
        <v>5273</v>
      </c>
      <c r="D716" s="70">
        <v>3.5299999713897701</v>
      </c>
      <c r="E716" s="70">
        <v>3.5299999713897701</v>
      </c>
      <c r="F716" s="70">
        <v>0</v>
      </c>
      <c r="G716" s="70">
        <v>0</v>
      </c>
      <c r="H716" s="70">
        <v>0</v>
      </c>
      <c r="I716" s="70">
        <v>3.5299999713897701</v>
      </c>
      <c r="J716" s="70">
        <v>0</v>
      </c>
      <c r="K716" s="70">
        <v>0</v>
      </c>
      <c r="L716" s="70">
        <v>0</v>
      </c>
      <c r="M716" s="70">
        <v>202</v>
      </c>
      <c r="N716" s="70">
        <v>1238</v>
      </c>
      <c r="O716" s="71">
        <v>2098</v>
      </c>
    </row>
    <row r="717" spans="1:15">
      <c r="A717" s="68">
        <v>7007744171</v>
      </c>
      <c r="B717" s="69">
        <v>42476</v>
      </c>
      <c r="C717" s="70">
        <v>4631</v>
      </c>
      <c r="D717" s="70">
        <v>3.0999999046325701</v>
      </c>
      <c r="E717" s="70">
        <v>3.0999999046325701</v>
      </c>
      <c r="F717" s="70">
        <v>0</v>
      </c>
      <c r="G717" s="70">
        <v>0</v>
      </c>
      <c r="H717" s="70">
        <v>0</v>
      </c>
      <c r="I717" s="70">
        <v>3.0999999046325701</v>
      </c>
      <c r="J717" s="70">
        <v>0</v>
      </c>
      <c r="K717" s="70">
        <v>0</v>
      </c>
      <c r="L717" s="70">
        <v>0</v>
      </c>
      <c r="M717" s="70">
        <v>203</v>
      </c>
      <c r="N717" s="70">
        <v>1155</v>
      </c>
      <c r="O717" s="71">
        <v>2076</v>
      </c>
    </row>
    <row r="718" spans="1:15">
      <c r="A718" s="68">
        <v>7007744171</v>
      </c>
      <c r="B718" s="69">
        <v>42477</v>
      </c>
      <c r="C718" s="70">
        <v>8059</v>
      </c>
      <c r="D718" s="70">
        <v>5.3899998664856001</v>
      </c>
      <c r="E718" s="70">
        <v>5.3899998664856001</v>
      </c>
      <c r="F718" s="70">
        <v>0</v>
      </c>
      <c r="G718" s="70">
        <v>0</v>
      </c>
      <c r="H718" s="70">
        <v>0</v>
      </c>
      <c r="I718" s="70">
        <v>5.3899998664856001</v>
      </c>
      <c r="J718" s="70">
        <v>0</v>
      </c>
      <c r="K718" s="70">
        <v>0</v>
      </c>
      <c r="L718" s="70">
        <v>0</v>
      </c>
      <c r="M718" s="70">
        <v>305</v>
      </c>
      <c r="N718" s="70">
        <v>1135</v>
      </c>
      <c r="O718" s="71">
        <v>2383</v>
      </c>
    </row>
    <row r="719" spans="1:15">
      <c r="A719" s="68">
        <v>7007744171</v>
      </c>
      <c r="B719" s="69">
        <v>42478</v>
      </c>
      <c r="C719" s="70">
        <v>14816</v>
      </c>
      <c r="D719" s="70">
        <v>10.9799995422363</v>
      </c>
      <c r="E719" s="70">
        <v>9.9099998474121094</v>
      </c>
      <c r="F719" s="70">
        <v>4.9305500984191903</v>
      </c>
      <c r="G719" s="70">
        <v>3.78999996185303</v>
      </c>
      <c r="H719" s="70">
        <v>2.1199998855590798</v>
      </c>
      <c r="I719" s="70">
        <v>5.0500001907348597</v>
      </c>
      <c r="J719" s="70">
        <v>1.9999999552965199E-2</v>
      </c>
      <c r="K719" s="70">
        <v>48</v>
      </c>
      <c r="L719" s="70">
        <v>31</v>
      </c>
      <c r="M719" s="70">
        <v>284</v>
      </c>
      <c r="N719" s="70">
        <v>1077</v>
      </c>
      <c r="O719" s="71">
        <v>2832</v>
      </c>
    </row>
    <row r="720" spans="1:15">
      <c r="A720" s="68">
        <v>7007744171</v>
      </c>
      <c r="B720" s="69">
        <v>42479</v>
      </c>
      <c r="C720" s="70">
        <v>14194</v>
      </c>
      <c r="D720" s="70">
        <v>10.4799995422363</v>
      </c>
      <c r="E720" s="70">
        <v>9.5</v>
      </c>
      <c r="F720" s="70">
        <v>4.9421420097351101</v>
      </c>
      <c r="G720" s="70">
        <v>4.4099998474121103</v>
      </c>
      <c r="H720" s="70">
        <v>0.75999999046325695</v>
      </c>
      <c r="I720" s="70">
        <v>5.3099999427795401</v>
      </c>
      <c r="J720" s="70">
        <v>0</v>
      </c>
      <c r="K720" s="70">
        <v>53</v>
      </c>
      <c r="L720" s="70">
        <v>17</v>
      </c>
      <c r="M720" s="70">
        <v>304</v>
      </c>
      <c r="N720" s="70">
        <v>1066</v>
      </c>
      <c r="O720" s="71">
        <v>2812</v>
      </c>
    </row>
    <row r="721" spans="1:15">
      <c r="A721" s="68">
        <v>7007744171</v>
      </c>
      <c r="B721" s="69">
        <v>42480</v>
      </c>
      <c r="C721" s="70">
        <v>15566</v>
      </c>
      <c r="D721" s="70">
        <v>11.310000419616699</v>
      </c>
      <c r="E721" s="70">
        <v>10.4099998474121</v>
      </c>
      <c r="F721" s="70">
        <v>4.9248409271240199</v>
      </c>
      <c r="G721" s="70">
        <v>4.78999996185303</v>
      </c>
      <c r="H721" s="70">
        <v>0.67000001668930098</v>
      </c>
      <c r="I721" s="70">
        <v>5.8600001335143999</v>
      </c>
      <c r="J721" s="70">
        <v>0</v>
      </c>
      <c r="K721" s="70">
        <v>60</v>
      </c>
      <c r="L721" s="70">
        <v>33</v>
      </c>
      <c r="M721" s="70">
        <v>347</v>
      </c>
      <c r="N721" s="70">
        <v>1000</v>
      </c>
      <c r="O721" s="71">
        <v>3096</v>
      </c>
    </row>
    <row r="722" spans="1:15">
      <c r="A722" s="68">
        <v>7007744171</v>
      </c>
      <c r="B722" s="69">
        <v>42481</v>
      </c>
      <c r="C722" s="70">
        <v>13744</v>
      </c>
      <c r="D722" s="70">
        <v>9.1899995803833008</v>
      </c>
      <c r="E722" s="70">
        <v>9.1899995803833008</v>
      </c>
      <c r="F722" s="70">
        <v>0</v>
      </c>
      <c r="G722" s="70">
        <v>2.1500000953674299</v>
      </c>
      <c r="H722" s="70">
        <v>1.87000000476837</v>
      </c>
      <c r="I722" s="70">
        <v>5.1700000762939498</v>
      </c>
      <c r="J722" s="70">
        <v>0</v>
      </c>
      <c r="K722" s="70">
        <v>30</v>
      </c>
      <c r="L722" s="70">
        <v>34</v>
      </c>
      <c r="M722" s="70">
        <v>327</v>
      </c>
      <c r="N722" s="70">
        <v>1049</v>
      </c>
      <c r="O722" s="71">
        <v>2763</v>
      </c>
    </row>
    <row r="723" spans="1:15">
      <c r="A723" s="68">
        <v>7007744171</v>
      </c>
      <c r="B723" s="69">
        <v>42482</v>
      </c>
      <c r="C723" s="70">
        <v>15299</v>
      </c>
      <c r="D723" s="70">
        <v>10.2399997711182</v>
      </c>
      <c r="E723" s="70">
        <v>10.2399997711182</v>
      </c>
      <c r="F723" s="70">
        <v>0</v>
      </c>
      <c r="G723" s="70">
        <v>4.0999999046325701</v>
      </c>
      <c r="H723" s="70">
        <v>1.7599999904632599</v>
      </c>
      <c r="I723" s="70">
        <v>4.3699998855590803</v>
      </c>
      <c r="J723" s="70">
        <v>0</v>
      </c>
      <c r="K723" s="70">
        <v>64</v>
      </c>
      <c r="L723" s="70">
        <v>50</v>
      </c>
      <c r="M723" s="70">
        <v>261</v>
      </c>
      <c r="N723" s="70">
        <v>1065</v>
      </c>
      <c r="O723" s="71">
        <v>2889</v>
      </c>
    </row>
    <row r="724" spans="1:15">
      <c r="A724" s="68">
        <v>7007744171</v>
      </c>
      <c r="B724" s="69">
        <v>42483</v>
      </c>
      <c r="C724" s="70">
        <v>8093</v>
      </c>
      <c r="D724" s="70">
        <v>5.4099998474121103</v>
      </c>
      <c r="E724" s="70">
        <v>5.4099998474121103</v>
      </c>
      <c r="F724" s="70">
        <v>0</v>
      </c>
      <c r="G724" s="70">
        <v>0.129999995231628</v>
      </c>
      <c r="H724" s="70">
        <v>1.12999999523163</v>
      </c>
      <c r="I724" s="70">
        <v>4.1500000953674299</v>
      </c>
      <c r="J724" s="70">
        <v>0</v>
      </c>
      <c r="K724" s="70">
        <v>2</v>
      </c>
      <c r="L724" s="70">
        <v>25</v>
      </c>
      <c r="M724" s="70">
        <v>223</v>
      </c>
      <c r="N724" s="70">
        <v>1190</v>
      </c>
      <c r="O724" s="71">
        <v>2284</v>
      </c>
    </row>
    <row r="725" spans="1:15">
      <c r="A725" s="68">
        <v>7007744171</v>
      </c>
      <c r="B725" s="69">
        <v>42484</v>
      </c>
      <c r="C725" s="70">
        <v>11085</v>
      </c>
      <c r="D725" s="70">
        <v>7.4200000762939498</v>
      </c>
      <c r="E725" s="70">
        <v>7.4200000762939498</v>
      </c>
      <c r="F725" s="70">
        <v>0</v>
      </c>
      <c r="G725" s="70">
        <v>0</v>
      </c>
      <c r="H725" s="70">
        <v>0</v>
      </c>
      <c r="I725" s="70">
        <v>7.4200000762939498</v>
      </c>
      <c r="J725" s="70">
        <v>0</v>
      </c>
      <c r="K725" s="70">
        <v>0</v>
      </c>
      <c r="L725" s="70">
        <v>0</v>
      </c>
      <c r="M725" s="70">
        <v>419</v>
      </c>
      <c r="N725" s="70">
        <v>1021</v>
      </c>
      <c r="O725" s="71">
        <v>2667</v>
      </c>
    </row>
    <row r="726" spans="1:15">
      <c r="A726" s="68">
        <v>7007744171</v>
      </c>
      <c r="B726" s="69">
        <v>42485</v>
      </c>
      <c r="C726" s="70">
        <v>18229</v>
      </c>
      <c r="D726" s="70">
        <v>13.3400001525879</v>
      </c>
      <c r="E726" s="70">
        <v>12.199999809265099</v>
      </c>
      <c r="F726" s="70">
        <v>4.8617920875549299</v>
      </c>
      <c r="G726" s="70">
        <v>4.3099999427795401</v>
      </c>
      <c r="H726" s="70">
        <v>1.37000000476837</v>
      </c>
      <c r="I726" s="70">
        <v>7.6700000762939498</v>
      </c>
      <c r="J726" s="70">
        <v>0</v>
      </c>
      <c r="K726" s="70">
        <v>51</v>
      </c>
      <c r="L726" s="70">
        <v>24</v>
      </c>
      <c r="M726" s="70">
        <v>379</v>
      </c>
      <c r="N726" s="70">
        <v>986</v>
      </c>
      <c r="O726" s="71">
        <v>3055</v>
      </c>
    </row>
    <row r="727" spans="1:15">
      <c r="A727" s="68">
        <v>7007744171</v>
      </c>
      <c r="B727" s="69">
        <v>42486</v>
      </c>
      <c r="C727" s="70">
        <v>15090</v>
      </c>
      <c r="D727" s="70">
        <v>10.1000003814697</v>
      </c>
      <c r="E727" s="70">
        <v>10.1000003814697</v>
      </c>
      <c r="F727" s="70">
        <v>0</v>
      </c>
      <c r="G727" s="70">
        <v>0.93000000715255704</v>
      </c>
      <c r="H727" s="70">
        <v>0.93999999761581399</v>
      </c>
      <c r="I727" s="70">
        <v>8.2299995422363299</v>
      </c>
      <c r="J727" s="70">
        <v>0</v>
      </c>
      <c r="K727" s="70">
        <v>16</v>
      </c>
      <c r="L727" s="70">
        <v>22</v>
      </c>
      <c r="M727" s="70">
        <v>424</v>
      </c>
      <c r="N727" s="70">
        <v>978</v>
      </c>
      <c r="O727" s="71">
        <v>2939</v>
      </c>
    </row>
    <row r="728" spans="1:15">
      <c r="A728" s="68">
        <v>7007744171</v>
      </c>
      <c r="B728" s="69">
        <v>42487</v>
      </c>
      <c r="C728" s="70">
        <v>13541</v>
      </c>
      <c r="D728" s="70">
        <v>10.2200002670288</v>
      </c>
      <c r="E728" s="70">
        <v>9.0600004196166992</v>
      </c>
      <c r="F728" s="70">
        <v>4.8856048583984402</v>
      </c>
      <c r="G728" s="70">
        <v>4.2699999809265101</v>
      </c>
      <c r="H728" s="70">
        <v>0.66000002622604403</v>
      </c>
      <c r="I728" s="70">
        <v>5.28999996185303</v>
      </c>
      <c r="J728" s="70">
        <v>0</v>
      </c>
      <c r="K728" s="70">
        <v>50</v>
      </c>
      <c r="L728" s="70">
        <v>12</v>
      </c>
      <c r="M728" s="70">
        <v>337</v>
      </c>
      <c r="N728" s="70">
        <v>1041</v>
      </c>
      <c r="O728" s="71">
        <v>2830</v>
      </c>
    </row>
    <row r="729" spans="1:15">
      <c r="A729" s="68">
        <v>7007744171</v>
      </c>
      <c r="B729" s="69">
        <v>42488</v>
      </c>
      <c r="C729" s="70">
        <v>15128</v>
      </c>
      <c r="D729" s="70">
        <v>10.1199998855591</v>
      </c>
      <c r="E729" s="70">
        <v>10.1199998855591</v>
      </c>
      <c r="F729" s="70">
        <v>0</v>
      </c>
      <c r="G729" s="70">
        <v>1.0900000333786</v>
      </c>
      <c r="H729" s="70">
        <v>0.769999980926514</v>
      </c>
      <c r="I729" s="70">
        <v>8.2600002288818395</v>
      </c>
      <c r="J729" s="70">
        <v>0</v>
      </c>
      <c r="K729" s="70">
        <v>16</v>
      </c>
      <c r="L729" s="70">
        <v>16</v>
      </c>
      <c r="M729" s="70">
        <v>401</v>
      </c>
      <c r="N729" s="70">
        <v>1007</v>
      </c>
      <c r="O729" s="71">
        <v>2836</v>
      </c>
    </row>
    <row r="730" spans="1:15">
      <c r="A730" s="68">
        <v>7007744171</v>
      </c>
      <c r="B730" s="69">
        <v>42489</v>
      </c>
      <c r="C730" s="70">
        <v>20067</v>
      </c>
      <c r="D730" s="70">
        <v>14.300000190734901</v>
      </c>
      <c r="E730" s="70">
        <v>13.420000076293899</v>
      </c>
      <c r="F730" s="70">
        <v>4.9111461639404297</v>
      </c>
      <c r="G730" s="70">
        <v>4.3099999427795401</v>
      </c>
      <c r="H730" s="70">
        <v>2.0499999523162802</v>
      </c>
      <c r="I730" s="70">
        <v>7.9499998092651403</v>
      </c>
      <c r="J730" s="70">
        <v>0</v>
      </c>
      <c r="K730" s="70">
        <v>55</v>
      </c>
      <c r="L730" s="70">
        <v>42</v>
      </c>
      <c r="M730" s="70">
        <v>382</v>
      </c>
      <c r="N730" s="70">
        <v>961</v>
      </c>
      <c r="O730" s="71">
        <v>3180</v>
      </c>
    </row>
    <row r="731" spans="1:15">
      <c r="A731" s="68">
        <v>7007744171</v>
      </c>
      <c r="B731" s="69">
        <v>42490</v>
      </c>
      <c r="C731" s="70">
        <v>3761</v>
      </c>
      <c r="D731" s="70">
        <v>2.5199999809265101</v>
      </c>
      <c r="E731" s="70">
        <v>2.5199999809265101</v>
      </c>
      <c r="F731" s="70">
        <v>0</v>
      </c>
      <c r="G731" s="70">
        <v>0</v>
      </c>
      <c r="H731" s="70">
        <v>0</v>
      </c>
      <c r="I731" s="70">
        <v>2.5199999809265101</v>
      </c>
      <c r="J731" s="70">
        <v>0</v>
      </c>
      <c r="K731" s="70">
        <v>0</v>
      </c>
      <c r="L731" s="70">
        <v>0</v>
      </c>
      <c r="M731" s="70">
        <v>200</v>
      </c>
      <c r="N731" s="70">
        <v>1240</v>
      </c>
      <c r="O731" s="71">
        <v>2051</v>
      </c>
    </row>
    <row r="732" spans="1:15">
      <c r="A732" s="68">
        <v>7007744171</v>
      </c>
      <c r="B732" s="69">
        <v>42491</v>
      </c>
      <c r="C732" s="70">
        <v>5600</v>
      </c>
      <c r="D732" s="70">
        <v>3.75</v>
      </c>
      <c r="E732" s="70">
        <v>3.75</v>
      </c>
      <c r="F732" s="70">
        <v>0</v>
      </c>
      <c r="G732" s="70">
        <v>0</v>
      </c>
      <c r="H732" s="70">
        <v>0</v>
      </c>
      <c r="I732" s="70">
        <v>3.75</v>
      </c>
      <c r="J732" s="70">
        <v>0</v>
      </c>
      <c r="K732" s="70">
        <v>0</v>
      </c>
      <c r="L732" s="70">
        <v>0</v>
      </c>
      <c r="M732" s="70">
        <v>237</v>
      </c>
      <c r="N732" s="70">
        <v>1142</v>
      </c>
      <c r="O732" s="71">
        <v>2225</v>
      </c>
    </row>
    <row r="733" spans="1:15">
      <c r="A733" s="68">
        <v>7007744171</v>
      </c>
      <c r="B733" s="69">
        <v>42492</v>
      </c>
      <c r="C733" s="70">
        <v>13041</v>
      </c>
      <c r="D733" s="70">
        <v>9.1800003051757795</v>
      </c>
      <c r="E733" s="70">
        <v>8.7200002670288104</v>
      </c>
      <c r="F733" s="70">
        <v>2.83232593536377</v>
      </c>
      <c r="G733" s="70">
        <v>4.6399998664856001</v>
      </c>
      <c r="H733" s="70">
        <v>0.69999998807907104</v>
      </c>
      <c r="I733" s="70">
        <v>3.8299999237060498</v>
      </c>
      <c r="J733" s="70">
        <v>0</v>
      </c>
      <c r="K733" s="70">
        <v>64</v>
      </c>
      <c r="L733" s="70">
        <v>14</v>
      </c>
      <c r="M733" s="70">
        <v>250</v>
      </c>
      <c r="N733" s="70">
        <v>1112</v>
      </c>
      <c r="O733" s="71">
        <v>2642</v>
      </c>
    </row>
    <row r="734" spans="1:15">
      <c r="A734" s="68">
        <v>7007744171</v>
      </c>
      <c r="B734" s="69">
        <v>42493</v>
      </c>
      <c r="C734" s="70">
        <v>14510</v>
      </c>
      <c r="D734" s="70">
        <v>10.8699998855591</v>
      </c>
      <c r="E734" s="70">
        <v>9.7100000381469709</v>
      </c>
      <c r="F734" s="70">
        <v>4.9123678207397496</v>
      </c>
      <c r="G734" s="70">
        <v>4.4800000190734899</v>
      </c>
      <c r="H734" s="70">
        <v>1.0199999809265099</v>
      </c>
      <c r="I734" s="70">
        <v>5.3600001335143999</v>
      </c>
      <c r="J734" s="70">
        <v>0</v>
      </c>
      <c r="K734" s="70">
        <v>58</v>
      </c>
      <c r="L734" s="70">
        <v>31</v>
      </c>
      <c r="M734" s="70">
        <v>330</v>
      </c>
      <c r="N734" s="70">
        <v>1021</v>
      </c>
      <c r="O734" s="71">
        <v>2976</v>
      </c>
    </row>
    <row r="735" spans="1:15">
      <c r="A735" s="68">
        <v>7007744171</v>
      </c>
      <c r="B735" s="69">
        <v>42494</v>
      </c>
      <c r="C735" s="70">
        <v>0</v>
      </c>
      <c r="D735" s="70">
        <v>0</v>
      </c>
      <c r="E735" s="70">
        <v>0</v>
      </c>
      <c r="F735" s="70">
        <v>0</v>
      </c>
      <c r="G735" s="70">
        <v>0</v>
      </c>
      <c r="H735" s="70">
        <v>0</v>
      </c>
      <c r="I735" s="70">
        <v>0</v>
      </c>
      <c r="J735" s="70">
        <v>0</v>
      </c>
      <c r="K735" s="70">
        <v>0</v>
      </c>
      <c r="L735" s="70">
        <v>0</v>
      </c>
      <c r="M735" s="70">
        <v>0</v>
      </c>
      <c r="N735" s="70">
        <v>1440</v>
      </c>
      <c r="O735" s="71">
        <v>1557</v>
      </c>
    </row>
    <row r="736" spans="1:15">
      <c r="A736" s="68">
        <v>7007744171</v>
      </c>
      <c r="B736" s="69">
        <v>42495</v>
      </c>
      <c r="C736" s="70">
        <v>15010</v>
      </c>
      <c r="D736" s="70">
        <v>11.1000003814697</v>
      </c>
      <c r="E736" s="70">
        <v>10.039999961853001</v>
      </c>
      <c r="F736" s="70">
        <v>4.8782320022582999</v>
      </c>
      <c r="G736" s="70">
        <v>4.3299999237060502</v>
      </c>
      <c r="H736" s="70">
        <v>1.28999996185303</v>
      </c>
      <c r="I736" s="70">
        <v>5.4800000190734899</v>
      </c>
      <c r="J736" s="70">
        <v>0</v>
      </c>
      <c r="K736" s="70">
        <v>53</v>
      </c>
      <c r="L736" s="70">
        <v>23</v>
      </c>
      <c r="M736" s="70">
        <v>317</v>
      </c>
      <c r="N736" s="70">
        <v>1047</v>
      </c>
      <c r="O736" s="71">
        <v>2933</v>
      </c>
    </row>
    <row r="737" spans="1:15">
      <c r="A737" s="68">
        <v>7007744171</v>
      </c>
      <c r="B737" s="69">
        <v>42496</v>
      </c>
      <c r="C737" s="70">
        <v>11459</v>
      </c>
      <c r="D737" s="70">
        <v>7.6700000762939498</v>
      </c>
      <c r="E737" s="70">
        <v>7.6700000762939498</v>
      </c>
      <c r="F737" s="70">
        <v>0</v>
      </c>
      <c r="G737" s="70">
        <v>3</v>
      </c>
      <c r="H737" s="70">
        <v>0.81000000238418601</v>
      </c>
      <c r="I737" s="70">
        <v>3.8599998950958301</v>
      </c>
      <c r="J737" s="70">
        <v>0</v>
      </c>
      <c r="K737" s="70">
        <v>44</v>
      </c>
      <c r="L737" s="70">
        <v>13</v>
      </c>
      <c r="M737" s="70">
        <v>247</v>
      </c>
      <c r="N737" s="70">
        <v>1136</v>
      </c>
      <c r="O737" s="71">
        <v>2553</v>
      </c>
    </row>
    <row r="738" spans="1:15">
      <c r="A738" s="68">
        <v>7007744171</v>
      </c>
      <c r="B738" s="69">
        <v>42497</v>
      </c>
      <c r="C738" s="70">
        <v>0</v>
      </c>
      <c r="D738" s="70">
        <v>0</v>
      </c>
      <c r="E738" s="70">
        <v>0</v>
      </c>
      <c r="F738" s="70">
        <v>0</v>
      </c>
      <c r="G738" s="70">
        <v>0</v>
      </c>
      <c r="H738" s="70">
        <v>0</v>
      </c>
      <c r="I738" s="70">
        <v>0</v>
      </c>
      <c r="J738" s="70">
        <v>0</v>
      </c>
      <c r="K738" s="70">
        <v>0</v>
      </c>
      <c r="L738" s="70">
        <v>0</v>
      </c>
      <c r="M738" s="70">
        <v>0</v>
      </c>
      <c r="N738" s="70">
        <v>111</v>
      </c>
      <c r="O738" s="71">
        <v>120</v>
      </c>
    </row>
    <row r="739" spans="1:15">
      <c r="A739" s="68">
        <v>7086361926</v>
      </c>
      <c r="B739" s="69">
        <v>42472</v>
      </c>
      <c r="C739" s="70">
        <v>11317</v>
      </c>
      <c r="D739" s="70">
        <v>8.4099998474121094</v>
      </c>
      <c r="E739" s="70">
        <v>8.4099998474121094</v>
      </c>
      <c r="F739" s="70">
        <v>0</v>
      </c>
      <c r="G739" s="70">
        <v>5.2699999809265101</v>
      </c>
      <c r="H739" s="70">
        <v>0.15000000596046401</v>
      </c>
      <c r="I739" s="70">
        <v>2.9700000286102299</v>
      </c>
      <c r="J739" s="70">
        <v>0</v>
      </c>
      <c r="K739" s="70">
        <v>59</v>
      </c>
      <c r="L739" s="70">
        <v>6</v>
      </c>
      <c r="M739" s="70">
        <v>153</v>
      </c>
      <c r="N739" s="70">
        <v>745</v>
      </c>
      <c r="O739" s="71">
        <v>2772</v>
      </c>
    </row>
    <row r="740" spans="1:15">
      <c r="A740" s="68">
        <v>7086361926</v>
      </c>
      <c r="B740" s="69">
        <v>42473</v>
      </c>
      <c r="C740" s="70">
        <v>5813</v>
      </c>
      <c r="D740" s="70">
        <v>3.6199998855590798</v>
      </c>
      <c r="E740" s="70">
        <v>3.6199998855590798</v>
      </c>
      <c r="F740" s="70">
        <v>0</v>
      </c>
      <c r="G740" s="70">
        <v>0.56000000238418601</v>
      </c>
      <c r="H740" s="70">
        <v>0.20999999344348899</v>
      </c>
      <c r="I740" s="70">
        <v>2.8399999141693102</v>
      </c>
      <c r="J740" s="70">
        <v>0</v>
      </c>
      <c r="K740" s="70">
        <v>31</v>
      </c>
      <c r="L740" s="70">
        <v>26</v>
      </c>
      <c r="M740" s="70">
        <v>155</v>
      </c>
      <c r="N740" s="70">
        <v>744</v>
      </c>
      <c r="O740" s="71">
        <v>2516</v>
      </c>
    </row>
    <row r="741" spans="1:15">
      <c r="A741" s="68">
        <v>7086361926</v>
      </c>
      <c r="B741" s="69">
        <v>42474</v>
      </c>
      <c r="C741" s="70">
        <v>9123</v>
      </c>
      <c r="D741" s="70">
        <v>6.1199998855590803</v>
      </c>
      <c r="E741" s="70">
        <v>6.1199998855590803</v>
      </c>
      <c r="F741" s="70">
        <v>0</v>
      </c>
      <c r="G741" s="70">
        <v>2.0299999713897701</v>
      </c>
      <c r="H741" s="70">
        <v>0.33000001311302202</v>
      </c>
      <c r="I741" s="70">
        <v>3.6600000858306898</v>
      </c>
      <c r="J741" s="70">
        <v>0</v>
      </c>
      <c r="K741" s="70">
        <v>35</v>
      </c>
      <c r="L741" s="70">
        <v>32</v>
      </c>
      <c r="M741" s="70">
        <v>189</v>
      </c>
      <c r="N741" s="70">
        <v>787</v>
      </c>
      <c r="O741" s="71">
        <v>2734</v>
      </c>
    </row>
    <row r="742" spans="1:15">
      <c r="A742" s="68">
        <v>7086361926</v>
      </c>
      <c r="B742" s="69">
        <v>42475</v>
      </c>
      <c r="C742" s="70">
        <v>8585</v>
      </c>
      <c r="D742" s="70">
        <v>5.6700000762939498</v>
      </c>
      <c r="E742" s="70">
        <v>5.6700000762939498</v>
      </c>
      <c r="F742" s="70">
        <v>0</v>
      </c>
      <c r="G742" s="70">
        <v>2.03999996185303</v>
      </c>
      <c r="H742" s="70">
        <v>1.1100000143051101</v>
      </c>
      <c r="I742" s="70">
        <v>2.5299999713897701</v>
      </c>
      <c r="J742" s="70">
        <v>0</v>
      </c>
      <c r="K742" s="70">
        <v>30</v>
      </c>
      <c r="L742" s="70">
        <v>21</v>
      </c>
      <c r="M742" s="70">
        <v>139</v>
      </c>
      <c r="N742" s="70">
        <v>864</v>
      </c>
      <c r="O742" s="71">
        <v>2395</v>
      </c>
    </row>
    <row r="743" spans="1:15">
      <c r="A743" s="68">
        <v>7086361926</v>
      </c>
      <c r="B743" s="69">
        <v>42476</v>
      </c>
      <c r="C743" s="70">
        <v>31</v>
      </c>
      <c r="D743" s="70">
        <v>9.9999997764825804E-3</v>
      </c>
      <c r="E743" s="70">
        <v>9.9999997764825804E-3</v>
      </c>
      <c r="F743" s="70">
        <v>0</v>
      </c>
      <c r="G743" s="70">
        <v>0</v>
      </c>
      <c r="H743" s="70">
        <v>0</v>
      </c>
      <c r="I743" s="70">
        <v>9.9999997764825804E-3</v>
      </c>
      <c r="J743" s="70">
        <v>0</v>
      </c>
      <c r="K743" s="70">
        <v>0</v>
      </c>
      <c r="L743" s="70">
        <v>0</v>
      </c>
      <c r="M743" s="70">
        <v>3</v>
      </c>
      <c r="N743" s="70">
        <v>1437</v>
      </c>
      <c r="O743" s="71">
        <v>1635</v>
      </c>
    </row>
    <row r="744" spans="1:15">
      <c r="A744" s="68">
        <v>7086361926</v>
      </c>
      <c r="B744" s="69">
        <v>42477</v>
      </c>
      <c r="C744" s="70">
        <v>0</v>
      </c>
      <c r="D744" s="70">
        <v>0</v>
      </c>
      <c r="E744" s="70">
        <v>0</v>
      </c>
      <c r="F744" s="70">
        <v>0</v>
      </c>
      <c r="G744" s="70">
        <v>0</v>
      </c>
      <c r="H744" s="70">
        <v>0</v>
      </c>
      <c r="I744" s="70">
        <v>0</v>
      </c>
      <c r="J744" s="70">
        <v>0</v>
      </c>
      <c r="K744" s="70">
        <v>0</v>
      </c>
      <c r="L744" s="70">
        <v>0</v>
      </c>
      <c r="M744" s="70">
        <v>0</v>
      </c>
      <c r="N744" s="70">
        <v>1440</v>
      </c>
      <c r="O744" s="71">
        <v>1629</v>
      </c>
    </row>
    <row r="745" spans="1:15">
      <c r="A745" s="68">
        <v>7086361926</v>
      </c>
      <c r="B745" s="69">
        <v>42478</v>
      </c>
      <c r="C745" s="70">
        <v>9827</v>
      </c>
      <c r="D745" s="70">
        <v>6.71000003814697</v>
      </c>
      <c r="E745" s="70">
        <v>6.71000003814697</v>
      </c>
      <c r="F745" s="70">
        <v>0</v>
      </c>
      <c r="G745" s="70">
        <v>3.1700000762939502</v>
      </c>
      <c r="H745" s="70">
        <v>1.2200000286102299</v>
      </c>
      <c r="I745" s="70">
        <v>2.3099999427795401</v>
      </c>
      <c r="J745" s="70">
        <v>0</v>
      </c>
      <c r="K745" s="70">
        <v>61</v>
      </c>
      <c r="L745" s="70">
        <v>51</v>
      </c>
      <c r="M745" s="70">
        <v>114</v>
      </c>
      <c r="N745" s="70">
        <v>1136</v>
      </c>
      <c r="O745" s="71">
        <v>2743</v>
      </c>
    </row>
    <row r="746" spans="1:15">
      <c r="A746" s="68">
        <v>7086361926</v>
      </c>
      <c r="B746" s="69">
        <v>42479</v>
      </c>
      <c r="C746" s="70">
        <v>10688</v>
      </c>
      <c r="D746" s="70">
        <v>7.28999996185303</v>
      </c>
      <c r="E746" s="70">
        <v>7.28999996185303</v>
      </c>
      <c r="F746" s="70">
        <v>0</v>
      </c>
      <c r="G746" s="70">
        <v>3.5299999713897701</v>
      </c>
      <c r="H746" s="70">
        <v>1.2300000190734901</v>
      </c>
      <c r="I746" s="70">
        <v>2.5099999904632599</v>
      </c>
      <c r="J746" s="70">
        <v>0</v>
      </c>
      <c r="K746" s="70">
        <v>67</v>
      </c>
      <c r="L746" s="70">
        <v>69</v>
      </c>
      <c r="M746" s="70">
        <v>124</v>
      </c>
      <c r="N746" s="70">
        <v>671</v>
      </c>
      <c r="O746" s="71">
        <v>2944</v>
      </c>
    </row>
    <row r="747" spans="1:15">
      <c r="A747" s="68">
        <v>7086361926</v>
      </c>
      <c r="B747" s="69">
        <v>42480</v>
      </c>
      <c r="C747" s="70">
        <v>14365</v>
      </c>
      <c r="D747" s="70">
        <v>10.6400003433228</v>
      </c>
      <c r="E747" s="70">
        <v>10.6400003433228</v>
      </c>
      <c r="F747" s="70">
        <v>0</v>
      </c>
      <c r="G747" s="70">
        <v>7.6399998664856001</v>
      </c>
      <c r="H747" s="70">
        <v>0.44999998807907099</v>
      </c>
      <c r="I747" s="70">
        <v>2.53999996185303</v>
      </c>
      <c r="J747" s="70">
        <v>0</v>
      </c>
      <c r="K747" s="70">
        <v>87</v>
      </c>
      <c r="L747" s="70">
        <v>13</v>
      </c>
      <c r="M747" s="70">
        <v>145</v>
      </c>
      <c r="N747" s="70">
        <v>797</v>
      </c>
      <c r="O747" s="71">
        <v>2997</v>
      </c>
    </row>
    <row r="748" spans="1:15">
      <c r="A748" s="68">
        <v>7086361926</v>
      </c>
      <c r="B748" s="69">
        <v>42481</v>
      </c>
      <c r="C748" s="70">
        <v>9469</v>
      </c>
      <c r="D748" s="70">
        <v>6.1799998283386204</v>
      </c>
      <c r="E748" s="70">
        <v>6.1799998283386204</v>
      </c>
      <c r="F748" s="70">
        <v>0</v>
      </c>
      <c r="G748" s="70">
        <v>1.3600000143051101</v>
      </c>
      <c r="H748" s="70">
        <v>0.30000001192092901</v>
      </c>
      <c r="I748" s="70">
        <v>4.5100002288818404</v>
      </c>
      <c r="J748" s="70">
        <v>0</v>
      </c>
      <c r="K748" s="70">
        <v>19</v>
      </c>
      <c r="L748" s="70">
        <v>6</v>
      </c>
      <c r="M748" s="70">
        <v>206</v>
      </c>
      <c r="N748" s="70">
        <v>758</v>
      </c>
      <c r="O748" s="71">
        <v>2463</v>
      </c>
    </row>
    <row r="749" spans="1:15">
      <c r="A749" s="68">
        <v>7086361926</v>
      </c>
      <c r="B749" s="69">
        <v>42482</v>
      </c>
      <c r="C749" s="70">
        <v>9753</v>
      </c>
      <c r="D749" s="70">
        <v>6.5300002098083496</v>
      </c>
      <c r="E749" s="70">
        <v>6.5300002098083496</v>
      </c>
      <c r="F749" s="70">
        <v>0</v>
      </c>
      <c r="G749" s="70">
        <v>2.8699998855590798</v>
      </c>
      <c r="H749" s="70">
        <v>0.97000002861022905</v>
      </c>
      <c r="I749" s="70">
        <v>2.6700000762939502</v>
      </c>
      <c r="J749" s="70">
        <v>0</v>
      </c>
      <c r="K749" s="70">
        <v>58</v>
      </c>
      <c r="L749" s="70">
        <v>59</v>
      </c>
      <c r="M749" s="70">
        <v>153</v>
      </c>
      <c r="N749" s="70">
        <v>762</v>
      </c>
      <c r="O749" s="71">
        <v>2846</v>
      </c>
    </row>
    <row r="750" spans="1:15">
      <c r="A750" s="68">
        <v>7086361926</v>
      </c>
      <c r="B750" s="69">
        <v>42483</v>
      </c>
      <c r="C750" s="70">
        <v>2817</v>
      </c>
      <c r="D750" s="70">
        <v>1.8099999427795399</v>
      </c>
      <c r="E750" s="70">
        <v>1.8099999427795399</v>
      </c>
      <c r="F750" s="70">
        <v>0</v>
      </c>
      <c r="G750" s="70">
        <v>0</v>
      </c>
      <c r="H750" s="70">
        <v>0</v>
      </c>
      <c r="I750" s="70">
        <v>1.79999995231628</v>
      </c>
      <c r="J750" s="70">
        <v>0</v>
      </c>
      <c r="K750" s="70">
        <v>0</v>
      </c>
      <c r="L750" s="70">
        <v>0</v>
      </c>
      <c r="M750" s="70">
        <v>90</v>
      </c>
      <c r="N750" s="70">
        <v>1350</v>
      </c>
      <c r="O750" s="71">
        <v>1965</v>
      </c>
    </row>
    <row r="751" spans="1:15">
      <c r="A751" s="68">
        <v>7086361926</v>
      </c>
      <c r="B751" s="69">
        <v>42484</v>
      </c>
      <c r="C751" s="70">
        <v>3520</v>
      </c>
      <c r="D751" s="70">
        <v>2.1600000858306898</v>
      </c>
      <c r="E751" s="70">
        <v>2.1600000858306898</v>
      </c>
      <c r="F751" s="70">
        <v>0</v>
      </c>
      <c r="G751" s="70">
        <v>0</v>
      </c>
      <c r="H751" s="70">
        <v>0</v>
      </c>
      <c r="I751" s="70">
        <v>2.1500000953674299</v>
      </c>
      <c r="J751" s="70">
        <v>0</v>
      </c>
      <c r="K751" s="70">
        <v>0</v>
      </c>
      <c r="L751" s="70">
        <v>0</v>
      </c>
      <c r="M751" s="70">
        <v>125</v>
      </c>
      <c r="N751" s="70">
        <v>566</v>
      </c>
      <c r="O751" s="71">
        <v>2049</v>
      </c>
    </row>
    <row r="752" spans="1:15">
      <c r="A752" s="68">
        <v>7086361926</v>
      </c>
      <c r="B752" s="69">
        <v>42485</v>
      </c>
      <c r="C752" s="70">
        <v>10091</v>
      </c>
      <c r="D752" s="70">
        <v>6.8200001716613796</v>
      </c>
      <c r="E752" s="70">
        <v>6.8200001716613796</v>
      </c>
      <c r="F752" s="70">
        <v>0</v>
      </c>
      <c r="G752" s="70">
        <v>3.75</v>
      </c>
      <c r="H752" s="70">
        <v>0.69999998807907104</v>
      </c>
      <c r="I752" s="70">
        <v>2.3699998855590798</v>
      </c>
      <c r="J752" s="70">
        <v>0</v>
      </c>
      <c r="K752" s="70">
        <v>69</v>
      </c>
      <c r="L752" s="70">
        <v>39</v>
      </c>
      <c r="M752" s="70">
        <v>129</v>
      </c>
      <c r="N752" s="70">
        <v>706</v>
      </c>
      <c r="O752" s="71">
        <v>2752</v>
      </c>
    </row>
    <row r="753" spans="1:15">
      <c r="A753" s="68">
        <v>7086361926</v>
      </c>
      <c r="B753" s="69">
        <v>42486</v>
      </c>
      <c r="C753" s="70">
        <v>10387</v>
      </c>
      <c r="D753" s="70">
        <v>7.0700001716613796</v>
      </c>
      <c r="E753" s="70">
        <v>7.0700001716613796</v>
      </c>
      <c r="F753" s="70">
        <v>0</v>
      </c>
      <c r="G753" s="70">
        <v>4.1599998474121103</v>
      </c>
      <c r="H753" s="70">
        <v>0.769999980926514</v>
      </c>
      <c r="I753" s="70">
        <v>2.1199998855590798</v>
      </c>
      <c r="J753" s="70">
        <v>0</v>
      </c>
      <c r="K753" s="70">
        <v>70</v>
      </c>
      <c r="L753" s="70">
        <v>33</v>
      </c>
      <c r="M753" s="70">
        <v>132</v>
      </c>
      <c r="N753" s="70">
        <v>726</v>
      </c>
      <c r="O753" s="71">
        <v>2781</v>
      </c>
    </row>
    <row r="754" spans="1:15">
      <c r="A754" s="68">
        <v>7086361926</v>
      </c>
      <c r="B754" s="69">
        <v>42487</v>
      </c>
      <c r="C754" s="70">
        <v>11107</v>
      </c>
      <c r="D754" s="70">
        <v>8.3400001525878906</v>
      </c>
      <c r="E754" s="70">
        <v>8.3400001525878906</v>
      </c>
      <c r="F754" s="70">
        <v>0</v>
      </c>
      <c r="G754" s="70">
        <v>5.6300001144409197</v>
      </c>
      <c r="H754" s="70">
        <v>0.18000000715255701</v>
      </c>
      <c r="I754" s="70">
        <v>2.5299999713897701</v>
      </c>
      <c r="J754" s="70">
        <v>0</v>
      </c>
      <c r="K754" s="70">
        <v>55</v>
      </c>
      <c r="L754" s="70">
        <v>6</v>
      </c>
      <c r="M754" s="70">
        <v>145</v>
      </c>
      <c r="N754" s="70">
        <v>829</v>
      </c>
      <c r="O754" s="71">
        <v>2693</v>
      </c>
    </row>
    <row r="755" spans="1:15">
      <c r="A755" s="68">
        <v>7086361926</v>
      </c>
      <c r="B755" s="69">
        <v>42488</v>
      </c>
      <c r="C755" s="70">
        <v>11584</v>
      </c>
      <c r="D755" s="70">
        <v>7.8000001907348597</v>
      </c>
      <c r="E755" s="70">
        <v>7.8000001907348597</v>
      </c>
      <c r="F755" s="70">
        <v>0</v>
      </c>
      <c r="G755" s="70">
        <v>2.78999996185303</v>
      </c>
      <c r="H755" s="70">
        <v>1.6399999856948899</v>
      </c>
      <c r="I755" s="70">
        <v>3.3599998950958301</v>
      </c>
      <c r="J755" s="70">
        <v>0</v>
      </c>
      <c r="K755" s="70">
        <v>54</v>
      </c>
      <c r="L755" s="70">
        <v>48</v>
      </c>
      <c r="M755" s="70">
        <v>161</v>
      </c>
      <c r="N755" s="70">
        <v>810</v>
      </c>
      <c r="O755" s="71">
        <v>2862</v>
      </c>
    </row>
    <row r="756" spans="1:15">
      <c r="A756" s="68">
        <v>7086361926</v>
      </c>
      <c r="B756" s="69">
        <v>42489</v>
      </c>
      <c r="C756" s="70">
        <v>7881</v>
      </c>
      <c r="D756" s="70">
        <v>4.9499998092651403</v>
      </c>
      <c r="E756" s="70">
        <v>4.9499998092651403</v>
      </c>
      <c r="F756" s="70">
        <v>0</v>
      </c>
      <c r="G756" s="70">
        <v>0.490000009536743</v>
      </c>
      <c r="H756" s="70">
        <v>0.44999998807907099</v>
      </c>
      <c r="I756" s="70">
        <v>4</v>
      </c>
      <c r="J756" s="70">
        <v>0</v>
      </c>
      <c r="K756" s="70">
        <v>24</v>
      </c>
      <c r="L756" s="70">
        <v>36</v>
      </c>
      <c r="M756" s="70">
        <v>182</v>
      </c>
      <c r="N756" s="70">
        <v>1198</v>
      </c>
      <c r="O756" s="71">
        <v>2616</v>
      </c>
    </row>
    <row r="757" spans="1:15">
      <c r="A757" s="68">
        <v>7086361926</v>
      </c>
      <c r="B757" s="69">
        <v>42490</v>
      </c>
      <c r="C757" s="70">
        <v>14560</v>
      </c>
      <c r="D757" s="70">
        <v>9.4099998474121094</v>
      </c>
      <c r="E757" s="70">
        <v>9.4099998474121094</v>
      </c>
      <c r="F757" s="70">
        <v>0</v>
      </c>
      <c r="G757" s="70">
        <v>3.1199998855590798</v>
      </c>
      <c r="H757" s="70">
        <v>1.03999996185303</v>
      </c>
      <c r="I757" s="70">
        <v>5.2399997711181596</v>
      </c>
      <c r="J757" s="70">
        <v>0</v>
      </c>
      <c r="K757" s="70">
        <v>42</v>
      </c>
      <c r="L757" s="70">
        <v>17</v>
      </c>
      <c r="M757" s="70">
        <v>308</v>
      </c>
      <c r="N757" s="70">
        <v>584</v>
      </c>
      <c r="O757" s="71">
        <v>2995</v>
      </c>
    </row>
    <row r="758" spans="1:15">
      <c r="A758" s="68">
        <v>7086361926</v>
      </c>
      <c r="B758" s="69">
        <v>42491</v>
      </c>
      <c r="C758" s="70">
        <v>12390</v>
      </c>
      <c r="D758" s="70">
        <v>8.0699996948242205</v>
      </c>
      <c r="E758" s="70">
        <v>8.0699996948242205</v>
      </c>
      <c r="F758" s="70">
        <v>0</v>
      </c>
      <c r="G758" s="70">
        <v>2.2999999523162802</v>
      </c>
      <c r="H758" s="70">
        <v>0.89999997615814198</v>
      </c>
      <c r="I758" s="70">
        <v>4.8499999046325701</v>
      </c>
      <c r="J758" s="70">
        <v>0</v>
      </c>
      <c r="K758" s="70">
        <v>30</v>
      </c>
      <c r="L758" s="70">
        <v>15</v>
      </c>
      <c r="M758" s="70">
        <v>258</v>
      </c>
      <c r="N758" s="70">
        <v>685</v>
      </c>
      <c r="O758" s="71">
        <v>2730</v>
      </c>
    </row>
    <row r="759" spans="1:15">
      <c r="A759" s="68">
        <v>7086361926</v>
      </c>
      <c r="B759" s="69">
        <v>42492</v>
      </c>
      <c r="C759" s="70">
        <v>10052</v>
      </c>
      <c r="D759" s="70">
        <v>6.8099999427795401</v>
      </c>
      <c r="E759" s="70">
        <v>6.8099999427795401</v>
      </c>
      <c r="F759" s="70">
        <v>0</v>
      </c>
      <c r="G759" s="70">
        <v>3.4800000190734899</v>
      </c>
      <c r="H759" s="70">
        <v>0.66000002622604403</v>
      </c>
      <c r="I759" s="70">
        <v>2.6600000858306898</v>
      </c>
      <c r="J759" s="70">
        <v>0</v>
      </c>
      <c r="K759" s="70">
        <v>66</v>
      </c>
      <c r="L759" s="70">
        <v>26</v>
      </c>
      <c r="M759" s="70">
        <v>139</v>
      </c>
      <c r="N759" s="70">
        <v>737</v>
      </c>
      <c r="O759" s="71">
        <v>2754</v>
      </c>
    </row>
    <row r="760" spans="1:15">
      <c r="A760" s="68">
        <v>7086361926</v>
      </c>
      <c r="B760" s="69">
        <v>42493</v>
      </c>
      <c r="C760" s="70">
        <v>10288</v>
      </c>
      <c r="D760" s="70">
        <v>6.7600002288818404</v>
      </c>
      <c r="E760" s="70">
        <v>6.7600002288818404</v>
      </c>
      <c r="F760" s="70">
        <v>0</v>
      </c>
      <c r="G760" s="70">
        <v>2.7400000095367401</v>
      </c>
      <c r="H760" s="70">
        <v>0.85000002384185802</v>
      </c>
      <c r="I760" s="70">
        <v>3.1600000858306898</v>
      </c>
      <c r="J760" s="70">
        <v>0</v>
      </c>
      <c r="K760" s="70">
        <v>57</v>
      </c>
      <c r="L760" s="70">
        <v>36</v>
      </c>
      <c r="M760" s="70">
        <v>152</v>
      </c>
      <c r="N760" s="70">
        <v>761</v>
      </c>
      <c r="O760" s="71">
        <v>2754</v>
      </c>
    </row>
    <row r="761" spans="1:15">
      <c r="A761" s="68">
        <v>7086361926</v>
      </c>
      <c r="B761" s="69">
        <v>42494</v>
      </c>
      <c r="C761" s="70">
        <v>10988</v>
      </c>
      <c r="D761" s="70">
        <v>8.3100004196166992</v>
      </c>
      <c r="E761" s="70">
        <v>8.3100004196166992</v>
      </c>
      <c r="F761" s="70">
        <v>0</v>
      </c>
      <c r="G761" s="70">
        <v>5.2800002098083496</v>
      </c>
      <c r="H761" s="70">
        <v>0.119999997317791</v>
      </c>
      <c r="I761" s="70">
        <v>2.9000000953674299</v>
      </c>
      <c r="J761" s="70">
        <v>0</v>
      </c>
      <c r="K761" s="70">
        <v>45</v>
      </c>
      <c r="L761" s="70">
        <v>12</v>
      </c>
      <c r="M761" s="70">
        <v>135</v>
      </c>
      <c r="N761" s="70">
        <v>843</v>
      </c>
      <c r="O761" s="71">
        <v>2655</v>
      </c>
    </row>
    <row r="762" spans="1:15">
      <c r="A762" s="68">
        <v>7086361926</v>
      </c>
      <c r="B762" s="69">
        <v>42495</v>
      </c>
      <c r="C762" s="70">
        <v>8564</v>
      </c>
      <c r="D762" s="70">
        <v>5.5999999046325701</v>
      </c>
      <c r="E762" s="70">
        <v>5.5999999046325701</v>
      </c>
      <c r="F762" s="70">
        <v>0</v>
      </c>
      <c r="G762" s="70">
        <v>1.7799999713897701</v>
      </c>
      <c r="H762" s="70">
        <v>0.82999998331069902</v>
      </c>
      <c r="I762" s="70">
        <v>2.9500000476837198</v>
      </c>
      <c r="J762" s="70">
        <v>0</v>
      </c>
      <c r="K762" s="70">
        <v>24</v>
      </c>
      <c r="L762" s="70">
        <v>14</v>
      </c>
      <c r="M762" s="70">
        <v>149</v>
      </c>
      <c r="N762" s="70">
        <v>1253</v>
      </c>
      <c r="O762" s="71">
        <v>2386</v>
      </c>
    </row>
    <row r="763" spans="1:15">
      <c r="A763" s="68">
        <v>7086361926</v>
      </c>
      <c r="B763" s="69">
        <v>42496</v>
      </c>
      <c r="C763" s="70">
        <v>12461</v>
      </c>
      <c r="D763" s="70">
        <v>8.3800001144409197</v>
      </c>
      <c r="E763" s="70">
        <v>8.3800001144409197</v>
      </c>
      <c r="F763" s="70">
        <v>0</v>
      </c>
      <c r="G763" s="70">
        <v>3.8199999332428001</v>
      </c>
      <c r="H763" s="70">
        <v>1.4299999475479099</v>
      </c>
      <c r="I763" s="70">
        <v>3.1199998855590798</v>
      </c>
      <c r="J763" s="70">
        <v>0</v>
      </c>
      <c r="K763" s="70">
        <v>84</v>
      </c>
      <c r="L763" s="70">
        <v>35</v>
      </c>
      <c r="M763" s="70">
        <v>154</v>
      </c>
      <c r="N763" s="70">
        <v>834</v>
      </c>
      <c r="O763" s="71">
        <v>2924</v>
      </c>
    </row>
    <row r="764" spans="1:15">
      <c r="A764" s="68">
        <v>7086361926</v>
      </c>
      <c r="B764" s="69">
        <v>42497</v>
      </c>
      <c r="C764" s="70">
        <v>12827</v>
      </c>
      <c r="D764" s="70">
        <v>8.4799995422363299</v>
      </c>
      <c r="E764" s="70">
        <v>8.4799995422363299</v>
      </c>
      <c r="F764" s="70">
        <v>0</v>
      </c>
      <c r="G764" s="70">
        <v>1.46000003814697</v>
      </c>
      <c r="H764" s="70">
        <v>2.3299999237060498</v>
      </c>
      <c r="I764" s="70">
        <v>4.6799998283386204</v>
      </c>
      <c r="J764" s="70">
        <v>0</v>
      </c>
      <c r="K764" s="70">
        <v>20</v>
      </c>
      <c r="L764" s="70">
        <v>42</v>
      </c>
      <c r="M764" s="70">
        <v>209</v>
      </c>
      <c r="N764" s="70">
        <v>621</v>
      </c>
      <c r="O764" s="71">
        <v>2739</v>
      </c>
    </row>
    <row r="765" spans="1:15">
      <c r="A765" s="68">
        <v>7086361926</v>
      </c>
      <c r="B765" s="69">
        <v>42498</v>
      </c>
      <c r="C765" s="70">
        <v>10677</v>
      </c>
      <c r="D765" s="70">
        <v>7.0999999046325701</v>
      </c>
      <c r="E765" s="70">
        <v>7.0999999046325701</v>
      </c>
      <c r="F765" s="70">
        <v>0</v>
      </c>
      <c r="G765" s="70">
        <v>2.3099999427795401</v>
      </c>
      <c r="H765" s="70">
        <v>1.5299999713897701</v>
      </c>
      <c r="I765" s="70">
        <v>3.25</v>
      </c>
      <c r="J765" s="70">
        <v>0</v>
      </c>
      <c r="K765" s="70">
        <v>32</v>
      </c>
      <c r="L765" s="70">
        <v>27</v>
      </c>
      <c r="M765" s="70">
        <v>147</v>
      </c>
      <c r="N765" s="70">
        <v>695</v>
      </c>
      <c r="O765" s="71">
        <v>2534</v>
      </c>
    </row>
    <row r="766" spans="1:15">
      <c r="A766" s="68">
        <v>7086361926</v>
      </c>
      <c r="B766" s="69">
        <v>42499</v>
      </c>
      <c r="C766" s="70">
        <v>13566</v>
      </c>
      <c r="D766" s="70">
        <v>9.1099996566772496</v>
      </c>
      <c r="E766" s="70">
        <v>9.1099996566772496</v>
      </c>
      <c r="F766" s="70">
        <v>0</v>
      </c>
      <c r="G766" s="70">
        <v>4.2600002288818404</v>
      </c>
      <c r="H766" s="70">
        <v>1.71000003814697</v>
      </c>
      <c r="I766" s="70">
        <v>3.1199998855590798</v>
      </c>
      <c r="J766" s="70">
        <v>0</v>
      </c>
      <c r="K766" s="70">
        <v>67</v>
      </c>
      <c r="L766" s="70">
        <v>50</v>
      </c>
      <c r="M766" s="70">
        <v>171</v>
      </c>
      <c r="N766" s="70">
        <v>743</v>
      </c>
      <c r="O766" s="71">
        <v>2960</v>
      </c>
    </row>
    <row r="767" spans="1:15">
      <c r="A767" s="68">
        <v>7086361926</v>
      </c>
      <c r="B767" s="69">
        <v>42500</v>
      </c>
      <c r="C767" s="70">
        <v>14433</v>
      </c>
      <c r="D767" s="70">
        <v>10.789999961853001</v>
      </c>
      <c r="E767" s="70">
        <v>10.789999961853001</v>
      </c>
      <c r="F767" s="70">
        <v>0</v>
      </c>
      <c r="G767" s="70">
        <v>7.1100001335143999</v>
      </c>
      <c r="H767" s="70">
        <v>1.20000004768372</v>
      </c>
      <c r="I767" s="70">
        <v>2.4500000476837198</v>
      </c>
      <c r="J767" s="70">
        <v>0</v>
      </c>
      <c r="K767" s="70">
        <v>72</v>
      </c>
      <c r="L767" s="70">
        <v>23</v>
      </c>
      <c r="M767" s="70">
        <v>106</v>
      </c>
      <c r="N767" s="70">
        <v>1182</v>
      </c>
      <c r="O767" s="71">
        <v>2800</v>
      </c>
    </row>
    <row r="768" spans="1:15">
      <c r="A768" s="68">
        <v>7086361926</v>
      </c>
      <c r="B768" s="69">
        <v>42501</v>
      </c>
      <c r="C768" s="70">
        <v>9572</v>
      </c>
      <c r="D768" s="70">
        <v>6.5199999809265101</v>
      </c>
      <c r="E768" s="70">
        <v>6.5199999809265101</v>
      </c>
      <c r="F768" s="70">
        <v>0</v>
      </c>
      <c r="G768" s="70">
        <v>2.8900001049041699</v>
      </c>
      <c r="H768" s="70">
        <v>1.3899999856948899</v>
      </c>
      <c r="I768" s="70">
        <v>2.2300000190734899</v>
      </c>
      <c r="J768" s="70">
        <v>0</v>
      </c>
      <c r="K768" s="70">
        <v>57</v>
      </c>
      <c r="L768" s="70">
        <v>40</v>
      </c>
      <c r="M768" s="70">
        <v>128</v>
      </c>
      <c r="N768" s="70">
        <v>757</v>
      </c>
      <c r="O768" s="71">
        <v>2735</v>
      </c>
    </row>
    <row r="769" spans="1:15">
      <c r="A769" s="68">
        <v>7086361926</v>
      </c>
      <c r="B769" s="69">
        <v>42502</v>
      </c>
      <c r="C769" s="70">
        <v>3789</v>
      </c>
      <c r="D769" s="70">
        <v>2.5599999427795401</v>
      </c>
      <c r="E769" s="70">
        <v>2.5599999427795401</v>
      </c>
      <c r="F769" s="70">
        <v>0</v>
      </c>
      <c r="G769" s="70">
        <v>0.37999999523162797</v>
      </c>
      <c r="H769" s="70">
        <v>0.270000010728836</v>
      </c>
      <c r="I769" s="70">
        <v>1.8899999856948899</v>
      </c>
      <c r="J769" s="70">
        <v>0</v>
      </c>
      <c r="K769" s="70">
        <v>5</v>
      </c>
      <c r="L769" s="70">
        <v>4</v>
      </c>
      <c r="M769" s="70">
        <v>58</v>
      </c>
      <c r="N769" s="70">
        <v>343</v>
      </c>
      <c r="O769" s="71">
        <v>1199</v>
      </c>
    </row>
    <row r="770" spans="1:15">
      <c r="A770" s="68">
        <v>8053475328</v>
      </c>
      <c r="B770" s="69">
        <v>42472</v>
      </c>
      <c r="C770" s="70">
        <v>18060</v>
      </c>
      <c r="D770" s="70">
        <v>14.1199998855591</v>
      </c>
      <c r="E770" s="70">
        <v>14.1199998855591</v>
      </c>
      <c r="F770" s="70">
        <v>0</v>
      </c>
      <c r="G770" s="70">
        <v>11.6400003433228</v>
      </c>
      <c r="H770" s="70">
        <v>0.38999998569488498</v>
      </c>
      <c r="I770" s="70">
        <v>2.0999999046325701</v>
      </c>
      <c r="J770" s="70">
        <v>0</v>
      </c>
      <c r="K770" s="70">
        <v>116</v>
      </c>
      <c r="L770" s="70">
        <v>8</v>
      </c>
      <c r="M770" s="70">
        <v>123</v>
      </c>
      <c r="N770" s="70">
        <v>1193</v>
      </c>
      <c r="O770" s="71">
        <v>3186</v>
      </c>
    </row>
    <row r="771" spans="1:15">
      <c r="A771" s="68">
        <v>8053475328</v>
      </c>
      <c r="B771" s="69">
        <v>42473</v>
      </c>
      <c r="C771" s="70">
        <v>16433</v>
      </c>
      <c r="D771" s="70">
        <v>13.3500003814697</v>
      </c>
      <c r="E771" s="70">
        <v>13.3500003814697</v>
      </c>
      <c r="F771" s="70">
        <v>0</v>
      </c>
      <c r="G771" s="70">
        <v>10.430000305175801</v>
      </c>
      <c r="H771" s="70">
        <v>0.46999999880790699</v>
      </c>
      <c r="I771" s="70">
        <v>2.4500000476837198</v>
      </c>
      <c r="J771" s="70">
        <v>0</v>
      </c>
      <c r="K771" s="70">
        <v>95</v>
      </c>
      <c r="L771" s="70">
        <v>12</v>
      </c>
      <c r="M771" s="70">
        <v>156</v>
      </c>
      <c r="N771" s="70">
        <v>1177</v>
      </c>
      <c r="O771" s="71">
        <v>3140</v>
      </c>
    </row>
    <row r="772" spans="1:15">
      <c r="A772" s="68">
        <v>8053475328</v>
      </c>
      <c r="B772" s="69">
        <v>42474</v>
      </c>
      <c r="C772" s="70">
        <v>20159</v>
      </c>
      <c r="D772" s="70">
        <v>15.9700002670288</v>
      </c>
      <c r="E772" s="70">
        <v>15.9700002670288</v>
      </c>
      <c r="F772" s="70">
        <v>0</v>
      </c>
      <c r="G772" s="70">
        <v>12.3400001525879</v>
      </c>
      <c r="H772" s="70">
        <v>0.20999999344348899</v>
      </c>
      <c r="I772" s="70">
        <v>3.3599998950958301</v>
      </c>
      <c r="J772" s="70">
        <v>0</v>
      </c>
      <c r="K772" s="70">
        <v>119</v>
      </c>
      <c r="L772" s="70">
        <v>5</v>
      </c>
      <c r="M772" s="70">
        <v>193</v>
      </c>
      <c r="N772" s="70">
        <v>1123</v>
      </c>
      <c r="O772" s="71">
        <v>3411</v>
      </c>
    </row>
    <row r="773" spans="1:15">
      <c r="A773" s="68">
        <v>8053475328</v>
      </c>
      <c r="B773" s="69">
        <v>42475</v>
      </c>
      <c r="C773" s="70">
        <v>20669</v>
      </c>
      <c r="D773" s="70">
        <v>16.2399997711182</v>
      </c>
      <c r="E773" s="70">
        <v>16.2399997711182</v>
      </c>
      <c r="F773" s="70">
        <v>0</v>
      </c>
      <c r="G773" s="70">
        <v>13.2600002288818</v>
      </c>
      <c r="H773" s="70">
        <v>0.38999998569488498</v>
      </c>
      <c r="I773" s="70">
        <v>2.5899999141693102</v>
      </c>
      <c r="J773" s="70">
        <v>0</v>
      </c>
      <c r="K773" s="70">
        <v>132</v>
      </c>
      <c r="L773" s="70">
        <v>8</v>
      </c>
      <c r="M773" s="70">
        <v>158</v>
      </c>
      <c r="N773" s="70">
        <v>1142</v>
      </c>
      <c r="O773" s="71">
        <v>3410</v>
      </c>
    </row>
    <row r="774" spans="1:15">
      <c r="A774" s="68">
        <v>8053475328</v>
      </c>
      <c r="B774" s="69">
        <v>42476</v>
      </c>
      <c r="C774" s="70">
        <v>14549</v>
      </c>
      <c r="D774" s="70">
        <v>11.1099996566772</v>
      </c>
      <c r="E774" s="70">
        <v>11.1099996566772</v>
      </c>
      <c r="F774" s="70">
        <v>0</v>
      </c>
      <c r="G774" s="70">
        <v>9.3599996566772496</v>
      </c>
      <c r="H774" s="70">
        <v>0.270000010728836</v>
      </c>
      <c r="I774" s="70">
        <v>1.4900000095367401</v>
      </c>
      <c r="J774" s="70">
        <v>0</v>
      </c>
      <c r="K774" s="70">
        <v>96</v>
      </c>
      <c r="L774" s="70">
        <v>6</v>
      </c>
      <c r="M774" s="70">
        <v>83</v>
      </c>
      <c r="N774" s="70">
        <v>1255</v>
      </c>
      <c r="O774" s="71">
        <v>2867</v>
      </c>
    </row>
    <row r="775" spans="1:15">
      <c r="A775" s="68">
        <v>8053475328</v>
      </c>
      <c r="B775" s="69">
        <v>42477</v>
      </c>
      <c r="C775" s="70">
        <v>18827</v>
      </c>
      <c r="D775" s="70">
        <v>13.689999580383301</v>
      </c>
      <c r="E775" s="70">
        <v>13.689999580383301</v>
      </c>
      <c r="F775" s="70">
        <v>0</v>
      </c>
      <c r="G775" s="70">
        <v>9.2399997711181605</v>
      </c>
      <c r="H775" s="70">
        <v>0.80000001192092896</v>
      </c>
      <c r="I775" s="70">
        <v>3.6400001049041699</v>
      </c>
      <c r="J775" s="70">
        <v>0</v>
      </c>
      <c r="K775" s="70">
        <v>111</v>
      </c>
      <c r="L775" s="70">
        <v>21</v>
      </c>
      <c r="M775" s="70">
        <v>195</v>
      </c>
      <c r="N775" s="70">
        <v>1113</v>
      </c>
      <c r="O775" s="71">
        <v>3213</v>
      </c>
    </row>
    <row r="776" spans="1:15">
      <c r="A776" s="68">
        <v>8053475328</v>
      </c>
      <c r="B776" s="69">
        <v>42478</v>
      </c>
      <c r="C776" s="70">
        <v>17076</v>
      </c>
      <c r="D776" s="70">
        <v>12.6599998474121</v>
      </c>
      <c r="E776" s="70">
        <v>12.6599998474121</v>
      </c>
      <c r="F776" s="70">
        <v>0</v>
      </c>
      <c r="G776" s="70">
        <v>9.0799999237060494</v>
      </c>
      <c r="H776" s="70">
        <v>0.230000004172325</v>
      </c>
      <c r="I776" s="70">
        <v>3.3499999046325701</v>
      </c>
      <c r="J776" s="70">
        <v>0</v>
      </c>
      <c r="K776" s="70">
        <v>102</v>
      </c>
      <c r="L776" s="70">
        <v>6</v>
      </c>
      <c r="M776" s="70">
        <v>195</v>
      </c>
      <c r="N776" s="70">
        <v>1137</v>
      </c>
      <c r="O776" s="71">
        <v>3133</v>
      </c>
    </row>
    <row r="777" spans="1:15">
      <c r="A777" s="68">
        <v>8053475328</v>
      </c>
      <c r="B777" s="69">
        <v>42479</v>
      </c>
      <c r="C777" s="70">
        <v>15929</v>
      </c>
      <c r="D777" s="70">
        <v>12.4799995422363</v>
      </c>
      <c r="E777" s="70">
        <v>12.4799995422363</v>
      </c>
      <c r="F777" s="70">
        <v>0</v>
      </c>
      <c r="G777" s="70">
        <v>9.2200002670288104</v>
      </c>
      <c r="H777" s="70">
        <v>0.31000000238418601</v>
      </c>
      <c r="I777" s="70">
        <v>2.9500000476837198</v>
      </c>
      <c r="J777" s="70">
        <v>0</v>
      </c>
      <c r="K777" s="70">
        <v>90</v>
      </c>
      <c r="L777" s="70">
        <v>7</v>
      </c>
      <c r="M777" s="70">
        <v>191</v>
      </c>
      <c r="N777" s="70">
        <v>1152</v>
      </c>
      <c r="O777" s="71">
        <v>3114</v>
      </c>
    </row>
    <row r="778" spans="1:15">
      <c r="A778" s="68">
        <v>8053475328</v>
      </c>
      <c r="B778" s="69">
        <v>42480</v>
      </c>
      <c r="C778" s="70">
        <v>15108</v>
      </c>
      <c r="D778" s="70">
        <v>12.189999580383301</v>
      </c>
      <c r="E778" s="70">
        <v>12.189999580383301</v>
      </c>
      <c r="F778" s="70">
        <v>0</v>
      </c>
      <c r="G778" s="70">
        <v>9.5799999237060494</v>
      </c>
      <c r="H778" s="70">
        <v>0.230000004172325</v>
      </c>
      <c r="I778" s="70">
        <v>2.3800001144409202</v>
      </c>
      <c r="J778" s="70">
        <v>0</v>
      </c>
      <c r="K778" s="70">
        <v>89</v>
      </c>
      <c r="L778" s="70">
        <v>5</v>
      </c>
      <c r="M778" s="70">
        <v>158</v>
      </c>
      <c r="N778" s="70">
        <v>695</v>
      </c>
      <c r="O778" s="71">
        <v>3043</v>
      </c>
    </row>
    <row r="779" spans="1:15">
      <c r="A779" s="68">
        <v>8053475328</v>
      </c>
      <c r="B779" s="69">
        <v>42481</v>
      </c>
      <c r="C779" s="70">
        <v>16057</v>
      </c>
      <c r="D779" s="70">
        <v>12.5100002288818</v>
      </c>
      <c r="E779" s="70">
        <v>12.5100002288818</v>
      </c>
      <c r="F779" s="70">
        <v>0</v>
      </c>
      <c r="G779" s="70">
        <v>9.6700000762939506</v>
      </c>
      <c r="H779" s="70">
        <v>0.25</v>
      </c>
      <c r="I779" s="70">
        <v>2.5799999237060498</v>
      </c>
      <c r="J779" s="70">
        <v>0</v>
      </c>
      <c r="K779" s="70">
        <v>100</v>
      </c>
      <c r="L779" s="70">
        <v>6</v>
      </c>
      <c r="M779" s="70">
        <v>170</v>
      </c>
      <c r="N779" s="70">
        <v>1164</v>
      </c>
      <c r="O779" s="71">
        <v>3103</v>
      </c>
    </row>
    <row r="780" spans="1:15">
      <c r="A780" s="68">
        <v>8053475328</v>
      </c>
      <c r="B780" s="69">
        <v>42482</v>
      </c>
      <c r="C780" s="70">
        <v>10520</v>
      </c>
      <c r="D780" s="70">
        <v>8.2899999618530291</v>
      </c>
      <c r="E780" s="70">
        <v>8.2899999618530291</v>
      </c>
      <c r="F780" s="70">
        <v>0</v>
      </c>
      <c r="G780" s="70">
        <v>6.2600002288818404</v>
      </c>
      <c r="H780" s="70">
        <v>0.15000000596046401</v>
      </c>
      <c r="I780" s="70">
        <v>1.87999999523163</v>
      </c>
      <c r="J780" s="70">
        <v>0</v>
      </c>
      <c r="K780" s="70">
        <v>60</v>
      </c>
      <c r="L780" s="70">
        <v>3</v>
      </c>
      <c r="M780" s="70">
        <v>117</v>
      </c>
      <c r="N780" s="70">
        <v>1260</v>
      </c>
      <c r="O780" s="71">
        <v>2655</v>
      </c>
    </row>
    <row r="781" spans="1:15">
      <c r="A781" s="68">
        <v>8053475328</v>
      </c>
      <c r="B781" s="69">
        <v>42483</v>
      </c>
      <c r="C781" s="70">
        <v>22359</v>
      </c>
      <c r="D781" s="70">
        <v>17.190000534057599</v>
      </c>
      <c r="E781" s="70">
        <v>17.190000534057599</v>
      </c>
      <c r="F781" s="70">
        <v>0</v>
      </c>
      <c r="G781" s="70">
        <v>12.539999961853001</v>
      </c>
      <c r="H781" s="70">
        <v>0.62999999523162797</v>
      </c>
      <c r="I781" s="70">
        <v>4.0199999809265101</v>
      </c>
      <c r="J781" s="70">
        <v>0</v>
      </c>
      <c r="K781" s="70">
        <v>125</v>
      </c>
      <c r="L781" s="70">
        <v>14</v>
      </c>
      <c r="M781" s="70">
        <v>223</v>
      </c>
      <c r="N781" s="70">
        <v>741</v>
      </c>
      <c r="O781" s="71">
        <v>3554</v>
      </c>
    </row>
    <row r="782" spans="1:15">
      <c r="A782" s="68">
        <v>8053475328</v>
      </c>
      <c r="B782" s="69">
        <v>42484</v>
      </c>
      <c r="C782" s="70">
        <v>22988</v>
      </c>
      <c r="D782" s="70">
        <v>17.950000762939499</v>
      </c>
      <c r="E782" s="70">
        <v>17.950000762939499</v>
      </c>
      <c r="F782" s="70">
        <v>0</v>
      </c>
      <c r="G782" s="70">
        <v>13.1300001144409</v>
      </c>
      <c r="H782" s="70">
        <v>1.54999995231628</v>
      </c>
      <c r="I782" s="70">
        <v>3.2599999904632599</v>
      </c>
      <c r="J782" s="70">
        <v>0</v>
      </c>
      <c r="K782" s="70">
        <v>129</v>
      </c>
      <c r="L782" s="70">
        <v>33</v>
      </c>
      <c r="M782" s="70">
        <v>182</v>
      </c>
      <c r="N782" s="70">
        <v>1096</v>
      </c>
      <c r="O782" s="71">
        <v>3577</v>
      </c>
    </row>
    <row r="783" spans="1:15">
      <c r="A783" s="68">
        <v>8053475328</v>
      </c>
      <c r="B783" s="69">
        <v>42485</v>
      </c>
      <c r="C783" s="70">
        <v>20500</v>
      </c>
      <c r="D783" s="70">
        <v>15.689999580383301</v>
      </c>
      <c r="E783" s="70">
        <v>15.689999580383301</v>
      </c>
      <c r="F783" s="70">
        <v>0</v>
      </c>
      <c r="G783" s="70">
        <v>11.3699998855591</v>
      </c>
      <c r="H783" s="70">
        <v>0.46000000834464999</v>
      </c>
      <c r="I783" s="70">
        <v>3.8599998950958301</v>
      </c>
      <c r="J783" s="70">
        <v>0</v>
      </c>
      <c r="K783" s="70">
        <v>118</v>
      </c>
      <c r="L783" s="70">
        <v>9</v>
      </c>
      <c r="M783" s="70">
        <v>209</v>
      </c>
      <c r="N783" s="70">
        <v>1104</v>
      </c>
      <c r="O783" s="71">
        <v>3403</v>
      </c>
    </row>
    <row r="784" spans="1:15">
      <c r="A784" s="68">
        <v>8053475328</v>
      </c>
      <c r="B784" s="69">
        <v>42486</v>
      </c>
      <c r="C784" s="70">
        <v>12685</v>
      </c>
      <c r="D784" s="70">
        <v>9.6199998855590803</v>
      </c>
      <c r="E784" s="70">
        <v>9.6199998855590803</v>
      </c>
      <c r="F784" s="70">
        <v>0</v>
      </c>
      <c r="G784" s="70">
        <v>6.3099999427795401</v>
      </c>
      <c r="H784" s="70">
        <v>0.20000000298023199</v>
      </c>
      <c r="I784" s="70">
        <v>3.0999999046325701</v>
      </c>
      <c r="J784" s="70">
        <v>0</v>
      </c>
      <c r="K784" s="70">
        <v>68</v>
      </c>
      <c r="L784" s="70">
        <v>5</v>
      </c>
      <c r="M784" s="70">
        <v>185</v>
      </c>
      <c r="N784" s="70">
        <v>1182</v>
      </c>
      <c r="O784" s="71">
        <v>2846</v>
      </c>
    </row>
    <row r="785" spans="1:15">
      <c r="A785" s="68">
        <v>8053475328</v>
      </c>
      <c r="B785" s="69">
        <v>42487</v>
      </c>
      <c r="C785" s="70">
        <v>12422</v>
      </c>
      <c r="D785" s="70">
        <v>9.8199996948242205</v>
      </c>
      <c r="E785" s="70">
        <v>9.8199996948242205</v>
      </c>
      <c r="F785" s="70">
        <v>0</v>
      </c>
      <c r="G785" s="70">
        <v>6.46000003814697</v>
      </c>
      <c r="H785" s="70">
        <v>0.43000000715255698</v>
      </c>
      <c r="I785" s="70">
        <v>2.9300000667571999</v>
      </c>
      <c r="J785" s="70">
        <v>0</v>
      </c>
      <c r="K785" s="70">
        <v>60</v>
      </c>
      <c r="L785" s="70">
        <v>10</v>
      </c>
      <c r="M785" s="70">
        <v>183</v>
      </c>
      <c r="N785" s="70">
        <v>1187</v>
      </c>
      <c r="O785" s="71">
        <v>2852</v>
      </c>
    </row>
    <row r="786" spans="1:15">
      <c r="A786" s="68">
        <v>8053475328</v>
      </c>
      <c r="B786" s="69">
        <v>42488</v>
      </c>
      <c r="C786" s="70">
        <v>15447</v>
      </c>
      <c r="D786" s="70">
        <v>12.3999996185303</v>
      </c>
      <c r="E786" s="70">
        <v>12.3999996185303</v>
      </c>
      <c r="F786" s="70">
        <v>0</v>
      </c>
      <c r="G786" s="70">
        <v>9.6700000762939506</v>
      </c>
      <c r="H786" s="70">
        <v>0.38999998569488498</v>
      </c>
      <c r="I786" s="70">
        <v>2.3499999046325701</v>
      </c>
      <c r="J786" s="70">
        <v>0</v>
      </c>
      <c r="K786" s="70">
        <v>90</v>
      </c>
      <c r="L786" s="70">
        <v>9</v>
      </c>
      <c r="M786" s="70">
        <v>153</v>
      </c>
      <c r="N786" s="70">
        <v>1188</v>
      </c>
      <c r="O786" s="71">
        <v>3062</v>
      </c>
    </row>
    <row r="787" spans="1:15">
      <c r="A787" s="68">
        <v>8053475328</v>
      </c>
      <c r="B787" s="69">
        <v>42489</v>
      </c>
      <c r="C787" s="70">
        <v>12315</v>
      </c>
      <c r="D787" s="70">
        <v>9.6499996185302699</v>
      </c>
      <c r="E787" s="70">
        <v>9.6499996185302699</v>
      </c>
      <c r="F787" s="70">
        <v>0</v>
      </c>
      <c r="G787" s="70">
        <v>6.1700000762939498</v>
      </c>
      <c r="H787" s="70">
        <v>0.31000000238418601</v>
      </c>
      <c r="I787" s="70">
        <v>3.1700000762939502</v>
      </c>
      <c r="J787" s="70">
        <v>0</v>
      </c>
      <c r="K787" s="70">
        <v>58</v>
      </c>
      <c r="L787" s="70">
        <v>8</v>
      </c>
      <c r="M787" s="70">
        <v>159</v>
      </c>
      <c r="N787" s="70">
        <v>1215</v>
      </c>
      <c r="O787" s="71">
        <v>2794</v>
      </c>
    </row>
    <row r="788" spans="1:15">
      <c r="A788" s="68">
        <v>8053475328</v>
      </c>
      <c r="B788" s="69">
        <v>42490</v>
      </c>
      <c r="C788" s="70">
        <v>7135</v>
      </c>
      <c r="D788" s="70">
        <v>5.5900001525878897</v>
      </c>
      <c r="E788" s="70">
        <v>5.5900001525878897</v>
      </c>
      <c r="F788" s="70">
        <v>0</v>
      </c>
      <c r="G788" s="70">
        <v>2.9900000095367401</v>
      </c>
      <c r="H788" s="70">
        <v>5.9999998658895499E-2</v>
      </c>
      <c r="I788" s="70">
        <v>2.53999996185303</v>
      </c>
      <c r="J788" s="70">
        <v>0</v>
      </c>
      <c r="K788" s="70">
        <v>27</v>
      </c>
      <c r="L788" s="70">
        <v>1</v>
      </c>
      <c r="M788" s="70">
        <v>131</v>
      </c>
      <c r="N788" s="70">
        <v>1281</v>
      </c>
      <c r="O788" s="71">
        <v>2408</v>
      </c>
    </row>
    <row r="789" spans="1:15">
      <c r="A789" s="68">
        <v>8053475328</v>
      </c>
      <c r="B789" s="69">
        <v>42491</v>
      </c>
      <c r="C789" s="70">
        <v>1170</v>
      </c>
      <c r="D789" s="70">
        <v>0.85000002384185802</v>
      </c>
      <c r="E789" s="70">
        <v>0.85000002384185802</v>
      </c>
      <c r="F789" s="70">
        <v>0</v>
      </c>
      <c r="G789" s="70">
        <v>0</v>
      </c>
      <c r="H789" s="70">
        <v>0</v>
      </c>
      <c r="I789" s="70">
        <v>0.85000002384185802</v>
      </c>
      <c r="J789" s="70">
        <v>0</v>
      </c>
      <c r="K789" s="70">
        <v>0</v>
      </c>
      <c r="L789" s="70">
        <v>0</v>
      </c>
      <c r="M789" s="70">
        <v>51</v>
      </c>
      <c r="N789" s="70">
        <v>1389</v>
      </c>
      <c r="O789" s="71">
        <v>1886</v>
      </c>
    </row>
    <row r="790" spans="1:15">
      <c r="A790" s="68">
        <v>8053475328</v>
      </c>
      <c r="B790" s="69">
        <v>42492</v>
      </c>
      <c r="C790" s="70">
        <v>1969</v>
      </c>
      <c r="D790" s="70">
        <v>1.4299999475479099</v>
      </c>
      <c r="E790" s="70">
        <v>1.4299999475479099</v>
      </c>
      <c r="F790" s="70">
        <v>0</v>
      </c>
      <c r="G790" s="70">
        <v>0</v>
      </c>
      <c r="H790" s="70">
        <v>0</v>
      </c>
      <c r="I790" s="70">
        <v>1.4299999475479099</v>
      </c>
      <c r="J790" s="70">
        <v>0</v>
      </c>
      <c r="K790" s="70">
        <v>0</v>
      </c>
      <c r="L790" s="70">
        <v>0</v>
      </c>
      <c r="M790" s="70">
        <v>95</v>
      </c>
      <c r="N790" s="70">
        <v>1345</v>
      </c>
      <c r="O790" s="71">
        <v>1988</v>
      </c>
    </row>
    <row r="791" spans="1:15">
      <c r="A791" s="68">
        <v>8053475328</v>
      </c>
      <c r="B791" s="69">
        <v>42493</v>
      </c>
      <c r="C791" s="70">
        <v>15484</v>
      </c>
      <c r="D791" s="70">
        <v>11.8999996185303</v>
      </c>
      <c r="E791" s="70">
        <v>11.8999996185303</v>
      </c>
      <c r="F791" s="70">
        <v>0</v>
      </c>
      <c r="G791" s="70">
        <v>8.3900003433227504</v>
      </c>
      <c r="H791" s="70">
        <v>0.93000000715255704</v>
      </c>
      <c r="I791" s="70">
        <v>2.5899999141693102</v>
      </c>
      <c r="J791" s="70">
        <v>0</v>
      </c>
      <c r="K791" s="70">
        <v>87</v>
      </c>
      <c r="L791" s="70">
        <v>22</v>
      </c>
      <c r="M791" s="70">
        <v>165</v>
      </c>
      <c r="N791" s="70">
        <v>1166</v>
      </c>
      <c r="O791" s="71">
        <v>3023</v>
      </c>
    </row>
    <row r="792" spans="1:15">
      <c r="A792" s="68">
        <v>8053475328</v>
      </c>
      <c r="B792" s="69">
        <v>42494</v>
      </c>
      <c r="C792" s="70">
        <v>14581</v>
      </c>
      <c r="D792" s="70">
        <v>11.1499996185303</v>
      </c>
      <c r="E792" s="70">
        <v>11.1499996185303</v>
      </c>
      <c r="F792" s="70">
        <v>0</v>
      </c>
      <c r="G792" s="70">
        <v>8.8199996948242205</v>
      </c>
      <c r="H792" s="70">
        <v>0.40000000596046398</v>
      </c>
      <c r="I792" s="70">
        <v>1.9099999666214</v>
      </c>
      <c r="J792" s="70">
        <v>0</v>
      </c>
      <c r="K792" s="70">
        <v>89</v>
      </c>
      <c r="L792" s="70">
        <v>8</v>
      </c>
      <c r="M792" s="70">
        <v>123</v>
      </c>
      <c r="N792" s="70">
        <v>1220</v>
      </c>
      <c r="O792" s="71">
        <v>2918</v>
      </c>
    </row>
    <row r="793" spans="1:15">
      <c r="A793" s="68">
        <v>8053475328</v>
      </c>
      <c r="B793" s="69">
        <v>42495</v>
      </c>
      <c r="C793" s="70">
        <v>14990</v>
      </c>
      <c r="D793" s="70">
        <v>11.5100002288818</v>
      </c>
      <c r="E793" s="70">
        <v>11.5100002288818</v>
      </c>
      <c r="F793" s="70">
        <v>0</v>
      </c>
      <c r="G793" s="70">
        <v>8.8500003814697301</v>
      </c>
      <c r="H793" s="70">
        <v>0.44999998807907099</v>
      </c>
      <c r="I793" s="70">
        <v>2.21000003814697</v>
      </c>
      <c r="J793" s="70">
        <v>0</v>
      </c>
      <c r="K793" s="70">
        <v>93</v>
      </c>
      <c r="L793" s="70">
        <v>9</v>
      </c>
      <c r="M793" s="70">
        <v>130</v>
      </c>
      <c r="N793" s="70">
        <v>1208</v>
      </c>
      <c r="O793" s="71">
        <v>2950</v>
      </c>
    </row>
    <row r="794" spans="1:15">
      <c r="A794" s="68">
        <v>8053475328</v>
      </c>
      <c r="B794" s="69">
        <v>42496</v>
      </c>
      <c r="C794" s="70">
        <v>13953</v>
      </c>
      <c r="D794" s="70">
        <v>11</v>
      </c>
      <c r="E794" s="70">
        <v>11</v>
      </c>
      <c r="F794" s="70">
        <v>0</v>
      </c>
      <c r="G794" s="70">
        <v>9.1000003814697301</v>
      </c>
      <c r="H794" s="70">
        <v>0.68999999761581399</v>
      </c>
      <c r="I794" s="70">
        <v>1.21000003814697</v>
      </c>
      <c r="J794" s="70">
        <v>0</v>
      </c>
      <c r="K794" s="70">
        <v>90</v>
      </c>
      <c r="L794" s="70">
        <v>15</v>
      </c>
      <c r="M794" s="70">
        <v>90</v>
      </c>
      <c r="N794" s="70">
        <v>1245</v>
      </c>
      <c r="O794" s="71">
        <v>2859</v>
      </c>
    </row>
    <row r="795" spans="1:15">
      <c r="A795" s="68">
        <v>8053475328</v>
      </c>
      <c r="B795" s="69">
        <v>42497</v>
      </c>
      <c r="C795" s="70">
        <v>19769</v>
      </c>
      <c r="D795" s="70">
        <v>15.670000076293899</v>
      </c>
      <c r="E795" s="70">
        <v>15.670000076293899</v>
      </c>
      <c r="F795" s="70">
        <v>0</v>
      </c>
      <c r="G795" s="70">
        <v>12.439999580383301</v>
      </c>
      <c r="H795" s="70">
        <v>0.87999999523162797</v>
      </c>
      <c r="I795" s="70">
        <v>2.3499999046325701</v>
      </c>
      <c r="J795" s="70">
        <v>0</v>
      </c>
      <c r="K795" s="70">
        <v>121</v>
      </c>
      <c r="L795" s="70">
        <v>20</v>
      </c>
      <c r="M795" s="70">
        <v>148</v>
      </c>
      <c r="N795" s="70">
        <v>1076</v>
      </c>
      <c r="O795" s="71">
        <v>3331</v>
      </c>
    </row>
    <row r="796" spans="1:15">
      <c r="A796" s="68">
        <v>8053475328</v>
      </c>
      <c r="B796" s="69">
        <v>42498</v>
      </c>
      <c r="C796" s="70">
        <v>22026</v>
      </c>
      <c r="D796" s="70">
        <v>17.649999618530298</v>
      </c>
      <c r="E796" s="70">
        <v>17.649999618530298</v>
      </c>
      <c r="F796" s="70">
        <v>0</v>
      </c>
      <c r="G796" s="70">
        <v>13.3999996185303</v>
      </c>
      <c r="H796" s="70">
        <v>0.58999997377395597</v>
      </c>
      <c r="I796" s="70">
        <v>3.6600000858306898</v>
      </c>
      <c r="J796" s="70">
        <v>0</v>
      </c>
      <c r="K796" s="70">
        <v>125</v>
      </c>
      <c r="L796" s="70">
        <v>14</v>
      </c>
      <c r="M796" s="70">
        <v>228</v>
      </c>
      <c r="N796" s="70">
        <v>1073</v>
      </c>
      <c r="O796" s="71">
        <v>3589</v>
      </c>
    </row>
    <row r="797" spans="1:15">
      <c r="A797" s="68">
        <v>8053475328</v>
      </c>
      <c r="B797" s="69">
        <v>42499</v>
      </c>
      <c r="C797" s="70">
        <v>12465</v>
      </c>
      <c r="D797" s="70">
        <v>9.3800001144409197</v>
      </c>
      <c r="E797" s="70">
        <v>9.3800001144409197</v>
      </c>
      <c r="F797" s="70">
        <v>0</v>
      </c>
      <c r="G797" s="70">
        <v>6.1199998855590803</v>
      </c>
      <c r="H797" s="70">
        <v>0.56999999284744296</v>
      </c>
      <c r="I797" s="70">
        <v>2.6900000572204599</v>
      </c>
      <c r="J797" s="70">
        <v>0</v>
      </c>
      <c r="K797" s="70">
        <v>66</v>
      </c>
      <c r="L797" s="70">
        <v>12</v>
      </c>
      <c r="M797" s="70">
        <v>148</v>
      </c>
      <c r="N797" s="70">
        <v>1214</v>
      </c>
      <c r="O797" s="71">
        <v>2765</v>
      </c>
    </row>
    <row r="798" spans="1:15">
      <c r="A798" s="68">
        <v>8053475328</v>
      </c>
      <c r="B798" s="69">
        <v>42500</v>
      </c>
      <c r="C798" s="70">
        <v>14810</v>
      </c>
      <c r="D798" s="70">
        <v>11.3599996566772</v>
      </c>
      <c r="E798" s="70">
        <v>11.3599996566772</v>
      </c>
      <c r="F798" s="70">
        <v>0</v>
      </c>
      <c r="G798" s="70">
        <v>9.0900001525878906</v>
      </c>
      <c r="H798" s="70">
        <v>0.41999998688697798</v>
      </c>
      <c r="I798" s="70">
        <v>1.8500000238418599</v>
      </c>
      <c r="J798" s="70">
        <v>0</v>
      </c>
      <c r="K798" s="70">
        <v>96</v>
      </c>
      <c r="L798" s="70">
        <v>10</v>
      </c>
      <c r="M798" s="70">
        <v>115</v>
      </c>
      <c r="N798" s="70">
        <v>1219</v>
      </c>
      <c r="O798" s="71">
        <v>2926</v>
      </c>
    </row>
    <row r="799" spans="1:15">
      <c r="A799" s="68">
        <v>8053475328</v>
      </c>
      <c r="B799" s="69">
        <v>42501</v>
      </c>
      <c r="C799" s="70">
        <v>12209</v>
      </c>
      <c r="D799" s="70">
        <v>9.3999996185302699</v>
      </c>
      <c r="E799" s="70">
        <v>9.3999996185302699</v>
      </c>
      <c r="F799" s="70">
        <v>0</v>
      </c>
      <c r="G799" s="70">
        <v>6.0799999237060502</v>
      </c>
      <c r="H799" s="70">
        <v>0.28000000119209301</v>
      </c>
      <c r="I799" s="70">
        <v>3.03999996185303</v>
      </c>
      <c r="J799" s="70">
        <v>0</v>
      </c>
      <c r="K799" s="70">
        <v>60</v>
      </c>
      <c r="L799" s="70">
        <v>7</v>
      </c>
      <c r="M799" s="70">
        <v>184</v>
      </c>
      <c r="N799" s="70">
        <v>1189</v>
      </c>
      <c r="O799" s="71">
        <v>2809</v>
      </c>
    </row>
    <row r="800" spans="1:15">
      <c r="A800" s="68">
        <v>8053475328</v>
      </c>
      <c r="B800" s="69">
        <v>42502</v>
      </c>
      <c r="C800" s="70">
        <v>4998</v>
      </c>
      <c r="D800" s="70">
        <v>3.9100000858306898</v>
      </c>
      <c r="E800" s="70">
        <v>3.9100000858306898</v>
      </c>
      <c r="F800" s="70">
        <v>0</v>
      </c>
      <c r="G800" s="70">
        <v>2.9500000476837198</v>
      </c>
      <c r="H800" s="70">
        <v>0.20000000298023199</v>
      </c>
      <c r="I800" s="70">
        <v>0.75999999046325695</v>
      </c>
      <c r="J800" s="70">
        <v>0</v>
      </c>
      <c r="K800" s="70">
        <v>28</v>
      </c>
      <c r="L800" s="70">
        <v>4</v>
      </c>
      <c r="M800" s="70">
        <v>39</v>
      </c>
      <c r="N800" s="70">
        <v>839</v>
      </c>
      <c r="O800" s="71">
        <v>1505</v>
      </c>
    </row>
    <row r="801" spans="1:15">
      <c r="A801" s="68">
        <v>8253242879</v>
      </c>
      <c r="B801" s="69">
        <v>42472</v>
      </c>
      <c r="C801" s="70">
        <v>9033</v>
      </c>
      <c r="D801" s="70">
        <v>7.1599998474121103</v>
      </c>
      <c r="E801" s="70">
        <v>7.1599998474121103</v>
      </c>
      <c r="F801" s="70">
        <v>0</v>
      </c>
      <c r="G801" s="70">
        <v>5.4299998283386204</v>
      </c>
      <c r="H801" s="70">
        <v>0.140000000596046</v>
      </c>
      <c r="I801" s="70">
        <v>1.5900000333786</v>
      </c>
      <c r="J801" s="70">
        <v>0</v>
      </c>
      <c r="K801" s="70">
        <v>40</v>
      </c>
      <c r="L801" s="70">
        <v>2</v>
      </c>
      <c r="M801" s="70">
        <v>154</v>
      </c>
      <c r="N801" s="70">
        <v>1244</v>
      </c>
      <c r="O801" s="71">
        <v>2044</v>
      </c>
    </row>
    <row r="802" spans="1:15">
      <c r="A802" s="68">
        <v>8253242879</v>
      </c>
      <c r="B802" s="69">
        <v>42473</v>
      </c>
      <c r="C802" s="70">
        <v>8053</v>
      </c>
      <c r="D802" s="70">
        <v>6.0999999046325701</v>
      </c>
      <c r="E802" s="70">
        <v>6.0999999046325701</v>
      </c>
      <c r="F802" s="70">
        <v>0</v>
      </c>
      <c r="G802" s="70">
        <v>4.1700000762939498</v>
      </c>
      <c r="H802" s="70">
        <v>0.62999999523162797</v>
      </c>
      <c r="I802" s="70">
        <v>1.3099999427795399</v>
      </c>
      <c r="J802" s="70">
        <v>0</v>
      </c>
      <c r="K802" s="70">
        <v>35</v>
      </c>
      <c r="L802" s="70">
        <v>11</v>
      </c>
      <c r="M802" s="70">
        <v>96</v>
      </c>
      <c r="N802" s="70">
        <v>1298</v>
      </c>
      <c r="O802" s="71">
        <v>1935</v>
      </c>
    </row>
    <row r="803" spans="1:15">
      <c r="A803" s="68">
        <v>8253242879</v>
      </c>
      <c r="B803" s="69">
        <v>42474</v>
      </c>
      <c r="C803" s="70">
        <v>5234</v>
      </c>
      <c r="D803" s="70">
        <v>3.46000003814697</v>
      </c>
      <c r="E803" s="70">
        <v>3.46000003814697</v>
      </c>
      <c r="F803" s="70">
        <v>0</v>
      </c>
      <c r="G803" s="70">
        <v>1.9299999475479099</v>
      </c>
      <c r="H803" s="70">
        <v>0.99000000953674305</v>
      </c>
      <c r="I803" s="70">
        <v>0.54000002145767201</v>
      </c>
      <c r="J803" s="70">
        <v>0</v>
      </c>
      <c r="K803" s="70">
        <v>29</v>
      </c>
      <c r="L803" s="70">
        <v>16</v>
      </c>
      <c r="M803" s="70">
        <v>33</v>
      </c>
      <c r="N803" s="70">
        <v>1362</v>
      </c>
      <c r="O803" s="71">
        <v>1705</v>
      </c>
    </row>
    <row r="804" spans="1:15">
      <c r="A804" s="68">
        <v>8253242879</v>
      </c>
      <c r="B804" s="69">
        <v>42475</v>
      </c>
      <c r="C804" s="70">
        <v>2672</v>
      </c>
      <c r="D804" s="70">
        <v>1.7699999809265099</v>
      </c>
      <c r="E804" s="70">
        <v>1.7699999809265099</v>
      </c>
      <c r="F804" s="70">
        <v>0</v>
      </c>
      <c r="G804" s="70">
        <v>0</v>
      </c>
      <c r="H804" s="70">
        <v>0</v>
      </c>
      <c r="I804" s="70">
        <v>1.7599999904632599</v>
      </c>
      <c r="J804" s="70">
        <v>0</v>
      </c>
      <c r="K804" s="70">
        <v>0</v>
      </c>
      <c r="L804" s="70">
        <v>0</v>
      </c>
      <c r="M804" s="70">
        <v>105</v>
      </c>
      <c r="N804" s="70">
        <v>1335</v>
      </c>
      <c r="O804" s="71">
        <v>1632</v>
      </c>
    </row>
    <row r="805" spans="1:15">
      <c r="A805" s="68">
        <v>8253242879</v>
      </c>
      <c r="B805" s="69">
        <v>42476</v>
      </c>
      <c r="C805" s="70">
        <v>9256</v>
      </c>
      <c r="D805" s="70">
        <v>6.1399998664856001</v>
      </c>
      <c r="E805" s="70">
        <v>6.1399998664856001</v>
      </c>
      <c r="F805" s="70">
        <v>0</v>
      </c>
      <c r="G805" s="70">
        <v>0.43000000715255698</v>
      </c>
      <c r="H805" s="70">
        <v>3.2699999809265101</v>
      </c>
      <c r="I805" s="70">
        <v>2.4500000476837198</v>
      </c>
      <c r="J805" s="70">
        <v>0</v>
      </c>
      <c r="K805" s="70">
        <v>6</v>
      </c>
      <c r="L805" s="70">
        <v>51</v>
      </c>
      <c r="M805" s="70">
        <v>115</v>
      </c>
      <c r="N805" s="70">
        <v>1268</v>
      </c>
      <c r="O805" s="71">
        <v>1880</v>
      </c>
    </row>
    <row r="806" spans="1:15">
      <c r="A806" s="68">
        <v>8253242879</v>
      </c>
      <c r="B806" s="69">
        <v>42477</v>
      </c>
      <c r="C806" s="70">
        <v>10204</v>
      </c>
      <c r="D806" s="70">
        <v>7.9099998474121103</v>
      </c>
      <c r="E806" s="70">
        <v>7.9099998474121103</v>
      </c>
      <c r="F806" s="70">
        <v>0</v>
      </c>
      <c r="G806" s="70">
        <v>5.4299998283386204</v>
      </c>
      <c r="H806" s="70">
        <v>0.15000000596046401</v>
      </c>
      <c r="I806" s="70">
        <v>2.3299999237060498</v>
      </c>
      <c r="J806" s="70">
        <v>0</v>
      </c>
      <c r="K806" s="70">
        <v>41</v>
      </c>
      <c r="L806" s="70">
        <v>5</v>
      </c>
      <c r="M806" s="70">
        <v>157</v>
      </c>
      <c r="N806" s="70">
        <v>1237</v>
      </c>
      <c r="O806" s="71">
        <v>2112</v>
      </c>
    </row>
    <row r="807" spans="1:15">
      <c r="A807" s="68">
        <v>8253242879</v>
      </c>
      <c r="B807" s="69">
        <v>42478</v>
      </c>
      <c r="C807" s="70">
        <v>5151</v>
      </c>
      <c r="D807" s="70">
        <v>3.4800000190734899</v>
      </c>
      <c r="E807" s="70">
        <v>3.4800000190734899</v>
      </c>
      <c r="F807" s="70">
        <v>0</v>
      </c>
      <c r="G807" s="70">
        <v>1.03999996185303</v>
      </c>
      <c r="H807" s="70">
        <v>0.62999999523162797</v>
      </c>
      <c r="I807" s="70">
        <v>1.79999995231628</v>
      </c>
      <c r="J807" s="70">
        <v>0</v>
      </c>
      <c r="K807" s="70">
        <v>16</v>
      </c>
      <c r="L807" s="70">
        <v>16</v>
      </c>
      <c r="M807" s="70">
        <v>130</v>
      </c>
      <c r="N807" s="70">
        <v>1278</v>
      </c>
      <c r="O807" s="71">
        <v>1829</v>
      </c>
    </row>
    <row r="808" spans="1:15">
      <c r="A808" s="68">
        <v>8253242879</v>
      </c>
      <c r="B808" s="69">
        <v>42479</v>
      </c>
      <c r="C808" s="70">
        <v>4212</v>
      </c>
      <c r="D808" s="70">
        <v>2.7799999713897701</v>
      </c>
      <c r="E808" s="70">
        <v>2.7799999713897701</v>
      </c>
      <c r="F808" s="70">
        <v>0</v>
      </c>
      <c r="G808" s="70">
        <v>0</v>
      </c>
      <c r="H808" s="70">
        <v>0</v>
      </c>
      <c r="I808" s="70">
        <v>2.7799999713897701</v>
      </c>
      <c r="J808" s="70">
        <v>0</v>
      </c>
      <c r="K808" s="70">
        <v>0</v>
      </c>
      <c r="L808" s="70">
        <v>0</v>
      </c>
      <c r="M808" s="70">
        <v>164</v>
      </c>
      <c r="N808" s="70">
        <v>1276</v>
      </c>
      <c r="O808" s="71">
        <v>1763</v>
      </c>
    </row>
    <row r="809" spans="1:15">
      <c r="A809" s="68">
        <v>8253242879</v>
      </c>
      <c r="B809" s="69">
        <v>42480</v>
      </c>
      <c r="C809" s="70">
        <v>6466</v>
      </c>
      <c r="D809" s="70">
        <v>4.2699999809265101</v>
      </c>
      <c r="E809" s="70">
        <v>4.2699999809265101</v>
      </c>
      <c r="F809" s="70">
        <v>0</v>
      </c>
      <c r="G809" s="70">
        <v>0.33000001311302202</v>
      </c>
      <c r="H809" s="70">
        <v>0.81999999284744296</v>
      </c>
      <c r="I809" s="70">
        <v>3.1099998950958301</v>
      </c>
      <c r="J809" s="70">
        <v>9.9999997764825804E-3</v>
      </c>
      <c r="K809" s="70">
        <v>5</v>
      </c>
      <c r="L809" s="70">
        <v>18</v>
      </c>
      <c r="M809" s="70">
        <v>216</v>
      </c>
      <c r="N809" s="70">
        <v>1201</v>
      </c>
      <c r="O809" s="71">
        <v>1931</v>
      </c>
    </row>
    <row r="810" spans="1:15">
      <c r="A810" s="68">
        <v>8253242879</v>
      </c>
      <c r="B810" s="69">
        <v>42481</v>
      </c>
      <c r="C810" s="70">
        <v>11268</v>
      </c>
      <c r="D810" s="70">
        <v>8.5600004196166992</v>
      </c>
      <c r="E810" s="70">
        <v>8.5600004196166992</v>
      </c>
      <c r="F810" s="70">
        <v>0</v>
      </c>
      <c r="G810" s="70">
        <v>5.8800001144409197</v>
      </c>
      <c r="H810" s="70">
        <v>0.93000000715255704</v>
      </c>
      <c r="I810" s="70">
        <v>1.75</v>
      </c>
      <c r="J810" s="70">
        <v>0</v>
      </c>
      <c r="K810" s="70">
        <v>49</v>
      </c>
      <c r="L810" s="70">
        <v>20</v>
      </c>
      <c r="M810" s="70">
        <v>172</v>
      </c>
      <c r="N810" s="70">
        <v>1199</v>
      </c>
      <c r="O810" s="71">
        <v>2218</v>
      </c>
    </row>
    <row r="811" spans="1:15">
      <c r="A811" s="68">
        <v>8253242879</v>
      </c>
      <c r="B811" s="69">
        <v>42482</v>
      </c>
      <c r="C811" s="70">
        <v>2824</v>
      </c>
      <c r="D811" s="70">
        <v>1.87000000476837</v>
      </c>
      <c r="E811" s="70">
        <v>1.87000000476837</v>
      </c>
      <c r="F811" s="70">
        <v>0</v>
      </c>
      <c r="G811" s="70">
        <v>0</v>
      </c>
      <c r="H811" s="70">
        <v>0</v>
      </c>
      <c r="I811" s="70">
        <v>1.87000000476837</v>
      </c>
      <c r="J811" s="70">
        <v>0</v>
      </c>
      <c r="K811" s="70">
        <v>0</v>
      </c>
      <c r="L811" s="70">
        <v>0</v>
      </c>
      <c r="M811" s="70">
        <v>120</v>
      </c>
      <c r="N811" s="70">
        <v>1320</v>
      </c>
      <c r="O811" s="71">
        <v>1651</v>
      </c>
    </row>
    <row r="812" spans="1:15">
      <c r="A812" s="68">
        <v>8253242879</v>
      </c>
      <c r="B812" s="69">
        <v>42483</v>
      </c>
      <c r="C812" s="70">
        <v>9282</v>
      </c>
      <c r="D812" s="70">
        <v>6.2600002288818404</v>
      </c>
      <c r="E812" s="70">
        <v>6.2600002288818404</v>
      </c>
      <c r="F812" s="70">
        <v>0</v>
      </c>
      <c r="G812" s="70">
        <v>2.0899999141693102</v>
      </c>
      <c r="H812" s="70">
        <v>1.03999996185303</v>
      </c>
      <c r="I812" s="70">
        <v>3.1300001144409202</v>
      </c>
      <c r="J812" s="70">
        <v>0</v>
      </c>
      <c r="K812" s="70">
        <v>30</v>
      </c>
      <c r="L812" s="70">
        <v>26</v>
      </c>
      <c r="M812" s="70">
        <v>191</v>
      </c>
      <c r="N812" s="70">
        <v>1193</v>
      </c>
      <c r="O812" s="71">
        <v>2132</v>
      </c>
    </row>
    <row r="813" spans="1:15">
      <c r="A813" s="68">
        <v>8253242879</v>
      </c>
      <c r="B813" s="69">
        <v>42484</v>
      </c>
      <c r="C813" s="70">
        <v>8905</v>
      </c>
      <c r="D813" s="70">
        <v>7.1300001144409197</v>
      </c>
      <c r="E813" s="70">
        <v>7.1300001144409197</v>
      </c>
      <c r="F813" s="70">
        <v>0</v>
      </c>
      <c r="G813" s="70">
        <v>5.5999999046325701</v>
      </c>
      <c r="H813" s="70">
        <v>0.18999999761581399</v>
      </c>
      <c r="I813" s="70">
        <v>1.3400000333786</v>
      </c>
      <c r="J813" s="70">
        <v>0</v>
      </c>
      <c r="K813" s="70">
        <v>41</v>
      </c>
      <c r="L813" s="70">
        <v>4</v>
      </c>
      <c r="M813" s="70">
        <v>82</v>
      </c>
      <c r="N813" s="70">
        <v>1313</v>
      </c>
      <c r="O813" s="71">
        <v>1976</v>
      </c>
    </row>
    <row r="814" spans="1:15">
      <c r="A814" s="68">
        <v>8253242879</v>
      </c>
      <c r="B814" s="69">
        <v>42485</v>
      </c>
      <c r="C814" s="70">
        <v>6829</v>
      </c>
      <c r="D814" s="70">
        <v>4.5100002288818404</v>
      </c>
      <c r="E814" s="70">
        <v>4.5100002288818404</v>
      </c>
      <c r="F814" s="70">
        <v>0</v>
      </c>
      <c r="G814" s="70">
        <v>0.36000001430511502</v>
      </c>
      <c r="H814" s="70">
        <v>2.3900001049041699</v>
      </c>
      <c r="I814" s="70">
        <v>1.7699999809265099</v>
      </c>
      <c r="J814" s="70">
        <v>0</v>
      </c>
      <c r="K814" s="70">
        <v>7</v>
      </c>
      <c r="L814" s="70">
        <v>54</v>
      </c>
      <c r="M814" s="70">
        <v>118</v>
      </c>
      <c r="N814" s="70">
        <v>1261</v>
      </c>
      <c r="O814" s="71">
        <v>1909</v>
      </c>
    </row>
    <row r="815" spans="1:15">
      <c r="A815" s="68">
        <v>8253242879</v>
      </c>
      <c r="B815" s="69">
        <v>42486</v>
      </c>
      <c r="C815" s="70">
        <v>4562</v>
      </c>
      <c r="D815" s="70">
        <v>3.03999996185303</v>
      </c>
      <c r="E815" s="70">
        <v>3.03999996185303</v>
      </c>
      <c r="F815" s="70">
        <v>0</v>
      </c>
      <c r="G815" s="70">
        <v>1.1799999475479099</v>
      </c>
      <c r="H815" s="70">
        <v>0.490000009536743</v>
      </c>
      <c r="I815" s="70">
        <v>1.37000000476837</v>
      </c>
      <c r="J815" s="70">
        <v>0</v>
      </c>
      <c r="K815" s="70">
        <v>19</v>
      </c>
      <c r="L815" s="70">
        <v>14</v>
      </c>
      <c r="M815" s="70">
        <v>108</v>
      </c>
      <c r="N815" s="70">
        <v>1299</v>
      </c>
      <c r="O815" s="71">
        <v>1813</v>
      </c>
    </row>
    <row r="816" spans="1:15">
      <c r="A816" s="68">
        <v>8253242879</v>
      </c>
      <c r="B816" s="69">
        <v>42487</v>
      </c>
      <c r="C816" s="70">
        <v>10232</v>
      </c>
      <c r="D816" s="70">
        <v>8.1800003051757795</v>
      </c>
      <c r="E816" s="70">
        <v>8.1800003051757795</v>
      </c>
      <c r="F816" s="70">
        <v>0</v>
      </c>
      <c r="G816" s="70">
        <v>6.2399997711181596</v>
      </c>
      <c r="H816" s="70">
        <v>0.230000004172325</v>
      </c>
      <c r="I816" s="70">
        <v>1.70000004768372</v>
      </c>
      <c r="J816" s="70">
        <v>0</v>
      </c>
      <c r="K816" s="70">
        <v>45</v>
      </c>
      <c r="L816" s="70">
        <v>5</v>
      </c>
      <c r="M816" s="70">
        <v>104</v>
      </c>
      <c r="N816" s="70">
        <v>1286</v>
      </c>
      <c r="O816" s="71">
        <v>2008</v>
      </c>
    </row>
    <row r="817" spans="1:15">
      <c r="A817" s="68">
        <v>8253242879</v>
      </c>
      <c r="B817" s="69">
        <v>42488</v>
      </c>
      <c r="C817" s="70">
        <v>2718</v>
      </c>
      <c r="D817" s="70">
        <v>1.79999995231628</v>
      </c>
      <c r="E817" s="70">
        <v>1.79999995231628</v>
      </c>
      <c r="F817" s="70">
        <v>0</v>
      </c>
      <c r="G817" s="70">
        <v>0.67000001668930098</v>
      </c>
      <c r="H817" s="70">
        <v>0.77999997138977095</v>
      </c>
      <c r="I817" s="70">
        <v>0.34000000357627902</v>
      </c>
      <c r="J817" s="70">
        <v>0</v>
      </c>
      <c r="K817" s="70">
        <v>11</v>
      </c>
      <c r="L817" s="70">
        <v>16</v>
      </c>
      <c r="M817" s="70">
        <v>20</v>
      </c>
      <c r="N817" s="70">
        <v>1393</v>
      </c>
      <c r="O817" s="71">
        <v>1580</v>
      </c>
    </row>
    <row r="818" spans="1:15">
      <c r="A818" s="68">
        <v>8253242879</v>
      </c>
      <c r="B818" s="69">
        <v>42489</v>
      </c>
      <c r="C818" s="70">
        <v>6260</v>
      </c>
      <c r="D818" s="70">
        <v>4.2600002288818404</v>
      </c>
      <c r="E818" s="70">
        <v>4.2600002288818404</v>
      </c>
      <c r="F818" s="70">
        <v>0</v>
      </c>
      <c r="G818" s="70">
        <v>1.28999996185303</v>
      </c>
      <c r="H818" s="70">
        <v>0.54000002145767201</v>
      </c>
      <c r="I818" s="70">
        <v>2.4000000953674299</v>
      </c>
      <c r="J818" s="70">
        <v>0</v>
      </c>
      <c r="K818" s="70">
        <v>16</v>
      </c>
      <c r="L818" s="70">
        <v>14</v>
      </c>
      <c r="M818" s="70">
        <v>136</v>
      </c>
      <c r="N818" s="70">
        <v>1257</v>
      </c>
      <c r="O818" s="71">
        <v>1854</v>
      </c>
    </row>
    <row r="819" spans="1:15">
      <c r="A819" s="68">
        <v>8253242879</v>
      </c>
      <c r="B819" s="69">
        <v>42490</v>
      </c>
      <c r="C819" s="70">
        <v>0</v>
      </c>
      <c r="D819" s="70">
        <v>0</v>
      </c>
      <c r="E819" s="70">
        <v>0</v>
      </c>
      <c r="F819" s="70">
        <v>0</v>
      </c>
      <c r="G819" s="70">
        <v>0</v>
      </c>
      <c r="H819" s="70">
        <v>0</v>
      </c>
      <c r="I819" s="70">
        <v>0</v>
      </c>
      <c r="J819" s="70">
        <v>0</v>
      </c>
      <c r="K819" s="70">
        <v>0</v>
      </c>
      <c r="L819" s="70">
        <v>0</v>
      </c>
      <c r="M819" s="70">
        <v>0</v>
      </c>
      <c r="N819" s="70">
        <v>1440</v>
      </c>
      <c r="O819" s="71">
        <v>0</v>
      </c>
    </row>
    <row r="820" spans="1:15">
      <c r="A820" s="68">
        <v>8378563200</v>
      </c>
      <c r="B820" s="69">
        <v>42472</v>
      </c>
      <c r="C820" s="70">
        <v>7626</v>
      </c>
      <c r="D820" s="70">
        <v>6.0500001907348597</v>
      </c>
      <c r="E820" s="70">
        <v>6.0500001907348597</v>
      </c>
      <c r="F820" s="70">
        <v>2.2530810832977299</v>
      </c>
      <c r="G820" s="70">
        <v>0.82999998331069902</v>
      </c>
      <c r="H820" s="70">
        <v>0.70999997854232799</v>
      </c>
      <c r="I820" s="70">
        <v>4.5</v>
      </c>
      <c r="J820" s="70">
        <v>0</v>
      </c>
      <c r="K820" s="70">
        <v>65</v>
      </c>
      <c r="L820" s="70">
        <v>15</v>
      </c>
      <c r="M820" s="70">
        <v>156</v>
      </c>
      <c r="N820" s="70">
        <v>723</v>
      </c>
      <c r="O820" s="71">
        <v>3635</v>
      </c>
    </row>
    <row r="821" spans="1:15">
      <c r="A821" s="68">
        <v>8378563200</v>
      </c>
      <c r="B821" s="69">
        <v>42473</v>
      </c>
      <c r="C821" s="70">
        <v>12386</v>
      </c>
      <c r="D821" s="70">
        <v>9.8199996948242205</v>
      </c>
      <c r="E821" s="70">
        <v>9.8199996948242205</v>
      </c>
      <c r="F821" s="70">
        <v>2.0921471118927002</v>
      </c>
      <c r="G821" s="70">
        <v>4.96000003814697</v>
      </c>
      <c r="H821" s="70">
        <v>0.64999997615814198</v>
      </c>
      <c r="I821" s="70">
        <v>4.21000003814697</v>
      </c>
      <c r="J821" s="70">
        <v>0</v>
      </c>
      <c r="K821" s="70">
        <v>116</v>
      </c>
      <c r="L821" s="70">
        <v>14</v>
      </c>
      <c r="M821" s="70">
        <v>169</v>
      </c>
      <c r="N821" s="70">
        <v>680</v>
      </c>
      <c r="O821" s="71">
        <v>4079</v>
      </c>
    </row>
    <row r="822" spans="1:15">
      <c r="A822" s="68">
        <v>8378563200</v>
      </c>
      <c r="B822" s="69">
        <v>42474</v>
      </c>
      <c r="C822" s="70">
        <v>13318</v>
      </c>
      <c r="D822" s="70">
        <v>10.560000419616699</v>
      </c>
      <c r="E822" s="70">
        <v>10.560000419616699</v>
      </c>
      <c r="F822" s="70">
        <v>2.2530810832977299</v>
      </c>
      <c r="G822" s="70">
        <v>5.6199998855590803</v>
      </c>
      <c r="H822" s="70">
        <v>1.0299999713897701</v>
      </c>
      <c r="I822" s="70">
        <v>3.9100000858306898</v>
      </c>
      <c r="J822" s="70">
        <v>0</v>
      </c>
      <c r="K822" s="70">
        <v>123</v>
      </c>
      <c r="L822" s="70">
        <v>21</v>
      </c>
      <c r="M822" s="70">
        <v>174</v>
      </c>
      <c r="N822" s="70">
        <v>699</v>
      </c>
      <c r="O822" s="71">
        <v>4163</v>
      </c>
    </row>
    <row r="823" spans="1:15">
      <c r="A823" s="68">
        <v>8378563200</v>
      </c>
      <c r="B823" s="69">
        <v>42475</v>
      </c>
      <c r="C823" s="70">
        <v>14461</v>
      </c>
      <c r="D823" s="70">
        <v>11.4700002670288</v>
      </c>
      <c r="E823" s="70">
        <v>11.4700002670288</v>
      </c>
      <c r="F823" s="70">
        <v>0</v>
      </c>
      <c r="G823" s="70">
        <v>4.9099998474121103</v>
      </c>
      <c r="H823" s="70">
        <v>1.1499999761581401</v>
      </c>
      <c r="I823" s="70">
        <v>5.4099998474121103</v>
      </c>
      <c r="J823" s="70">
        <v>0</v>
      </c>
      <c r="K823" s="70">
        <v>60</v>
      </c>
      <c r="L823" s="70">
        <v>23</v>
      </c>
      <c r="M823" s="70">
        <v>190</v>
      </c>
      <c r="N823" s="70">
        <v>729</v>
      </c>
      <c r="O823" s="71">
        <v>3666</v>
      </c>
    </row>
    <row r="824" spans="1:15">
      <c r="A824" s="68">
        <v>8378563200</v>
      </c>
      <c r="B824" s="69">
        <v>42476</v>
      </c>
      <c r="C824" s="70">
        <v>11207</v>
      </c>
      <c r="D824" s="70">
        <v>8.8900003433227504</v>
      </c>
      <c r="E824" s="70">
        <v>8.8900003433227504</v>
      </c>
      <c r="F824" s="70">
        <v>0</v>
      </c>
      <c r="G824" s="70">
        <v>5.3699998855590803</v>
      </c>
      <c r="H824" s="70">
        <v>1.0700000524520901</v>
      </c>
      <c r="I824" s="70">
        <v>2.4400000572204599</v>
      </c>
      <c r="J824" s="70">
        <v>0</v>
      </c>
      <c r="K824" s="70">
        <v>64</v>
      </c>
      <c r="L824" s="70">
        <v>21</v>
      </c>
      <c r="M824" s="70">
        <v>142</v>
      </c>
      <c r="N824" s="70">
        <v>563</v>
      </c>
      <c r="O824" s="71">
        <v>3363</v>
      </c>
    </row>
    <row r="825" spans="1:15">
      <c r="A825" s="68">
        <v>8378563200</v>
      </c>
      <c r="B825" s="69">
        <v>42477</v>
      </c>
      <c r="C825" s="70">
        <v>2132</v>
      </c>
      <c r="D825" s="70">
        <v>1.6900000572204601</v>
      </c>
      <c r="E825" s="70">
        <v>1.6900000572204601</v>
      </c>
      <c r="F825" s="70">
        <v>0</v>
      </c>
      <c r="G825" s="70">
        <v>0</v>
      </c>
      <c r="H825" s="70">
        <v>0</v>
      </c>
      <c r="I825" s="70">
        <v>1.6900000572204601</v>
      </c>
      <c r="J825" s="70">
        <v>0</v>
      </c>
      <c r="K825" s="70">
        <v>0</v>
      </c>
      <c r="L825" s="70">
        <v>0</v>
      </c>
      <c r="M825" s="70">
        <v>93</v>
      </c>
      <c r="N825" s="70">
        <v>599</v>
      </c>
      <c r="O825" s="71">
        <v>2572</v>
      </c>
    </row>
    <row r="826" spans="1:15">
      <c r="A826" s="68">
        <v>8378563200</v>
      </c>
      <c r="B826" s="69">
        <v>42478</v>
      </c>
      <c r="C826" s="70">
        <v>13630</v>
      </c>
      <c r="D826" s="70">
        <v>10.810000419616699</v>
      </c>
      <c r="E826" s="70">
        <v>10.810000419616699</v>
      </c>
      <c r="F826" s="70">
        <v>2.0921471118927002</v>
      </c>
      <c r="G826" s="70">
        <v>5.0500001907348597</v>
      </c>
      <c r="H826" s="70">
        <v>0.56000000238418601</v>
      </c>
      <c r="I826" s="70">
        <v>5.1999998092651403</v>
      </c>
      <c r="J826" s="70">
        <v>0</v>
      </c>
      <c r="K826" s="70">
        <v>117</v>
      </c>
      <c r="L826" s="70">
        <v>10</v>
      </c>
      <c r="M826" s="70">
        <v>174</v>
      </c>
      <c r="N826" s="70">
        <v>720</v>
      </c>
      <c r="O826" s="71">
        <v>4157</v>
      </c>
    </row>
    <row r="827" spans="1:15">
      <c r="A827" s="68">
        <v>8378563200</v>
      </c>
      <c r="B827" s="69">
        <v>42479</v>
      </c>
      <c r="C827" s="70">
        <v>13070</v>
      </c>
      <c r="D827" s="70">
        <v>10.3599996566772</v>
      </c>
      <c r="E827" s="70">
        <v>10.3599996566772</v>
      </c>
      <c r="F827" s="70">
        <v>2.2530810832977299</v>
      </c>
      <c r="G827" s="70">
        <v>5.3000001907348597</v>
      </c>
      <c r="H827" s="70">
        <v>0.87999999523162797</v>
      </c>
      <c r="I827" s="70">
        <v>4.1799998283386204</v>
      </c>
      <c r="J827" s="70">
        <v>0</v>
      </c>
      <c r="K827" s="70">
        <v>120</v>
      </c>
      <c r="L827" s="70">
        <v>19</v>
      </c>
      <c r="M827" s="70">
        <v>154</v>
      </c>
      <c r="N827" s="70">
        <v>737</v>
      </c>
      <c r="O827" s="71">
        <v>4092</v>
      </c>
    </row>
    <row r="828" spans="1:15">
      <c r="A828" s="68">
        <v>8378563200</v>
      </c>
      <c r="B828" s="69">
        <v>42480</v>
      </c>
      <c r="C828" s="70">
        <v>9388</v>
      </c>
      <c r="D828" s="70">
        <v>7.4400000572204599</v>
      </c>
      <c r="E828" s="70">
        <v>7.4400000572204599</v>
      </c>
      <c r="F828" s="70">
        <v>2.0921471118927002</v>
      </c>
      <c r="G828" s="70">
        <v>2.2300000190734899</v>
      </c>
      <c r="H828" s="70">
        <v>0.43999999761581399</v>
      </c>
      <c r="I828" s="70">
        <v>4.7800002098083496</v>
      </c>
      <c r="J828" s="70">
        <v>0</v>
      </c>
      <c r="K828" s="70">
        <v>82</v>
      </c>
      <c r="L828" s="70">
        <v>8</v>
      </c>
      <c r="M828" s="70">
        <v>169</v>
      </c>
      <c r="N828" s="70">
        <v>763</v>
      </c>
      <c r="O828" s="71">
        <v>3787</v>
      </c>
    </row>
    <row r="829" spans="1:15">
      <c r="A829" s="68">
        <v>8378563200</v>
      </c>
      <c r="B829" s="69">
        <v>42481</v>
      </c>
      <c r="C829" s="70">
        <v>15148</v>
      </c>
      <c r="D829" s="70">
        <v>12.0100002288818</v>
      </c>
      <c r="E829" s="70">
        <v>12.0100002288818</v>
      </c>
      <c r="F829" s="70">
        <v>2.2530810832977299</v>
      </c>
      <c r="G829" s="70">
        <v>6.9000000953674299</v>
      </c>
      <c r="H829" s="70">
        <v>0.81999999284744296</v>
      </c>
      <c r="I829" s="70">
        <v>4.28999996185303</v>
      </c>
      <c r="J829" s="70">
        <v>0</v>
      </c>
      <c r="K829" s="70">
        <v>137</v>
      </c>
      <c r="L829" s="70">
        <v>16</v>
      </c>
      <c r="M829" s="70">
        <v>145</v>
      </c>
      <c r="N829" s="70">
        <v>677</v>
      </c>
      <c r="O829" s="71">
        <v>4236</v>
      </c>
    </row>
    <row r="830" spans="1:15">
      <c r="A830" s="68">
        <v>8378563200</v>
      </c>
      <c r="B830" s="69">
        <v>42482</v>
      </c>
      <c r="C830" s="70">
        <v>12200</v>
      </c>
      <c r="D830" s="70">
        <v>9.6700000762939506</v>
      </c>
      <c r="E830" s="70">
        <v>9.6700000762939506</v>
      </c>
      <c r="F830" s="70">
        <v>2.0921471118927002</v>
      </c>
      <c r="G830" s="70">
        <v>4.9099998474121103</v>
      </c>
      <c r="H830" s="70">
        <v>0.58999997377395597</v>
      </c>
      <c r="I830" s="70">
        <v>4.1799998283386204</v>
      </c>
      <c r="J830" s="70">
        <v>0</v>
      </c>
      <c r="K830" s="70">
        <v>113</v>
      </c>
      <c r="L830" s="70">
        <v>12</v>
      </c>
      <c r="M830" s="70">
        <v>159</v>
      </c>
      <c r="N830" s="70">
        <v>769</v>
      </c>
      <c r="O830" s="71">
        <v>4044</v>
      </c>
    </row>
    <row r="831" spans="1:15">
      <c r="A831" s="68">
        <v>8378563200</v>
      </c>
      <c r="B831" s="69">
        <v>42483</v>
      </c>
      <c r="C831" s="70">
        <v>5709</v>
      </c>
      <c r="D831" s="70">
        <v>4.5300002098083496</v>
      </c>
      <c r="E831" s="70">
        <v>4.5300002098083496</v>
      </c>
      <c r="F831" s="70">
        <v>0</v>
      </c>
      <c r="G831" s="70">
        <v>1.5199999809265099</v>
      </c>
      <c r="H831" s="70">
        <v>0.519999980926514</v>
      </c>
      <c r="I831" s="70">
        <v>2.4800000190734899</v>
      </c>
      <c r="J831" s="70">
        <v>0</v>
      </c>
      <c r="K831" s="70">
        <v>19</v>
      </c>
      <c r="L831" s="70">
        <v>10</v>
      </c>
      <c r="M831" s="70">
        <v>136</v>
      </c>
      <c r="N831" s="70">
        <v>740</v>
      </c>
      <c r="O831" s="71">
        <v>2908</v>
      </c>
    </row>
    <row r="832" spans="1:15">
      <c r="A832" s="68">
        <v>8378563200</v>
      </c>
      <c r="B832" s="69">
        <v>42484</v>
      </c>
      <c r="C832" s="70">
        <v>3703</v>
      </c>
      <c r="D832" s="70">
        <v>2.9400000572204599</v>
      </c>
      <c r="E832" s="70">
        <v>2.9400000572204599</v>
      </c>
      <c r="F832" s="70">
        <v>0</v>
      </c>
      <c r="G832" s="70">
        <v>0</v>
      </c>
      <c r="H832" s="70">
        <v>0</v>
      </c>
      <c r="I832" s="70">
        <v>2.9400000572204599</v>
      </c>
      <c r="J832" s="70">
        <v>0</v>
      </c>
      <c r="K832" s="70">
        <v>0</v>
      </c>
      <c r="L832" s="70">
        <v>0</v>
      </c>
      <c r="M832" s="70">
        <v>135</v>
      </c>
      <c r="N832" s="70">
        <v>734</v>
      </c>
      <c r="O832" s="71">
        <v>2741</v>
      </c>
    </row>
    <row r="833" spans="1:15">
      <c r="A833" s="68">
        <v>8378563200</v>
      </c>
      <c r="B833" s="69">
        <v>42485</v>
      </c>
      <c r="C833" s="70">
        <v>12405</v>
      </c>
      <c r="D833" s="70">
        <v>9.8400001525878906</v>
      </c>
      <c r="E833" s="70">
        <v>9.8400001525878906</v>
      </c>
      <c r="F833" s="70">
        <v>2.0921471118927002</v>
      </c>
      <c r="G833" s="70">
        <v>5.0500001907348597</v>
      </c>
      <c r="H833" s="70">
        <v>0.87000000476837203</v>
      </c>
      <c r="I833" s="70">
        <v>3.9200000762939502</v>
      </c>
      <c r="J833" s="70">
        <v>0</v>
      </c>
      <c r="K833" s="70">
        <v>117</v>
      </c>
      <c r="L833" s="70">
        <v>16</v>
      </c>
      <c r="M833" s="70">
        <v>141</v>
      </c>
      <c r="N833" s="70">
        <v>692</v>
      </c>
      <c r="O833" s="71">
        <v>4005</v>
      </c>
    </row>
    <row r="834" spans="1:15">
      <c r="A834" s="68">
        <v>8378563200</v>
      </c>
      <c r="B834" s="69">
        <v>42486</v>
      </c>
      <c r="C834" s="70">
        <v>16208</v>
      </c>
      <c r="D834" s="70">
        <v>12.8500003814697</v>
      </c>
      <c r="E834" s="70">
        <v>12.8500003814697</v>
      </c>
      <c r="F834" s="70">
        <v>0</v>
      </c>
      <c r="G834" s="70">
        <v>7.5100002288818404</v>
      </c>
      <c r="H834" s="70">
        <v>0.92000001668930098</v>
      </c>
      <c r="I834" s="70">
        <v>4.4200000762939498</v>
      </c>
      <c r="J834" s="70">
        <v>0</v>
      </c>
      <c r="K834" s="70">
        <v>90</v>
      </c>
      <c r="L834" s="70">
        <v>18</v>
      </c>
      <c r="M834" s="70">
        <v>161</v>
      </c>
      <c r="N834" s="70">
        <v>593</v>
      </c>
      <c r="O834" s="71">
        <v>3763</v>
      </c>
    </row>
    <row r="835" spans="1:15">
      <c r="A835" s="68">
        <v>8378563200</v>
      </c>
      <c r="B835" s="69">
        <v>42487</v>
      </c>
      <c r="C835" s="70">
        <v>7359</v>
      </c>
      <c r="D835" s="70">
        <v>5.8400001525878897</v>
      </c>
      <c r="E835" s="70">
        <v>5.8400001525878897</v>
      </c>
      <c r="F835" s="70">
        <v>0</v>
      </c>
      <c r="G835" s="70">
        <v>0.33000001311302202</v>
      </c>
      <c r="H835" s="70">
        <v>0.18000000715255701</v>
      </c>
      <c r="I835" s="70">
        <v>5.3299999237060502</v>
      </c>
      <c r="J835" s="70">
        <v>0</v>
      </c>
      <c r="K835" s="70">
        <v>4</v>
      </c>
      <c r="L835" s="70">
        <v>4</v>
      </c>
      <c r="M835" s="70">
        <v>192</v>
      </c>
      <c r="N835" s="70">
        <v>676</v>
      </c>
      <c r="O835" s="71">
        <v>3061</v>
      </c>
    </row>
    <row r="836" spans="1:15">
      <c r="A836" s="68">
        <v>8378563200</v>
      </c>
      <c r="B836" s="69">
        <v>42488</v>
      </c>
      <c r="C836" s="70">
        <v>5417</v>
      </c>
      <c r="D836" s="70">
        <v>4.3000001907348597</v>
      </c>
      <c r="E836" s="70">
        <v>4.3000001907348597</v>
      </c>
      <c r="F836" s="70">
        <v>0</v>
      </c>
      <c r="G836" s="70">
        <v>0.89999997615814198</v>
      </c>
      <c r="H836" s="70">
        <v>0.490000009536743</v>
      </c>
      <c r="I836" s="70">
        <v>2.9100000858306898</v>
      </c>
      <c r="J836" s="70">
        <v>0</v>
      </c>
      <c r="K836" s="70">
        <v>11</v>
      </c>
      <c r="L836" s="70">
        <v>10</v>
      </c>
      <c r="M836" s="70">
        <v>139</v>
      </c>
      <c r="N836" s="70">
        <v>711</v>
      </c>
      <c r="O836" s="71">
        <v>2884</v>
      </c>
    </row>
    <row r="837" spans="1:15">
      <c r="A837" s="68">
        <v>8378563200</v>
      </c>
      <c r="B837" s="69">
        <v>42489</v>
      </c>
      <c r="C837" s="70">
        <v>6175</v>
      </c>
      <c r="D837" s="70">
        <v>4.9000000953674299</v>
      </c>
      <c r="E837" s="70">
        <v>4.9000000953674299</v>
      </c>
      <c r="F837" s="70">
        <v>0</v>
      </c>
      <c r="G837" s="70">
        <v>0.25</v>
      </c>
      <c r="H837" s="70">
        <v>0.36000001430511502</v>
      </c>
      <c r="I837" s="70">
        <v>4.2699999809265101</v>
      </c>
      <c r="J837" s="70">
        <v>0</v>
      </c>
      <c r="K837" s="70">
        <v>3</v>
      </c>
      <c r="L837" s="70">
        <v>7</v>
      </c>
      <c r="M837" s="70">
        <v>172</v>
      </c>
      <c r="N837" s="70">
        <v>767</v>
      </c>
      <c r="O837" s="71">
        <v>2982</v>
      </c>
    </row>
    <row r="838" spans="1:15">
      <c r="A838" s="68">
        <v>8378563200</v>
      </c>
      <c r="B838" s="69">
        <v>42490</v>
      </c>
      <c r="C838" s="70">
        <v>2946</v>
      </c>
      <c r="D838" s="70">
        <v>2.3399999141693102</v>
      </c>
      <c r="E838" s="70">
        <v>2.3399999141693102</v>
      </c>
      <c r="F838" s="70">
        <v>0</v>
      </c>
      <c r="G838" s="70">
        <v>0</v>
      </c>
      <c r="H838" s="70">
        <v>0</v>
      </c>
      <c r="I838" s="70">
        <v>2.3399999141693102</v>
      </c>
      <c r="J838" s="70">
        <v>0</v>
      </c>
      <c r="K838" s="70">
        <v>0</v>
      </c>
      <c r="L838" s="70">
        <v>0</v>
      </c>
      <c r="M838" s="70">
        <v>121</v>
      </c>
      <c r="N838" s="70">
        <v>780</v>
      </c>
      <c r="O838" s="71">
        <v>2660</v>
      </c>
    </row>
    <row r="839" spans="1:15">
      <c r="A839" s="68">
        <v>8378563200</v>
      </c>
      <c r="B839" s="69">
        <v>42491</v>
      </c>
      <c r="C839" s="70">
        <v>11419</v>
      </c>
      <c r="D839" s="70">
        <v>9.0600004196166992</v>
      </c>
      <c r="E839" s="70">
        <v>9.0600004196166992</v>
      </c>
      <c r="F839" s="70">
        <v>0</v>
      </c>
      <c r="G839" s="70">
        <v>6.0300002098083496</v>
      </c>
      <c r="H839" s="70">
        <v>0.56000000238418601</v>
      </c>
      <c r="I839" s="70">
        <v>2.4700000286102299</v>
      </c>
      <c r="J839" s="70">
        <v>0</v>
      </c>
      <c r="K839" s="70">
        <v>71</v>
      </c>
      <c r="L839" s="70">
        <v>10</v>
      </c>
      <c r="M839" s="70">
        <v>127</v>
      </c>
      <c r="N839" s="70">
        <v>669</v>
      </c>
      <c r="O839" s="71">
        <v>3369</v>
      </c>
    </row>
    <row r="840" spans="1:15">
      <c r="A840" s="68">
        <v>8378563200</v>
      </c>
      <c r="B840" s="69">
        <v>42492</v>
      </c>
      <c r="C840" s="70">
        <v>6064</v>
      </c>
      <c r="D840" s="70">
        <v>4.8099999427795401</v>
      </c>
      <c r="E840" s="70">
        <v>4.8099999427795401</v>
      </c>
      <c r="F840" s="70">
        <v>2.0921471118927002</v>
      </c>
      <c r="G840" s="70">
        <v>0.62999999523162797</v>
      </c>
      <c r="H840" s="70">
        <v>0.17000000178813901</v>
      </c>
      <c r="I840" s="70">
        <v>4.0100002288818404</v>
      </c>
      <c r="J840" s="70">
        <v>0</v>
      </c>
      <c r="K840" s="70">
        <v>63</v>
      </c>
      <c r="L840" s="70">
        <v>4</v>
      </c>
      <c r="M840" s="70">
        <v>142</v>
      </c>
      <c r="N840" s="70">
        <v>802</v>
      </c>
      <c r="O840" s="71">
        <v>3491</v>
      </c>
    </row>
    <row r="841" spans="1:15">
      <c r="A841" s="68">
        <v>8378563200</v>
      </c>
      <c r="B841" s="69">
        <v>42493</v>
      </c>
      <c r="C841" s="70">
        <v>8712</v>
      </c>
      <c r="D841" s="70">
        <v>6.9099998474121103</v>
      </c>
      <c r="E841" s="70">
        <v>6.9099998474121103</v>
      </c>
      <c r="F841" s="70">
        <v>2.2530810832977299</v>
      </c>
      <c r="G841" s="70">
        <v>1.3400000333786</v>
      </c>
      <c r="H841" s="70">
        <v>1.0599999427795399</v>
      </c>
      <c r="I841" s="70">
        <v>4.5</v>
      </c>
      <c r="J841" s="70">
        <v>0</v>
      </c>
      <c r="K841" s="70">
        <v>71</v>
      </c>
      <c r="L841" s="70">
        <v>20</v>
      </c>
      <c r="M841" s="70">
        <v>195</v>
      </c>
      <c r="N841" s="70">
        <v>822</v>
      </c>
      <c r="O841" s="71">
        <v>3784</v>
      </c>
    </row>
    <row r="842" spans="1:15">
      <c r="A842" s="68">
        <v>8378563200</v>
      </c>
      <c r="B842" s="69">
        <v>42494</v>
      </c>
      <c r="C842" s="70">
        <v>7875</v>
      </c>
      <c r="D842" s="70">
        <v>6.2399997711181596</v>
      </c>
      <c r="E842" s="70">
        <v>6.2399997711181596</v>
      </c>
      <c r="F842" s="70">
        <v>0</v>
      </c>
      <c r="G842" s="70">
        <v>1.5599999427795399</v>
      </c>
      <c r="H842" s="70">
        <v>0.490000009536743</v>
      </c>
      <c r="I842" s="70">
        <v>4.1999998092651403</v>
      </c>
      <c r="J842" s="70">
        <v>0</v>
      </c>
      <c r="K842" s="70">
        <v>19</v>
      </c>
      <c r="L842" s="70">
        <v>10</v>
      </c>
      <c r="M842" s="70">
        <v>167</v>
      </c>
      <c r="N842" s="70">
        <v>680</v>
      </c>
      <c r="O842" s="71">
        <v>3110</v>
      </c>
    </row>
    <row r="843" spans="1:15">
      <c r="A843" s="68">
        <v>8378563200</v>
      </c>
      <c r="B843" s="69">
        <v>42495</v>
      </c>
      <c r="C843" s="70">
        <v>8567</v>
      </c>
      <c r="D843" s="70">
        <v>6.78999996185303</v>
      </c>
      <c r="E843" s="70">
        <v>6.78999996185303</v>
      </c>
      <c r="F843" s="70">
        <v>2.2530810832977299</v>
      </c>
      <c r="G843" s="70">
        <v>0.88999998569488503</v>
      </c>
      <c r="H843" s="70">
        <v>0.15999999642372101</v>
      </c>
      <c r="I843" s="70">
        <v>5.7399997711181596</v>
      </c>
      <c r="J843" s="70">
        <v>0</v>
      </c>
      <c r="K843" s="70">
        <v>66</v>
      </c>
      <c r="L843" s="70">
        <v>3</v>
      </c>
      <c r="M843" s="70">
        <v>214</v>
      </c>
      <c r="N843" s="70">
        <v>764</v>
      </c>
      <c r="O843" s="71">
        <v>3783</v>
      </c>
    </row>
    <row r="844" spans="1:15">
      <c r="A844" s="68">
        <v>8378563200</v>
      </c>
      <c r="B844" s="69">
        <v>42496</v>
      </c>
      <c r="C844" s="70">
        <v>7045</v>
      </c>
      <c r="D844" s="70">
        <v>5.5900001525878897</v>
      </c>
      <c r="E844" s="70">
        <v>5.5900001525878897</v>
      </c>
      <c r="F844" s="70">
        <v>2.0921471118927002</v>
      </c>
      <c r="G844" s="70">
        <v>1.54999995231628</v>
      </c>
      <c r="H844" s="70">
        <v>0.25</v>
      </c>
      <c r="I844" s="70">
        <v>3.7799999713897701</v>
      </c>
      <c r="J844" s="70">
        <v>0</v>
      </c>
      <c r="K844" s="70">
        <v>74</v>
      </c>
      <c r="L844" s="70">
        <v>5</v>
      </c>
      <c r="M844" s="70">
        <v>166</v>
      </c>
      <c r="N844" s="70">
        <v>831</v>
      </c>
      <c r="O844" s="71">
        <v>3644</v>
      </c>
    </row>
    <row r="845" spans="1:15">
      <c r="A845" s="68">
        <v>8378563200</v>
      </c>
      <c r="B845" s="69">
        <v>42497</v>
      </c>
      <c r="C845" s="70">
        <v>4468</v>
      </c>
      <c r="D845" s="70">
        <v>3.53999996185303</v>
      </c>
      <c r="E845" s="70">
        <v>3.53999996185303</v>
      </c>
      <c r="F845" s="70">
        <v>0</v>
      </c>
      <c r="G845" s="70">
        <v>0</v>
      </c>
      <c r="H845" s="70">
        <v>0</v>
      </c>
      <c r="I845" s="70">
        <v>3.53999996185303</v>
      </c>
      <c r="J845" s="70">
        <v>0</v>
      </c>
      <c r="K845" s="70">
        <v>0</v>
      </c>
      <c r="L845" s="70">
        <v>0</v>
      </c>
      <c r="M845" s="70">
        <v>158</v>
      </c>
      <c r="N845" s="70">
        <v>851</v>
      </c>
      <c r="O845" s="71">
        <v>2799</v>
      </c>
    </row>
    <row r="846" spans="1:15">
      <c r="A846" s="68">
        <v>8378563200</v>
      </c>
      <c r="B846" s="69">
        <v>42498</v>
      </c>
      <c r="C846" s="70">
        <v>2943</v>
      </c>
      <c r="D846" s="70">
        <v>2.3299999237060498</v>
      </c>
      <c r="E846" s="70">
        <v>2.3299999237060498</v>
      </c>
      <c r="F846" s="70">
        <v>0</v>
      </c>
      <c r="G846" s="70">
        <v>0</v>
      </c>
      <c r="H846" s="70">
        <v>0</v>
      </c>
      <c r="I846" s="70">
        <v>2.3299999237060498</v>
      </c>
      <c r="J846" s="70">
        <v>0</v>
      </c>
      <c r="K846" s="70">
        <v>0</v>
      </c>
      <c r="L846" s="70">
        <v>0</v>
      </c>
      <c r="M846" s="70">
        <v>139</v>
      </c>
      <c r="N846" s="70">
        <v>621</v>
      </c>
      <c r="O846" s="71">
        <v>2685</v>
      </c>
    </row>
    <row r="847" spans="1:15">
      <c r="A847" s="68">
        <v>8378563200</v>
      </c>
      <c r="B847" s="69">
        <v>42499</v>
      </c>
      <c r="C847" s="70">
        <v>8382</v>
      </c>
      <c r="D847" s="70">
        <v>6.6500000953674299</v>
      </c>
      <c r="E847" s="70">
        <v>6.6500000953674299</v>
      </c>
      <c r="F847" s="70">
        <v>2.0921471118927002</v>
      </c>
      <c r="G847" s="70">
        <v>1.2699999809265099</v>
      </c>
      <c r="H847" s="70">
        <v>0.66000002622604403</v>
      </c>
      <c r="I847" s="70">
        <v>4.7199997901916504</v>
      </c>
      <c r="J847" s="70">
        <v>0</v>
      </c>
      <c r="K847" s="70">
        <v>71</v>
      </c>
      <c r="L847" s="70">
        <v>13</v>
      </c>
      <c r="M847" s="70">
        <v>171</v>
      </c>
      <c r="N847" s="70">
        <v>772</v>
      </c>
      <c r="O847" s="71">
        <v>3721</v>
      </c>
    </row>
    <row r="848" spans="1:15">
      <c r="A848" s="68">
        <v>8378563200</v>
      </c>
      <c r="B848" s="69">
        <v>42500</v>
      </c>
      <c r="C848" s="70">
        <v>6582</v>
      </c>
      <c r="D848" s="70">
        <v>5.2199997901916504</v>
      </c>
      <c r="E848" s="70">
        <v>5.2199997901916504</v>
      </c>
      <c r="F848" s="70">
        <v>2.2530810832977299</v>
      </c>
      <c r="G848" s="70">
        <v>0.66000002622604403</v>
      </c>
      <c r="H848" s="70">
        <v>0.63999998569488503</v>
      </c>
      <c r="I848" s="70">
        <v>3.9200000762939502</v>
      </c>
      <c r="J848" s="70">
        <v>0</v>
      </c>
      <c r="K848" s="70">
        <v>63</v>
      </c>
      <c r="L848" s="70">
        <v>13</v>
      </c>
      <c r="M848" s="70">
        <v>152</v>
      </c>
      <c r="N848" s="70">
        <v>840</v>
      </c>
      <c r="O848" s="71">
        <v>3586</v>
      </c>
    </row>
    <row r="849" spans="1:15">
      <c r="A849" s="68">
        <v>8378563200</v>
      </c>
      <c r="B849" s="69">
        <v>42501</v>
      </c>
      <c r="C849" s="70">
        <v>9143</v>
      </c>
      <c r="D849" s="70">
        <v>7.25</v>
      </c>
      <c r="E849" s="70">
        <v>7.25</v>
      </c>
      <c r="F849" s="70">
        <v>2.0921471118927002</v>
      </c>
      <c r="G849" s="70">
        <v>1.3899999856948899</v>
      </c>
      <c r="H849" s="70">
        <v>0.58999997377395597</v>
      </c>
      <c r="I849" s="70">
        <v>5.2699999809265101</v>
      </c>
      <c r="J849" s="70">
        <v>0</v>
      </c>
      <c r="K849" s="70">
        <v>72</v>
      </c>
      <c r="L849" s="70">
        <v>10</v>
      </c>
      <c r="M849" s="70">
        <v>184</v>
      </c>
      <c r="N849" s="70">
        <v>763</v>
      </c>
      <c r="O849" s="71">
        <v>3788</v>
      </c>
    </row>
    <row r="850" spans="1:15">
      <c r="A850" s="68">
        <v>8378563200</v>
      </c>
      <c r="B850" s="69">
        <v>42502</v>
      </c>
      <c r="C850" s="70">
        <v>4561</v>
      </c>
      <c r="D850" s="70">
        <v>3.6199998855590798</v>
      </c>
      <c r="E850" s="70">
        <v>3.6199998855590798</v>
      </c>
      <c r="F850" s="70">
        <v>0</v>
      </c>
      <c r="G850" s="70">
        <v>0.64999997615814198</v>
      </c>
      <c r="H850" s="70">
        <v>0.270000010728836</v>
      </c>
      <c r="I850" s="70">
        <v>2.6900000572204599</v>
      </c>
      <c r="J850" s="70">
        <v>0</v>
      </c>
      <c r="K850" s="70">
        <v>8</v>
      </c>
      <c r="L850" s="70">
        <v>6</v>
      </c>
      <c r="M850" s="70">
        <v>102</v>
      </c>
      <c r="N850" s="70">
        <v>433</v>
      </c>
      <c r="O850" s="71">
        <v>1976</v>
      </c>
    </row>
    <row r="851" spans="1:15">
      <c r="A851" s="68">
        <v>8583815059</v>
      </c>
      <c r="B851" s="69">
        <v>42472</v>
      </c>
      <c r="C851" s="70">
        <v>5014</v>
      </c>
      <c r="D851" s="70">
        <v>3.9100000858306898</v>
      </c>
      <c r="E851" s="70">
        <v>3.9100000858306898</v>
      </c>
      <c r="F851" s="70">
        <v>0</v>
      </c>
      <c r="G851" s="70">
        <v>0</v>
      </c>
      <c r="H851" s="70">
        <v>0.33000001311302202</v>
      </c>
      <c r="I851" s="70">
        <v>3.5799999237060498</v>
      </c>
      <c r="J851" s="70">
        <v>0</v>
      </c>
      <c r="K851" s="70">
        <v>0</v>
      </c>
      <c r="L851" s="70">
        <v>7</v>
      </c>
      <c r="M851" s="70">
        <v>196</v>
      </c>
      <c r="N851" s="70">
        <v>1237</v>
      </c>
      <c r="O851" s="71">
        <v>2650</v>
      </c>
    </row>
    <row r="852" spans="1:15">
      <c r="A852" s="68">
        <v>8583815059</v>
      </c>
      <c r="B852" s="69">
        <v>42473</v>
      </c>
      <c r="C852" s="70">
        <v>5571</v>
      </c>
      <c r="D852" s="70">
        <v>4.3499999046325701</v>
      </c>
      <c r="E852" s="70">
        <v>4.3499999046325701</v>
      </c>
      <c r="F852" s="70">
        <v>0</v>
      </c>
      <c r="G852" s="70">
        <v>0.15000000596046401</v>
      </c>
      <c r="H852" s="70">
        <v>0.97000002861022905</v>
      </c>
      <c r="I852" s="70">
        <v>3.2300000190734899</v>
      </c>
      <c r="J852" s="70">
        <v>0</v>
      </c>
      <c r="K852" s="70">
        <v>2</v>
      </c>
      <c r="L852" s="70">
        <v>23</v>
      </c>
      <c r="M852" s="70">
        <v>163</v>
      </c>
      <c r="N852" s="70">
        <v>1252</v>
      </c>
      <c r="O852" s="71">
        <v>2654</v>
      </c>
    </row>
    <row r="853" spans="1:15">
      <c r="A853" s="68">
        <v>8583815059</v>
      </c>
      <c r="B853" s="69">
        <v>42474</v>
      </c>
      <c r="C853" s="70">
        <v>3135</v>
      </c>
      <c r="D853" s="70">
        <v>2.4500000476837198</v>
      </c>
      <c r="E853" s="70">
        <v>2.4500000476837198</v>
      </c>
      <c r="F853" s="70">
        <v>0</v>
      </c>
      <c r="G853" s="70">
        <v>0</v>
      </c>
      <c r="H853" s="70">
        <v>0</v>
      </c>
      <c r="I853" s="70">
        <v>2.4300000667571999</v>
      </c>
      <c r="J853" s="70">
        <v>0</v>
      </c>
      <c r="K853" s="70">
        <v>0</v>
      </c>
      <c r="L853" s="70">
        <v>0</v>
      </c>
      <c r="M853" s="70">
        <v>134</v>
      </c>
      <c r="N853" s="70">
        <v>1306</v>
      </c>
      <c r="O853" s="71">
        <v>2443</v>
      </c>
    </row>
    <row r="854" spans="1:15">
      <c r="A854" s="68">
        <v>8583815059</v>
      </c>
      <c r="B854" s="69">
        <v>42475</v>
      </c>
      <c r="C854" s="70">
        <v>3430</v>
      </c>
      <c r="D854" s="70">
        <v>2.6800000667571999</v>
      </c>
      <c r="E854" s="70">
        <v>2.6800000667571999</v>
      </c>
      <c r="F854" s="70">
        <v>0</v>
      </c>
      <c r="G854" s="70">
        <v>0</v>
      </c>
      <c r="H854" s="70">
        <v>0</v>
      </c>
      <c r="I854" s="70">
        <v>0.89999997615814198</v>
      </c>
      <c r="J854" s="70">
        <v>0</v>
      </c>
      <c r="K854" s="70">
        <v>0</v>
      </c>
      <c r="L854" s="70">
        <v>0</v>
      </c>
      <c r="M854" s="70">
        <v>65</v>
      </c>
      <c r="N854" s="70">
        <v>1375</v>
      </c>
      <c r="O854" s="71">
        <v>2505</v>
      </c>
    </row>
    <row r="855" spans="1:15">
      <c r="A855" s="68">
        <v>8583815059</v>
      </c>
      <c r="B855" s="69">
        <v>42476</v>
      </c>
      <c r="C855" s="70">
        <v>5319</v>
      </c>
      <c r="D855" s="70">
        <v>4.1500000953674299</v>
      </c>
      <c r="E855" s="70">
        <v>4.1500000953674299</v>
      </c>
      <c r="F855" s="70">
        <v>0</v>
      </c>
      <c r="G855" s="70">
        <v>0</v>
      </c>
      <c r="H855" s="70">
        <v>0</v>
      </c>
      <c r="I855" s="70">
        <v>0</v>
      </c>
      <c r="J855" s="70">
        <v>0</v>
      </c>
      <c r="K855" s="70">
        <v>0</v>
      </c>
      <c r="L855" s="70">
        <v>0</v>
      </c>
      <c r="M855" s="70">
        <v>0</v>
      </c>
      <c r="N855" s="70">
        <v>1440</v>
      </c>
      <c r="O855" s="71">
        <v>2693</v>
      </c>
    </row>
    <row r="856" spans="1:15">
      <c r="A856" s="68">
        <v>8583815059</v>
      </c>
      <c r="B856" s="69">
        <v>42477</v>
      </c>
      <c r="C856" s="70">
        <v>3008</v>
      </c>
      <c r="D856" s="70">
        <v>2.3499999046325701</v>
      </c>
      <c r="E856" s="70">
        <v>2.3499999046325701</v>
      </c>
      <c r="F856" s="70">
        <v>0</v>
      </c>
      <c r="G856" s="70">
        <v>0</v>
      </c>
      <c r="H856" s="70">
        <v>0</v>
      </c>
      <c r="I856" s="70">
        <v>0</v>
      </c>
      <c r="J856" s="70">
        <v>0</v>
      </c>
      <c r="K856" s="70">
        <v>0</v>
      </c>
      <c r="L856" s="70">
        <v>0</v>
      </c>
      <c r="M856" s="70">
        <v>0</v>
      </c>
      <c r="N856" s="70">
        <v>1440</v>
      </c>
      <c r="O856" s="71">
        <v>2439</v>
      </c>
    </row>
    <row r="857" spans="1:15">
      <c r="A857" s="68">
        <v>8583815059</v>
      </c>
      <c r="B857" s="69">
        <v>42478</v>
      </c>
      <c r="C857" s="70">
        <v>3864</v>
      </c>
      <c r="D857" s="70">
        <v>3.0099999904632599</v>
      </c>
      <c r="E857" s="70">
        <v>3.0099999904632599</v>
      </c>
      <c r="F857" s="70">
        <v>0</v>
      </c>
      <c r="G857" s="70">
        <v>0.31000000238418601</v>
      </c>
      <c r="H857" s="70">
        <v>1.0599999427795399</v>
      </c>
      <c r="I857" s="70">
        <v>1.3500000238418599</v>
      </c>
      <c r="J857" s="70">
        <v>0</v>
      </c>
      <c r="K857" s="70">
        <v>4</v>
      </c>
      <c r="L857" s="70">
        <v>22</v>
      </c>
      <c r="M857" s="70">
        <v>105</v>
      </c>
      <c r="N857" s="70">
        <v>1309</v>
      </c>
      <c r="O857" s="71">
        <v>2536</v>
      </c>
    </row>
    <row r="858" spans="1:15">
      <c r="A858" s="68">
        <v>8583815059</v>
      </c>
      <c r="B858" s="69">
        <v>42479</v>
      </c>
      <c r="C858" s="70">
        <v>5697</v>
      </c>
      <c r="D858" s="70">
        <v>4.4400000572204599</v>
      </c>
      <c r="E858" s="70">
        <v>4.4400000572204599</v>
      </c>
      <c r="F858" s="70">
        <v>0</v>
      </c>
      <c r="G858" s="70">
        <v>0.52999997138977095</v>
      </c>
      <c r="H858" s="70">
        <v>0.479999989271164</v>
      </c>
      <c r="I858" s="70">
        <v>3.4400000572204599</v>
      </c>
      <c r="J858" s="70">
        <v>0</v>
      </c>
      <c r="K858" s="70">
        <v>7</v>
      </c>
      <c r="L858" s="70">
        <v>10</v>
      </c>
      <c r="M858" s="70">
        <v>166</v>
      </c>
      <c r="N858" s="70">
        <v>1257</v>
      </c>
      <c r="O858" s="71">
        <v>2668</v>
      </c>
    </row>
    <row r="859" spans="1:15">
      <c r="A859" s="68">
        <v>8583815059</v>
      </c>
      <c r="B859" s="69">
        <v>42480</v>
      </c>
      <c r="C859" s="70">
        <v>5273</v>
      </c>
      <c r="D859" s="70">
        <v>4.1100001335143999</v>
      </c>
      <c r="E859" s="70">
        <v>4.1100001335143999</v>
      </c>
      <c r="F859" s="70">
        <v>0</v>
      </c>
      <c r="G859" s="70">
        <v>0</v>
      </c>
      <c r="H859" s="70">
        <v>1.03999996185303</v>
      </c>
      <c r="I859" s="70">
        <v>3.0699999332428001</v>
      </c>
      <c r="J859" s="70">
        <v>0</v>
      </c>
      <c r="K859" s="70">
        <v>0</v>
      </c>
      <c r="L859" s="70">
        <v>27</v>
      </c>
      <c r="M859" s="70">
        <v>167</v>
      </c>
      <c r="N859" s="70">
        <v>1246</v>
      </c>
      <c r="O859" s="71">
        <v>2647</v>
      </c>
    </row>
    <row r="860" spans="1:15">
      <c r="A860" s="68">
        <v>8583815059</v>
      </c>
      <c r="B860" s="69">
        <v>42481</v>
      </c>
      <c r="C860" s="70">
        <v>8538</v>
      </c>
      <c r="D860" s="70">
        <v>6.6599998474121103</v>
      </c>
      <c r="E860" s="70">
        <v>6.6599998474121103</v>
      </c>
      <c r="F860" s="70">
        <v>0</v>
      </c>
      <c r="G860" s="70">
        <v>2.6300001144409202</v>
      </c>
      <c r="H860" s="70">
        <v>1.0199999809265099</v>
      </c>
      <c r="I860" s="70">
        <v>3.0099999904632599</v>
      </c>
      <c r="J860" s="70">
        <v>0</v>
      </c>
      <c r="K860" s="70">
        <v>35</v>
      </c>
      <c r="L860" s="70">
        <v>18</v>
      </c>
      <c r="M860" s="70">
        <v>158</v>
      </c>
      <c r="N860" s="70">
        <v>1229</v>
      </c>
      <c r="O860" s="71">
        <v>2883</v>
      </c>
    </row>
    <row r="861" spans="1:15">
      <c r="A861" s="68">
        <v>8583815059</v>
      </c>
      <c r="B861" s="69">
        <v>42482</v>
      </c>
      <c r="C861" s="70">
        <v>8687</v>
      </c>
      <c r="D861" s="70">
        <v>6.7800002098083496</v>
      </c>
      <c r="E861" s="70">
        <v>6.7800002098083496</v>
      </c>
      <c r="F861" s="70">
        <v>0</v>
      </c>
      <c r="G861" s="70">
        <v>0.28999999165535001</v>
      </c>
      <c r="H861" s="70">
        <v>2.4100000858306898</v>
      </c>
      <c r="I861" s="70">
        <v>4.0799999237060502</v>
      </c>
      <c r="J861" s="70">
        <v>0</v>
      </c>
      <c r="K861" s="70">
        <v>4</v>
      </c>
      <c r="L861" s="70">
        <v>54</v>
      </c>
      <c r="M861" s="70">
        <v>212</v>
      </c>
      <c r="N861" s="70">
        <v>1170</v>
      </c>
      <c r="O861" s="71">
        <v>2944</v>
      </c>
    </row>
    <row r="862" spans="1:15">
      <c r="A862" s="68">
        <v>8583815059</v>
      </c>
      <c r="B862" s="69">
        <v>42483</v>
      </c>
      <c r="C862" s="70">
        <v>9423</v>
      </c>
      <c r="D862" s="70">
        <v>7.3499999046325701</v>
      </c>
      <c r="E862" s="70">
        <v>7.3499999046325701</v>
      </c>
      <c r="F862" s="70">
        <v>0</v>
      </c>
      <c r="G862" s="70">
        <v>0.52999997138977095</v>
      </c>
      <c r="H862" s="70">
        <v>2.0299999713897701</v>
      </c>
      <c r="I862" s="70">
        <v>4.75</v>
      </c>
      <c r="J862" s="70">
        <v>0</v>
      </c>
      <c r="K862" s="70">
        <v>7</v>
      </c>
      <c r="L862" s="70">
        <v>44</v>
      </c>
      <c r="M862" s="70">
        <v>238</v>
      </c>
      <c r="N862" s="70">
        <v>1151</v>
      </c>
      <c r="O862" s="71">
        <v>3012</v>
      </c>
    </row>
    <row r="863" spans="1:15">
      <c r="A863" s="68">
        <v>8583815059</v>
      </c>
      <c r="B863" s="69">
        <v>42484</v>
      </c>
      <c r="C863" s="70">
        <v>8286</v>
      </c>
      <c r="D863" s="70">
        <v>6.46000003814697</v>
      </c>
      <c r="E863" s="70">
        <v>6.46000003814697</v>
      </c>
      <c r="F863" s="70">
        <v>0</v>
      </c>
      <c r="G863" s="70">
        <v>0.15000000596046401</v>
      </c>
      <c r="H863" s="70">
        <v>2.0499999523162802</v>
      </c>
      <c r="I863" s="70">
        <v>4.2699999809265101</v>
      </c>
      <c r="J863" s="70">
        <v>0</v>
      </c>
      <c r="K863" s="70">
        <v>2</v>
      </c>
      <c r="L863" s="70">
        <v>44</v>
      </c>
      <c r="M863" s="70">
        <v>206</v>
      </c>
      <c r="N863" s="70">
        <v>1188</v>
      </c>
      <c r="O863" s="71">
        <v>2889</v>
      </c>
    </row>
    <row r="864" spans="1:15">
      <c r="A864" s="68">
        <v>8583815059</v>
      </c>
      <c r="B864" s="69">
        <v>42485</v>
      </c>
      <c r="C864" s="70">
        <v>4503</v>
      </c>
      <c r="D864" s="70">
        <v>3.5099999904632599</v>
      </c>
      <c r="E864" s="70">
        <v>3.5099999904632599</v>
      </c>
      <c r="F864" s="70">
        <v>0</v>
      </c>
      <c r="G864" s="70">
        <v>1.4700000286102299</v>
      </c>
      <c r="H864" s="70">
        <v>0.239999994635582</v>
      </c>
      <c r="I864" s="70">
        <v>1.8099999427795399</v>
      </c>
      <c r="J864" s="70">
        <v>0</v>
      </c>
      <c r="K864" s="70">
        <v>18</v>
      </c>
      <c r="L864" s="70">
        <v>6</v>
      </c>
      <c r="M864" s="70">
        <v>122</v>
      </c>
      <c r="N864" s="70">
        <v>1294</v>
      </c>
      <c r="O864" s="71">
        <v>2547</v>
      </c>
    </row>
    <row r="865" spans="1:15">
      <c r="A865" s="68">
        <v>8583815059</v>
      </c>
      <c r="B865" s="69">
        <v>42486</v>
      </c>
      <c r="C865" s="70">
        <v>10499</v>
      </c>
      <c r="D865" s="70">
        <v>8.1899995803833008</v>
      </c>
      <c r="E865" s="70">
        <v>8.1899995803833008</v>
      </c>
      <c r="F865" s="70">
        <v>0</v>
      </c>
      <c r="G865" s="70">
        <v>7.0000000298023196E-2</v>
      </c>
      <c r="H865" s="70">
        <v>4.2199997901916504</v>
      </c>
      <c r="I865" s="70">
        <v>3.8900001049041699</v>
      </c>
      <c r="J865" s="70">
        <v>0</v>
      </c>
      <c r="K865" s="70">
        <v>1</v>
      </c>
      <c r="L865" s="70">
        <v>91</v>
      </c>
      <c r="M865" s="70">
        <v>214</v>
      </c>
      <c r="N865" s="70">
        <v>1134</v>
      </c>
      <c r="O865" s="71">
        <v>3093</v>
      </c>
    </row>
    <row r="866" spans="1:15">
      <c r="A866" s="68">
        <v>8583815059</v>
      </c>
      <c r="B866" s="69">
        <v>42487</v>
      </c>
      <c r="C866" s="70">
        <v>12474</v>
      </c>
      <c r="D866" s="70">
        <v>9.7299995422363299</v>
      </c>
      <c r="E866" s="70">
        <v>9.7299995422363299</v>
      </c>
      <c r="F866" s="70">
        <v>0</v>
      </c>
      <c r="G866" s="70">
        <v>6.5999999046325701</v>
      </c>
      <c r="H866" s="70">
        <v>0.270000010728836</v>
      </c>
      <c r="I866" s="70">
        <v>2.8699998855590798</v>
      </c>
      <c r="J866" s="70">
        <v>0</v>
      </c>
      <c r="K866" s="70">
        <v>77</v>
      </c>
      <c r="L866" s="70">
        <v>5</v>
      </c>
      <c r="M866" s="70">
        <v>129</v>
      </c>
      <c r="N866" s="70">
        <v>1229</v>
      </c>
      <c r="O866" s="71">
        <v>3142</v>
      </c>
    </row>
    <row r="867" spans="1:15">
      <c r="A867" s="68">
        <v>8583815059</v>
      </c>
      <c r="B867" s="69">
        <v>42488</v>
      </c>
      <c r="C867" s="70">
        <v>6174</v>
      </c>
      <c r="D867" s="70">
        <v>4.8200001716613796</v>
      </c>
      <c r="E867" s="70">
        <v>4.8200001716613796</v>
      </c>
      <c r="F867" s="70">
        <v>0</v>
      </c>
      <c r="G867" s="70">
        <v>0</v>
      </c>
      <c r="H867" s="70">
        <v>1.20000004768372</v>
      </c>
      <c r="I867" s="70">
        <v>3.6099998950958301</v>
      </c>
      <c r="J867" s="70">
        <v>0</v>
      </c>
      <c r="K867" s="70">
        <v>0</v>
      </c>
      <c r="L867" s="70">
        <v>28</v>
      </c>
      <c r="M867" s="70">
        <v>203</v>
      </c>
      <c r="N867" s="70">
        <v>1209</v>
      </c>
      <c r="O867" s="71">
        <v>2757</v>
      </c>
    </row>
    <row r="868" spans="1:15">
      <c r="A868" s="68">
        <v>8583815059</v>
      </c>
      <c r="B868" s="69">
        <v>42489</v>
      </c>
      <c r="C868" s="70">
        <v>15168</v>
      </c>
      <c r="D868" s="70">
        <v>11.829999923706101</v>
      </c>
      <c r="E868" s="70">
        <v>11.829999923706101</v>
      </c>
      <c r="F868" s="70">
        <v>0</v>
      </c>
      <c r="G868" s="70">
        <v>3.9000000953674299</v>
      </c>
      <c r="H868" s="70">
        <v>3</v>
      </c>
      <c r="I868" s="70">
        <v>4.9200000762939498</v>
      </c>
      <c r="J868" s="70">
        <v>0</v>
      </c>
      <c r="K868" s="70">
        <v>46</v>
      </c>
      <c r="L868" s="70">
        <v>67</v>
      </c>
      <c r="M868" s="70">
        <v>258</v>
      </c>
      <c r="N868" s="70">
        <v>1069</v>
      </c>
      <c r="O868" s="71">
        <v>3513</v>
      </c>
    </row>
    <row r="869" spans="1:15">
      <c r="A869" s="68">
        <v>8583815059</v>
      </c>
      <c r="B869" s="69">
        <v>42490</v>
      </c>
      <c r="C869" s="70">
        <v>10085</v>
      </c>
      <c r="D869" s="70">
        <v>7.8699998855590803</v>
      </c>
      <c r="E869" s="70">
        <v>7.8699998855590803</v>
      </c>
      <c r="F869" s="70">
        <v>0</v>
      </c>
      <c r="G869" s="70">
        <v>0.15000000596046401</v>
      </c>
      <c r="H869" s="70">
        <v>1.2799999713897701</v>
      </c>
      <c r="I869" s="70">
        <v>6.4299998283386204</v>
      </c>
      <c r="J869" s="70">
        <v>0</v>
      </c>
      <c r="K869" s="70">
        <v>2</v>
      </c>
      <c r="L869" s="70">
        <v>28</v>
      </c>
      <c r="M869" s="70">
        <v>317</v>
      </c>
      <c r="N869" s="70">
        <v>1093</v>
      </c>
      <c r="O869" s="71">
        <v>3164</v>
      </c>
    </row>
    <row r="870" spans="1:15">
      <c r="A870" s="68">
        <v>8583815059</v>
      </c>
      <c r="B870" s="69">
        <v>42491</v>
      </c>
      <c r="C870" s="70">
        <v>4512</v>
      </c>
      <c r="D870" s="70">
        <v>3.5199999809265101</v>
      </c>
      <c r="E870" s="70">
        <v>3.5199999809265101</v>
      </c>
      <c r="F870" s="70">
        <v>0</v>
      </c>
      <c r="G870" s="70">
        <v>0.77999997138977095</v>
      </c>
      <c r="H870" s="70">
        <v>0.119999997317791</v>
      </c>
      <c r="I870" s="70">
        <v>2.03999996185303</v>
      </c>
      <c r="J870" s="70">
        <v>0</v>
      </c>
      <c r="K870" s="70">
        <v>10</v>
      </c>
      <c r="L870" s="70">
        <v>2</v>
      </c>
      <c r="M870" s="70">
        <v>117</v>
      </c>
      <c r="N870" s="70">
        <v>1311</v>
      </c>
      <c r="O870" s="71">
        <v>2596</v>
      </c>
    </row>
    <row r="871" spans="1:15">
      <c r="A871" s="68">
        <v>8583815059</v>
      </c>
      <c r="B871" s="69">
        <v>42492</v>
      </c>
      <c r="C871" s="70">
        <v>8469</v>
      </c>
      <c r="D871" s="70">
        <v>6.6100001335143999</v>
      </c>
      <c r="E871" s="70">
        <v>6.6100001335143999</v>
      </c>
      <c r="F871" s="70">
        <v>0</v>
      </c>
      <c r="G871" s="70">
        <v>0</v>
      </c>
      <c r="H871" s="70">
        <v>0</v>
      </c>
      <c r="I871" s="70">
        <v>0</v>
      </c>
      <c r="J871" s="70">
        <v>0</v>
      </c>
      <c r="K871" s="70">
        <v>0</v>
      </c>
      <c r="L871" s="70">
        <v>0</v>
      </c>
      <c r="M871" s="70">
        <v>0</v>
      </c>
      <c r="N871" s="70">
        <v>1440</v>
      </c>
      <c r="O871" s="71">
        <v>2894</v>
      </c>
    </row>
    <row r="872" spans="1:15">
      <c r="A872" s="68">
        <v>8583815059</v>
      </c>
      <c r="B872" s="69">
        <v>42493</v>
      </c>
      <c r="C872" s="70">
        <v>12015</v>
      </c>
      <c r="D872" s="70">
        <v>9.3699998855590803</v>
      </c>
      <c r="E872" s="70">
        <v>9.3699998855590803</v>
      </c>
      <c r="F872" s="70">
        <v>0</v>
      </c>
      <c r="G872" s="70">
        <v>0</v>
      </c>
      <c r="H872" s="70">
        <v>0</v>
      </c>
      <c r="I872" s="70">
        <v>0</v>
      </c>
      <c r="J872" s="70">
        <v>0</v>
      </c>
      <c r="K872" s="70">
        <v>0</v>
      </c>
      <c r="L872" s="70">
        <v>0</v>
      </c>
      <c r="M872" s="70">
        <v>0</v>
      </c>
      <c r="N872" s="70">
        <v>1440</v>
      </c>
      <c r="O872" s="71">
        <v>3212</v>
      </c>
    </row>
    <row r="873" spans="1:15">
      <c r="A873" s="68">
        <v>8583815059</v>
      </c>
      <c r="B873" s="69">
        <v>42494</v>
      </c>
      <c r="C873" s="70">
        <v>3588</v>
      </c>
      <c r="D873" s="70">
        <v>2.7999999523162802</v>
      </c>
      <c r="E873" s="70">
        <v>2.7999999523162802</v>
      </c>
      <c r="F873" s="70">
        <v>0</v>
      </c>
      <c r="G873" s="70">
        <v>0</v>
      </c>
      <c r="H873" s="70">
        <v>0</v>
      </c>
      <c r="I873" s="70">
        <v>0</v>
      </c>
      <c r="J873" s="70">
        <v>0</v>
      </c>
      <c r="K873" s="70">
        <v>0</v>
      </c>
      <c r="L873" s="70">
        <v>0</v>
      </c>
      <c r="M873" s="70">
        <v>0</v>
      </c>
      <c r="N873" s="70">
        <v>1440</v>
      </c>
      <c r="O873" s="71">
        <v>2516</v>
      </c>
    </row>
    <row r="874" spans="1:15">
      <c r="A874" s="68">
        <v>8583815059</v>
      </c>
      <c r="B874" s="69">
        <v>42495</v>
      </c>
      <c r="C874" s="70">
        <v>12427</v>
      </c>
      <c r="D874" s="70">
        <v>9.6899995803833008</v>
      </c>
      <c r="E874" s="70">
        <v>9.6899995803833008</v>
      </c>
      <c r="F874" s="70">
        <v>0</v>
      </c>
      <c r="G874" s="70">
        <v>0</v>
      </c>
      <c r="H874" s="70">
        <v>0</v>
      </c>
      <c r="I874" s="70">
        <v>1.1799999475479099</v>
      </c>
      <c r="J874" s="70">
        <v>0</v>
      </c>
      <c r="K874" s="70">
        <v>0</v>
      </c>
      <c r="L874" s="70">
        <v>0</v>
      </c>
      <c r="M874" s="70">
        <v>70</v>
      </c>
      <c r="N874" s="70">
        <v>1370</v>
      </c>
      <c r="O874" s="71">
        <v>3266</v>
      </c>
    </row>
    <row r="875" spans="1:15">
      <c r="A875" s="68">
        <v>8583815059</v>
      </c>
      <c r="B875" s="69">
        <v>42496</v>
      </c>
      <c r="C875" s="70">
        <v>5843</v>
      </c>
      <c r="D875" s="70">
        <v>4.5599999427795401</v>
      </c>
      <c r="E875" s="70">
        <v>4.5599999427795401</v>
      </c>
      <c r="F875" s="70">
        <v>0</v>
      </c>
      <c r="G875" s="70">
        <v>0.140000000596046</v>
      </c>
      <c r="H875" s="70">
        <v>1.1900000572204601</v>
      </c>
      <c r="I875" s="70">
        <v>3.2300000190734899</v>
      </c>
      <c r="J875" s="70">
        <v>0</v>
      </c>
      <c r="K875" s="70">
        <v>2</v>
      </c>
      <c r="L875" s="70">
        <v>22</v>
      </c>
      <c r="M875" s="70">
        <v>166</v>
      </c>
      <c r="N875" s="70">
        <v>1250</v>
      </c>
      <c r="O875" s="71">
        <v>2683</v>
      </c>
    </row>
    <row r="876" spans="1:15">
      <c r="A876" s="68">
        <v>8583815059</v>
      </c>
      <c r="B876" s="69">
        <v>42497</v>
      </c>
      <c r="C876" s="70">
        <v>6117</v>
      </c>
      <c r="D876" s="70">
        <v>4.7699999809265101</v>
      </c>
      <c r="E876" s="70">
        <v>4.7699999809265101</v>
      </c>
      <c r="F876" s="70">
        <v>0</v>
      </c>
      <c r="G876" s="70">
        <v>0</v>
      </c>
      <c r="H876" s="70">
        <v>0</v>
      </c>
      <c r="I876" s="70">
        <v>4.7699999809265101</v>
      </c>
      <c r="J876" s="70">
        <v>0</v>
      </c>
      <c r="K876" s="70">
        <v>0</v>
      </c>
      <c r="L876" s="70">
        <v>0</v>
      </c>
      <c r="M876" s="70">
        <v>250</v>
      </c>
      <c r="N876" s="70">
        <v>1190</v>
      </c>
      <c r="O876" s="71">
        <v>2810</v>
      </c>
    </row>
    <row r="877" spans="1:15">
      <c r="A877" s="68">
        <v>8583815059</v>
      </c>
      <c r="B877" s="69">
        <v>42498</v>
      </c>
      <c r="C877" s="70">
        <v>9217</v>
      </c>
      <c r="D877" s="70">
        <v>7.1900000572204599</v>
      </c>
      <c r="E877" s="70">
        <v>7.1900000572204599</v>
      </c>
      <c r="F877" s="70">
        <v>0</v>
      </c>
      <c r="G877" s="70">
        <v>0.21999999880790699</v>
      </c>
      <c r="H877" s="70">
        <v>3.3099999427795401</v>
      </c>
      <c r="I877" s="70">
        <v>3.6600000858306898</v>
      </c>
      <c r="J877" s="70">
        <v>0</v>
      </c>
      <c r="K877" s="70">
        <v>3</v>
      </c>
      <c r="L877" s="70">
        <v>72</v>
      </c>
      <c r="M877" s="70">
        <v>182</v>
      </c>
      <c r="N877" s="70">
        <v>1183</v>
      </c>
      <c r="O877" s="71">
        <v>2940</v>
      </c>
    </row>
    <row r="878" spans="1:15">
      <c r="A878" s="68">
        <v>8583815059</v>
      </c>
      <c r="B878" s="69">
        <v>42499</v>
      </c>
      <c r="C878" s="70">
        <v>9877</v>
      </c>
      <c r="D878" s="70">
        <v>7.6999998092651403</v>
      </c>
      <c r="E878" s="70">
        <v>7.6999998092651403</v>
      </c>
      <c r="F878" s="70">
        <v>0</v>
      </c>
      <c r="G878" s="70">
        <v>5.7600002288818404</v>
      </c>
      <c r="H878" s="70">
        <v>0.17000000178813901</v>
      </c>
      <c r="I878" s="70">
        <v>1.7300000190734901</v>
      </c>
      <c r="J878" s="70">
        <v>0</v>
      </c>
      <c r="K878" s="70">
        <v>66</v>
      </c>
      <c r="L878" s="70">
        <v>4</v>
      </c>
      <c r="M878" s="70">
        <v>110</v>
      </c>
      <c r="N878" s="70">
        <v>1260</v>
      </c>
      <c r="O878" s="71">
        <v>2947</v>
      </c>
    </row>
    <row r="879" spans="1:15">
      <c r="A879" s="68">
        <v>8583815059</v>
      </c>
      <c r="B879" s="69">
        <v>42500</v>
      </c>
      <c r="C879" s="70">
        <v>8240</v>
      </c>
      <c r="D879" s="70">
        <v>6.4299998283386204</v>
      </c>
      <c r="E879" s="70">
        <v>6.4299998283386204</v>
      </c>
      <c r="F879" s="70">
        <v>0</v>
      </c>
      <c r="G879" s="70">
        <v>0.68999999761581399</v>
      </c>
      <c r="H879" s="70">
        <v>2.0099999904632599</v>
      </c>
      <c r="I879" s="70">
        <v>3.7200000286102299</v>
      </c>
      <c r="J879" s="70">
        <v>0</v>
      </c>
      <c r="K879" s="70">
        <v>9</v>
      </c>
      <c r="L879" s="70">
        <v>43</v>
      </c>
      <c r="M879" s="70">
        <v>162</v>
      </c>
      <c r="N879" s="70">
        <v>1226</v>
      </c>
      <c r="O879" s="71">
        <v>2846</v>
      </c>
    </row>
    <row r="880" spans="1:15">
      <c r="A880" s="68">
        <v>8583815059</v>
      </c>
      <c r="B880" s="69">
        <v>42501</v>
      </c>
      <c r="C880" s="70">
        <v>8701</v>
      </c>
      <c r="D880" s="70">
        <v>6.78999996185303</v>
      </c>
      <c r="E880" s="70">
        <v>6.78999996185303</v>
      </c>
      <c r="F880" s="70">
        <v>0</v>
      </c>
      <c r="G880" s="70">
        <v>0.37000000476837203</v>
      </c>
      <c r="H880" s="70">
        <v>3.2400000095367401</v>
      </c>
      <c r="I880" s="70">
        <v>3.1700000762939502</v>
      </c>
      <c r="J880" s="70">
        <v>0</v>
      </c>
      <c r="K880" s="70">
        <v>5</v>
      </c>
      <c r="L880" s="70">
        <v>71</v>
      </c>
      <c r="M880" s="70">
        <v>177</v>
      </c>
      <c r="N880" s="70">
        <v>1106</v>
      </c>
      <c r="O880" s="71">
        <v>2804</v>
      </c>
    </row>
    <row r="881" spans="1:15">
      <c r="A881" s="68">
        <v>8583815059</v>
      </c>
      <c r="B881" s="69">
        <v>42502</v>
      </c>
      <c r="C881" s="70">
        <v>0</v>
      </c>
      <c r="D881" s="70">
        <v>0</v>
      </c>
      <c r="E881" s="70">
        <v>0</v>
      </c>
      <c r="F881" s="70">
        <v>0</v>
      </c>
      <c r="G881" s="70">
        <v>0</v>
      </c>
      <c r="H881" s="70">
        <v>0</v>
      </c>
      <c r="I881" s="70">
        <v>0</v>
      </c>
      <c r="J881" s="70">
        <v>0</v>
      </c>
      <c r="K881" s="70">
        <v>0</v>
      </c>
      <c r="L881" s="70">
        <v>0</v>
      </c>
      <c r="M881" s="70">
        <v>0</v>
      </c>
      <c r="N881" s="70">
        <v>1440</v>
      </c>
      <c r="O881" s="71">
        <v>0</v>
      </c>
    </row>
    <row r="882" spans="1:15">
      <c r="A882" s="68">
        <v>8792009665</v>
      </c>
      <c r="B882" s="69">
        <v>42472</v>
      </c>
      <c r="C882" s="70">
        <v>2564</v>
      </c>
      <c r="D882" s="70">
        <v>1.6399999856948899</v>
      </c>
      <c r="E882" s="70">
        <v>1.6399999856948899</v>
      </c>
      <c r="F882" s="70">
        <v>0</v>
      </c>
      <c r="G882" s="70">
        <v>0</v>
      </c>
      <c r="H882" s="70">
        <v>0</v>
      </c>
      <c r="I882" s="70">
        <v>1.6399999856948899</v>
      </c>
      <c r="J882" s="70">
        <v>0</v>
      </c>
      <c r="K882" s="70">
        <v>0</v>
      </c>
      <c r="L882" s="70">
        <v>0</v>
      </c>
      <c r="M882" s="70">
        <v>116</v>
      </c>
      <c r="N882" s="70">
        <v>831</v>
      </c>
      <c r="O882" s="71">
        <v>2044</v>
      </c>
    </row>
    <row r="883" spans="1:15">
      <c r="A883" s="68">
        <v>8792009665</v>
      </c>
      <c r="B883" s="69">
        <v>42473</v>
      </c>
      <c r="C883" s="70">
        <v>1320</v>
      </c>
      <c r="D883" s="70">
        <v>0.83999997377395597</v>
      </c>
      <c r="E883" s="70">
        <v>0.83999997377395597</v>
      </c>
      <c r="F883" s="70">
        <v>0</v>
      </c>
      <c r="G883" s="70">
        <v>0</v>
      </c>
      <c r="H883" s="70">
        <v>0</v>
      </c>
      <c r="I883" s="70">
        <v>0.83999997377395597</v>
      </c>
      <c r="J883" s="70">
        <v>0</v>
      </c>
      <c r="K883" s="70">
        <v>0</v>
      </c>
      <c r="L883" s="70">
        <v>0</v>
      </c>
      <c r="M883" s="70">
        <v>82</v>
      </c>
      <c r="N883" s="70">
        <v>806</v>
      </c>
      <c r="O883" s="71">
        <v>1934</v>
      </c>
    </row>
    <row r="884" spans="1:15">
      <c r="A884" s="68">
        <v>8792009665</v>
      </c>
      <c r="B884" s="69">
        <v>42474</v>
      </c>
      <c r="C884" s="70">
        <v>1219</v>
      </c>
      <c r="D884" s="70">
        <v>0.77999997138977095</v>
      </c>
      <c r="E884" s="70">
        <v>0.77999997138977095</v>
      </c>
      <c r="F884" s="70">
        <v>0</v>
      </c>
      <c r="G884" s="70">
        <v>0</v>
      </c>
      <c r="H884" s="70">
        <v>0</v>
      </c>
      <c r="I884" s="70">
        <v>0.77999997138977095</v>
      </c>
      <c r="J884" s="70">
        <v>0</v>
      </c>
      <c r="K884" s="70">
        <v>0</v>
      </c>
      <c r="L884" s="70">
        <v>0</v>
      </c>
      <c r="M884" s="70">
        <v>84</v>
      </c>
      <c r="N884" s="70">
        <v>853</v>
      </c>
      <c r="O884" s="71">
        <v>1963</v>
      </c>
    </row>
    <row r="885" spans="1:15">
      <c r="A885" s="68">
        <v>8792009665</v>
      </c>
      <c r="B885" s="69">
        <v>42475</v>
      </c>
      <c r="C885" s="70">
        <v>2483</v>
      </c>
      <c r="D885" s="70">
        <v>1.5900000333786</v>
      </c>
      <c r="E885" s="70">
        <v>1.5900000333786</v>
      </c>
      <c r="F885" s="70">
        <v>0</v>
      </c>
      <c r="G885" s="70">
        <v>0</v>
      </c>
      <c r="H885" s="70">
        <v>0</v>
      </c>
      <c r="I885" s="70">
        <v>1.5900000333786</v>
      </c>
      <c r="J885" s="70">
        <v>0</v>
      </c>
      <c r="K885" s="70">
        <v>0</v>
      </c>
      <c r="L885" s="70">
        <v>0</v>
      </c>
      <c r="M885" s="70">
        <v>126</v>
      </c>
      <c r="N885" s="70">
        <v>937</v>
      </c>
      <c r="O885" s="71">
        <v>2009</v>
      </c>
    </row>
    <row r="886" spans="1:15">
      <c r="A886" s="68">
        <v>8792009665</v>
      </c>
      <c r="B886" s="69">
        <v>42476</v>
      </c>
      <c r="C886" s="70">
        <v>244</v>
      </c>
      <c r="D886" s="70">
        <v>0.15999999642372101</v>
      </c>
      <c r="E886" s="70">
        <v>0.15999999642372101</v>
      </c>
      <c r="F886" s="70">
        <v>0</v>
      </c>
      <c r="G886" s="70">
        <v>0</v>
      </c>
      <c r="H886" s="70">
        <v>0</v>
      </c>
      <c r="I886" s="70">
        <v>0.15999999642372101</v>
      </c>
      <c r="J886" s="70">
        <v>0</v>
      </c>
      <c r="K886" s="70">
        <v>0</v>
      </c>
      <c r="L886" s="70">
        <v>0</v>
      </c>
      <c r="M886" s="70">
        <v>12</v>
      </c>
      <c r="N886" s="70">
        <v>1428</v>
      </c>
      <c r="O886" s="71">
        <v>1721</v>
      </c>
    </row>
    <row r="887" spans="1:15">
      <c r="A887" s="68">
        <v>8792009665</v>
      </c>
      <c r="B887" s="69">
        <v>42477</v>
      </c>
      <c r="C887" s="70">
        <v>0</v>
      </c>
      <c r="D887" s="70">
        <v>0</v>
      </c>
      <c r="E887" s="70">
        <v>0</v>
      </c>
      <c r="F887" s="70">
        <v>0</v>
      </c>
      <c r="G887" s="70">
        <v>0</v>
      </c>
      <c r="H887" s="70">
        <v>0</v>
      </c>
      <c r="I887" s="70">
        <v>0</v>
      </c>
      <c r="J887" s="70">
        <v>0</v>
      </c>
      <c r="K887" s="70">
        <v>0</v>
      </c>
      <c r="L887" s="70">
        <v>0</v>
      </c>
      <c r="M887" s="70">
        <v>0</v>
      </c>
      <c r="N887" s="70">
        <v>1440</v>
      </c>
      <c r="O887" s="71">
        <v>1688</v>
      </c>
    </row>
    <row r="888" spans="1:15">
      <c r="A888" s="68">
        <v>8792009665</v>
      </c>
      <c r="B888" s="69">
        <v>42478</v>
      </c>
      <c r="C888" s="70">
        <v>0</v>
      </c>
      <c r="D888" s="70">
        <v>0</v>
      </c>
      <c r="E888" s="70">
        <v>0</v>
      </c>
      <c r="F888" s="70">
        <v>0</v>
      </c>
      <c r="G888" s="70">
        <v>0</v>
      </c>
      <c r="H888" s="70">
        <v>0</v>
      </c>
      <c r="I888" s="70">
        <v>0</v>
      </c>
      <c r="J888" s="70">
        <v>0</v>
      </c>
      <c r="K888" s="70">
        <v>0</v>
      </c>
      <c r="L888" s="70">
        <v>0</v>
      </c>
      <c r="M888" s="70">
        <v>0</v>
      </c>
      <c r="N888" s="70">
        <v>1440</v>
      </c>
      <c r="O888" s="71">
        <v>1688</v>
      </c>
    </row>
    <row r="889" spans="1:15">
      <c r="A889" s="68">
        <v>8792009665</v>
      </c>
      <c r="B889" s="69">
        <v>42479</v>
      </c>
      <c r="C889" s="70">
        <v>0</v>
      </c>
      <c r="D889" s="70">
        <v>0</v>
      </c>
      <c r="E889" s="70">
        <v>0</v>
      </c>
      <c r="F889" s="70">
        <v>0</v>
      </c>
      <c r="G889" s="70">
        <v>0</v>
      </c>
      <c r="H889" s="70">
        <v>0</v>
      </c>
      <c r="I889" s="70">
        <v>0</v>
      </c>
      <c r="J889" s="70">
        <v>0</v>
      </c>
      <c r="K889" s="70">
        <v>0</v>
      </c>
      <c r="L889" s="70">
        <v>0</v>
      </c>
      <c r="M889" s="70">
        <v>0</v>
      </c>
      <c r="N889" s="70">
        <v>1440</v>
      </c>
      <c r="O889" s="71">
        <v>1688</v>
      </c>
    </row>
    <row r="890" spans="1:15">
      <c r="A890" s="68">
        <v>8792009665</v>
      </c>
      <c r="B890" s="69">
        <v>42480</v>
      </c>
      <c r="C890" s="70">
        <v>3147</v>
      </c>
      <c r="D890" s="70">
        <v>2.0099999904632599</v>
      </c>
      <c r="E890" s="70">
        <v>2.0099999904632599</v>
      </c>
      <c r="F890" s="70">
        <v>0</v>
      </c>
      <c r="G890" s="70">
        <v>0</v>
      </c>
      <c r="H890" s="70">
        <v>0.28000000119209301</v>
      </c>
      <c r="I890" s="70">
        <v>1.7400000095367401</v>
      </c>
      <c r="J890" s="70">
        <v>0</v>
      </c>
      <c r="K890" s="70">
        <v>0</v>
      </c>
      <c r="L890" s="70">
        <v>10</v>
      </c>
      <c r="M890" s="70">
        <v>139</v>
      </c>
      <c r="N890" s="70">
        <v>744</v>
      </c>
      <c r="O890" s="71">
        <v>2188</v>
      </c>
    </row>
    <row r="891" spans="1:15">
      <c r="A891" s="68">
        <v>8792009665</v>
      </c>
      <c r="B891" s="69">
        <v>42481</v>
      </c>
      <c r="C891" s="70">
        <v>144</v>
      </c>
      <c r="D891" s="70">
        <v>9.00000035762787E-2</v>
      </c>
      <c r="E891" s="70">
        <v>9.00000035762787E-2</v>
      </c>
      <c r="F891" s="70">
        <v>0</v>
      </c>
      <c r="G891" s="70">
        <v>0</v>
      </c>
      <c r="H891" s="70">
        <v>0</v>
      </c>
      <c r="I891" s="70">
        <v>9.00000035762787E-2</v>
      </c>
      <c r="J891" s="70">
        <v>0</v>
      </c>
      <c r="K891" s="70">
        <v>0</v>
      </c>
      <c r="L891" s="70">
        <v>0</v>
      </c>
      <c r="M891" s="70">
        <v>9</v>
      </c>
      <c r="N891" s="70">
        <v>1431</v>
      </c>
      <c r="O891" s="71">
        <v>1720</v>
      </c>
    </row>
    <row r="892" spans="1:15">
      <c r="A892" s="68">
        <v>8792009665</v>
      </c>
      <c r="B892" s="69">
        <v>42482</v>
      </c>
      <c r="C892" s="70">
        <v>4068</v>
      </c>
      <c r="D892" s="70">
        <v>2.5999999046325701</v>
      </c>
      <c r="E892" s="70">
        <v>2.5999999046325701</v>
      </c>
      <c r="F892" s="70">
        <v>0</v>
      </c>
      <c r="G892" s="70">
        <v>5.0000000745058101E-2</v>
      </c>
      <c r="H892" s="70">
        <v>0.28000000119209301</v>
      </c>
      <c r="I892" s="70">
        <v>2.2699999809265101</v>
      </c>
      <c r="J892" s="70">
        <v>0</v>
      </c>
      <c r="K892" s="70">
        <v>1</v>
      </c>
      <c r="L892" s="70">
        <v>20</v>
      </c>
      <c r="M892" s="70">
        <v>195</v>
      </c>
      <c r="N892" s="70">
        <v>817</v>
      </c>
      <c r="O892" s="71">
        <v>2419</v>
      </c>
    </row>
    <row r="893" spans="1:15">
      <c r="A893" s="68">
        <v>8792009665</v>
      </c>
      <c r="B893" s="69">
        <v>42483</v>
      </c>
      <c r="C893" s="70">
        <v>5245</v>
      </c>
      <c r="D893" s="70">
        <v>3.3599998950958301</v>
      </c>
      <c r="E893" s="70">
        <v>3.3599998950958301</v>
      </c>
      <c r="F893" s="70">
        <v>0</v>
      </c>
      <c r="G893" s="70">
        <v>0.15999999642372101</v>
      </c>
      <c r="H893" s="70">
        <v>0.43999999761581399</v>
      </c>
      <c r="I893" s="70">
        <v>2.75</v>
      </c>
      <c r="J893" s="70">
        <v>0</v>
      </c>
      <c r="K893" s="70">
        <v>8</v>
      </c>
      <c r="L893" s="70">
        <v>45</v>
      </c>
      <c r="M893" s="70">
        <v>232</v>
      </c>
      <c r="N893" s="70">
        <v>795</v>
      </c>
      <c r="O893" s="71">
        <v>2748</v>
      </c>
    </row>
    <row r="894" spans="1:15">
      <c r="A894" s="68">
        <v>8792009665</v>
      </c>
      <c r="B894" s="69">
        <v>42484</v>
      </c>
      <c r="C894" s="70">
        <v>400</v>
      </c>
      <c r="D894" s="70">
        <v>0.259999990463257</v>
      </c>
      <c r="E894" s="70">
        <v>0.259999990463257</v>
      </c>
      <c r="F894" s="70">
        <v>0</v>
      </c>
      <c r="G894" s="70">
        <v>3.9999999105930301E-2</v>
      </c>
      <c r="H894" s="70">
        <v>5.0000000745058101E-2</v>
      </c>
      <c r="I894" s="70">
        <v>0.15999999642372101</v>
      </c>
      <c r="J894" s="70">
        <v>0</v>
      </c>
      <c r="K894" s="70">
        <v>3</v>
      </c>
      <c r="L894" s="70">
        <v>8</v>
      </c>
      <c r="M894" s="70">
        <v>19</v>
      </c>
      <c r="N894" s="70">
        <v>1410</v>
      </c>
      <c r="O894" s="71">
        <v>1799</v>
      </c>
    </row>
    <row r="895" spans="1:15">
      <c r="A895" s="68">
        <v>8792009665</v>
      </c>
      <c r="B895" s="69">
        <v>42485</v>
      </c>
      <c r="C895" s="70">
        <v>0</v>
      </c>
      <c r="D895" s="70">
        <v>0</v>
      </c>
      <c r="E895" s="70">
        <v>0</v>
      </c>
      <c r="F895" s="70">
        <v>0</v>
      </c>
      <c r="G895" s="70">
        <v>0</v>
      </c>
      <c r="H895" s="70">
        <v>0</v>
      </c>
      <c r="I895" s="70">
        <v>0</v>
      </c>
      <c r="J895" s="70">
        <v>0</v>
      </c>
      <c r="K895" s="70">
        <v>0</v>
      </c>
      <c r="L895" s="70">
        <v>0</v>
      </c>
      <c r="M895" s="70">
        <v>0</v>
      </c>
      <c r="N895" s="70">
        <v>1440</v>
      </c>
      <c r="O895" s="71">
        <v>1688</v>
      </c>
    </row>
    <row r="896" spans="1:15">
      <c r="A896" s="68">
        <v>8792009665</v>
      </c>
      <c r="B896" s="69">
        <v>42486</v>
      </c>
      <c r="C896" s="70">
        <v>1321</v>
      </c>
      <c r="D896" s="70">
        <v>0.85000002384185802</v>
      </c>
      <c r="E896" s="70">
        <v>0.85000002384185802</v>
      </c>
      <c r="F896" s="70">
        <v>0</v>
      </c>
      <c r="G896" s="70">
        <v>0</v>
      </c>
      <c r="H896" s="70">
        <v>0</v>
      </c>
      <c r="I896" s="70">
        <v>0.85000002384185802</v>
      </c>
      <c r="J896" s="70">
        <v>0</v>
      </c>
      <c r="K896" s="70">
        <v>0</v>
      </c>
      <c r="L896" s="70">
        <v>0</v>
      </c>
      <c r="M896" s="70">
        <v>80</v>
      </c>
      <c r="N896" s="70">
        <v>1360</v>
      </c>
      <c r="O896" s="71">
        <v>1928</v>
      </c>
    </row>
    <row r="897" spans="1:15">
      <c r="A897" s="68">
        <v>8792009665</v>
      </c>
      <c r="B897" s="69">
        <v>42487</v>
      </c>
      <c r="C897" s="70">
        <v>1758</v>
      </c>
      <c r="D897" s="70">
        <v>1.12999999523163</v>
      </c>
      <c r="E897" s="70">
        <v>1.12999999523163</v>
      </c>
      <c r="F897" s="70">
        <v>0</v>
      </c>
      <c r="G897" s="70">
        <v>0</v>
      </c>
      <c r="H897" s="70">
        <v>0</v>
      </c>
      <c r="I897" s="70">
        <v>1.12999999523163</v>
      </c>
      <c r="J897" s="70">
        <v>0</v>
      </c>
      <c r="K897" s="70">
        <v>0</v>
      </c>
      <c r="L897" s="70">
        <v>0</v>
      </c>
      <c r="M897" s="70">
        <v>112</v>
      </c>
      <c r="N897" s="70">
        <v>900</v>
      </c>
      <c r="O897" s="71">
        <v>2067</v>
      </c>
    </row>
    <row r="898" spans="1:15">
      <c r="A898" s="68">
        <v>8792009665</v>
      </c>
      <c r="B898" s="69">
        <v>42488</v>
      </c>
      <c r="C898" s="70">
        <v>6157</v>
      </c>
      <c r="D898" s="70">
        <v>3.9400000572204599</v>
      </c>
      <c r="E898" s="70">
        <v>3.9400000572204599</v>
      </c>
      <c r="F898" s="70">
        <v>0</v>
      </c>
      <c r="G898" s="70">
        <v>0</v>
      </c>
      <c r="H898" s="70">
        <v>0</v>
      </c>
      <c r="I898" s="70">
        <v>3.9400000572204599</v>
      </c>
      <c r="J898" s="70">
        <v>0</v>
      </c>
      <c r="K898" s="70">
        <v>0</v>
      </c>
      <c r="L898" s="70">
        <v>0</v>
      </c>
      <c r="M898" s="70">
        <v>310</v>
      </c>
      <c r="N898" s="70">
        <v>714</v>
      </c>
      <c r="O898" s="71">
        <v>2780</v>
      </c>
    </row>
    <row r="899" spans="1:15">
      <c r="A899" s="68">
        <v>8792009665</v>
      </c>
      <c r="B899" s="69">
        <v>42489</v>
      </c>
      <c r="C899" s="70">
        <v>8360</v>
      </c>
      <c r="D899" s="70">
        <v>5.3499999046325701</v>
      </c>
      <c r="E899" s="70">
        <v>5.3499999046325701</v>
      </c>
      <c r="F899" s="70">
        <v>0</v>
      </c>
      <c r="G899" s="70">
        <v>0.140000000596046</v>
      </c>
      <c r="H899" s="70">
        <v>0.28000000119209301</v>
      </c>
      <c r="I899" s="70">
        <v>4.9299998283386204</v>
      </c>
      <c r="J899" s="70">
        <v>0</v>
      </c>
      <c r="K899" s="70">
        <v>6</v>
      </c>
      <c r="L899" s="70">
        <v>14</v>
      </c>
      <c r="M899" s="70">
        <v>380</v>
      </c>
      <c r="N899" s="70">
        <v>634</v>
      </c>
      <c r="O899" s="71">
        <v>3101</v>
      </c>
    </row>
    <row r="900" spans="1:15">
      <c r="A900" s="68">
        <v>8792009665</v>
      </c>
      <c r="B900" s="69">
        <v>42490</v>
      </c>
      <c r="C900" s="70">
        <v>7174</v>
      </c>
      <c r="D900" s="70">
        <v>4.5900001525878897</v>
      </c>
      <c r="E900" s="70">
        <v>4.5900001525878897</v>
      </c>
      <c r="F900" s="70">
        <v>0</v>
      </c>
      <c r="G900" s="70">
        <v>0.33000001311302202</v>
      </c>
      <c r="H900" s="70">
        <v>0.36000001430511502</v>
      </c>
      <c r="I900" s="70">
        <v>3.9100000858306898</v>
      </c>
      <c r="J900" s="70">
        <v>0</v>
      </c>
      <c r="K900" s="70">
        <v>10</v>
      </c>
      <c r="L900" s="70">
        <v>20</v>
      </c>
      <c r="M900" s="70">
        <v>301</v>
      </c>
      <c r="N900" s="70">
        <v>749</v>
      </c>
      <c r="O900" s="71">
        <v>2896</v>
      </c>
    </row>
    <row r="901" spans="1:15">
      <c r="A901" s="68">
        <v>8792009665</v>
      </c>
      <c r="B901" s="69">
        <v>42491</v>
      </c>
      <c r="C901" s="70">
        <v>1619</v>
      </c>
      <c r="D901" s="70">
        <v>1.03999996185303</v>
      </c>
      <c r="E901" s="70">
        <v>1.03999996185303</v>
      </c>
      <c r="F901" s="70">
        <v>0</v>
      </c>
      <c r="G901" s="70">
        <v>0</v>
      </c>
      <c r="H901" s="70">
        <v>0</v>
      </c>
      <c r="I901" s="70">
        <v>1.03999996185303</v>
      </c>
      <c r="J901" s="70">
        <v>0</v>
      </c>
      <c r="K901" s="70">
        <v>0</v>
      </c>
      <c r="L901" s="70">
        <v>0</v>
      </c>
      <c r="M901" s="70">
        <v>79</v>
      </c>
      <c r="N901" s="70">
        <v>834</v>
      </c>
      <c r="O901" s="71">
        <v>1962</v>
      </c>
    </row>
    <row r="902" spans="1:15">
      <c r="A902" s="68">
        <v>8792009665</v>
      </c>
      <c r="B902" s="69">
        <v>42492</v>
      </c>
      <c r="C902" s="70">
        <v>1831</v>
      </c>
      <c r="D902" s="70">
        <v>1.16999995708466</v>
      </c>
      <c r="E902" s="70">
        <v>1.16999995708466</v>
      </c>
      <c r="F902" s="70">
        <v>0</v>
      </c>
      <c r="G902" s="70">
        <v>0</v>
      </c>
      <c r="H902" s="70">
        <v>0</v>
      </c>
      <c r="I902" s="70">
        <v>1.16999995708466</v>
      </c>
      <c r="J902" s="70">
        <v>0</v>
      </c>
      <c r="K902" s="70">
        <v>0</v>
      </c>
      <c r="L902" s="70">
        <v>0</v>
      </c>
      <c r="M902" s="70">
        <v>101</v>
      </c>
      <c r="N902" s="70">
        <v>916</v>
      </c>
      <c r="O902" s="71">
        <v>2015</v>
      </c>
    </row>
    <row r="903" spans="1:15">
      <c r="A903" s="68">
        <v>8792009665</v>
      </c>
      <c r="B903" s="69">
        <v>42493</v>
      </c>
      <c r="C903" s="70">
        <v>2421</v>
      </c>
      <c r="D903" s="70">
        <v>1.54999995231628</v>
      </c>
      <c r="E903" s="70">
        <v>1.54999995231628</v>
      </c>
      <c r="F903" s="70">
        <v>0</v>
      </c>
      <c r="G903" s="70">
        <v>0</v>
      </c>
      <c r="H903" s="70">
        <v>0</v>
      </c>
      <c r="I903" s="70">
        <v>1.54999995231628</v>
      </c>
      <c r="J903" s="70">
        <v>0</v>
      </c>
      <c r="K903" s="70">
        <v>0</v>
      </c>
      <c r="L903" s="70">
        <v>0</v>
      </c>
      <c r="M903" s="70">
        <v>156</v>
      </c>
      <c r="N903" s="70">
        <v>739</v>
      </c>
      <c r="O903" s="71">
        <v>2297</v>
      </c>
    </row>
    <row r="904" spans="1:15">
      <c r="A904" s="68">
        <v>8792009665</v>
      </c>
      <c r="B904" s="69">
        <v>42494</v>
      </c>
      <c r="C904" s="70">
        <v>2283</v>
      </c>
      <c r="D904" s="70">
        <v>1.46000003814697</v>
      </c>
      <c r="E904" s="70">
        <v>1.46000003814697</v>
      </c>
      <c r="F904" s="70">
        <v>0</v>
      </c>
      <c r="G904" s="70">
        <v>0</v>
      </c>
      <c r="H904" s="70">
        <v>0</v>
      </c>
      <c r="I904" s="70">
        <v>1.46000003814697</v>
      </c>
      <c r="J904" s="70">
        <v>0</v>
      </c>
      <c r="K904" s="70">
        <v>0</v>
      </c>
      <c r="L904" s="70">
        <v>0</v>
      </c>
      <c r="M904" s="70">
        <v>129</v>
      </c>
      <c r="N904" s="70">
        <v>848</v>
      </c>
      <c r="O904" s="71">
        <v>2067</v>
      </c>
    </row>
    <row r="905" spans="1:15">
      <c r="A905" s="68">
        <v>8792009665</v>
      </c>
      <c r="B905" s="69">
        <v>42495</v>
      </c>
      <c r="C905" s="70">
        <v>0</v>
      </c>
      <c r="D905" s="70">
        <v>0</v>
      </c>
      <c r="E905" s="70">
        <v>0</v>
      </c>
      <c r="F905" s="70">
        <v>0</v>
      </c>
      <c r="G905" s="70">
        <v>0</v>
      </c>
      <c r="H905" s="70">
        <v>0</v>
      </c>
      <c r="I905" s="70">
        <v>0</v>
      </c>
      <c r="J905" s="70">
        <v>0</v>
      </c>
      <c r="K905" s="70">
        <v>0</v>
      </c>
      <c r="L905" s="70">
        <v>0</v>
      </c>
      <c r="M905" s="70">
        <v>0</v>
      </c>
      <c r="N905" s="70">
        <v>1440</v>
      </c>
      <c r="O905" s="71">
        <v>1688</v>
      </c>
    </row>
    <row r="906" spans="1:15">
      <c r="A906" s="68">
        <v>8792009665</v>
      </c>
      <c r="B906" s="69">
        <v>42496</v>
      </c>
      <c r="C906" s="70">
        <v>0</v>
      </c>
      <c r="D906" s="70">
        <v>0</v>
      </c>
      <c r="E906" s="70">
        <v>0</v>
      </c>
      <c r="F906" s="70">
        <v>0</v>
      </c>
      <c r="G906" s="70">
        <v>0</v>
      </c>
      <c r="H906" s="70">
        <v>0</v>
      </c>
      <c r="I906" s="70">
        <v>0</v>
      </c>
      <c r="J906" s="70">
        <v>0</v>
      </c>
      <c r="K906" s="70">
        <v>0</v>
      </c>
      <c r="L906" s="70">
        <v>0</v>
      </c>
      <c r="M906" s="70">
        <v>0</v>
      </c>
      <c r="N906" s="70">
        <v>1440</v>
      </c>
      <c r="O906" s="71">
        <v>1688</v>
      </c>
    </row>
    <row r="907" spans="1:15">
      <c r="A907" s="68">
        <v>8792009665</v>
      </c>
      <c r="B907" s="69">
        <v>42497</v>
      </c>
      <c r="C907" s="70">
        <v>0</v>
      </c>
      <c r="D907" s="70">
        <v>0</v>
      </c>
      <c r="E907" s="70">
        <v>0</v>
      </c>
      <c r="F907" s="70">
        <v>0</v>
      </c>
      <c r="G907" s="70">
        <v>0</v>
      </c>
      <c r="H907" s="70">
        <v>0</v>
      </c>
      <c r="I907" s="70">
        <v>0</v>
      </c>
      <c r="J907" s="70">
        <v>0</v>
      </c>
      <c r="K907" s="70">
        <v>0</v>
      </c>
      <c r="L907" s="70">
        <v>0</v>
      </c>
      <c r="M907" s="70">
        <v>0</v>
      </c>
      <c r="N907" s="70">
        <v>1440</v>
      </c>
      <c r="O907" s="71">
        <v>1688</v>
      </c>
    </row>
    <row r="908" spans="1:15">
      <c r="A908" s="68">
        <v>8792009665</v>
      </c>
      <c r="B908" s="69">
        <v>42498</v>
      </c>
      <c r="C908" s="70">
        <v>0</v>
      </c>
      <c r="D908" s="70">
        <v>0</v>
      </c>
      <c r="E908" s="70">
        <v>0</v>
      </c>
      <c r="F908" s="70">
        <v>0</v>
      </c>
      <c r="G908" s="70">
        <v>0</v>
      </c>
      <c r="H908" s="70">
        <v>0</v>
      </c>
      <c r="I908" s="70">
        <v>0</v>
      </c>
      <c r="J908" s="70">
        <v>0</v>
      </c>
      <c r="K908" s="70">
        <v>0</v>
      </c>
      <c r="L908" s="70">
        <v>0</v>
      </c>
      <c r="M908" s="70">
        <v>0</v>
      </c>
      <c r="N908" s="70">
        <v>1440</v>
      </c>
      <c r="O908" s="71">
        <v>1688</v>
      </c>
    </row>
    <row r="909" spans="1:15">
      <c r="A909" s="68">
        <v>8792009665</v>
      </c>
      <c r="B909" s="69">
        <v>42499</v>
      </c>
      <c r="C909" s="70">
        <v>0</v>
      </c>
      <c r="D909" s="70">
        <v>0</v>
      </c>
      <c r="E909" s="70">
        <v>0</v>
      </c>
      <c r="F909" s="70">
        <v>0</v>
      </c>
      <c r="G909" s="70">
        <v>0</v>
      </c>
      <c r="H909" s="70">
        <v>0</v>
      </c>
      <c r="I909" s="70">
        <v>0</v>
      </c>
      <c r="J909" s="70">
        <v>0</v>
      </c>
      <c r="K909" s="70">
        <v>0</v>
      </c>
      <c r="L909" s="70">
        <v>0</v>
      </c>
      <c r="M909" s="70">
        <v>0</v>
      </c>
      <c r="N909" s="70">
        <v>1440</v>
      </c>
      <c r="O909" s="71">
        <v>1688</v>
      </c>
    </row>
    <row r="910" spans="1:15">
      <c r="A910" s="68">
        <v>8792009665</v>
      </c>
      <c r="B910" s="69">
        <v>42500</v>
      </c>
      <c r="C910" s="70">
        <v>0</v>
      </c>
      <c r="D910" s="70">
        <v>0</v>
      </c>
      <c r="E910" s="70">
        <v>0</v>
      </c>
      <c r="F910" s="70">
        <v>0</v>
      </c>
      <c r="G910" s="70">
        <v>0</v>
      </c>
      <c r="H910" s="70">
        <v>0</v>
      </c>
      <c r="I910" s="70">
        <v>0</v>
      </c>
      <c r="J910" s="70">
        <v>0</v>
      </c>
      <c r="K910" s="70">
        <v>0</v>
      </c>
      <c r="L910" s="70">
        <v>0</v>
      </c>
      <c r="M910" s="70">
        <v>0</v>
      </c>
      <c r="N910" s="70">
        <v>48</v>
      </c>
      <c r="O910" s="71">
        <v>57</v>
      </c>
    </row>
    <row r="911" spans="1:15">
      <c r="A911" s="68">
        <v>8877689391</v>
      </c>
      <c r="B911" s="69">
        <v>42472</v>
      </c>
      <c r="C911" s="70">
        <v>23186</v>
      </c>
      <c r="D911" s="70">
        <v>20.399999618530298</v>
      </c>
      <c r="E911" s="70">
        <v>20.399999618530298</v>
      </c>
      <c r="F911" s="70">
        <v>0</v>
      </c>
      <c r="G911" s="70">
        <v>12.2200002670288</v>
      </c>
      <c r="H911" s="70">
        <v>0.34000000357627902</v>
      </c>
      <c r="I911" s="70">
        <v>7.8200001716613796</v>
      </c>
      <c r="J911" s="70">
        <v>0</v>
      </c>
      <c r="K911" s="70">
        <v>85</v>
      </c>
      <c r="L911" s="70">
        <v>7</v>
      </c>
      <c r="M911" s="70">
        <v>312</v>
      </c>
      <c r="N911" s="70">
        <v>1036</v>
      </c>
      <c r="O911" s="71">
        <v>3921</v>
      </c>
    </row>
    <row r="912" spans="1:15">
      <c r="A912" s="68">
        <v>8877689391</v>
      </c>
      <c r="B912" s="69">
        <v>42473</v>
      </c>
      <c r="C912" s="70">
        <v>15337</v>
      </c>
      <c r="D912" s="70">
        <v>9.5799999237060494</v>
      </c>
      <c r="E912" s="70">
        <v>9.5799999237060494</v>
      </c>
      <c r="F912" s="70">
        <v>0</v>
      </c>
      <c r="G912" s="70">
        <v>3.5499999523162802</v>
      </c>
      <c r="H912" s="70">
        <v>0.37999999523162797</v>
      </c>
      <c r="I912" s="70">
        <v>5.6399998664856001</v>
      </c>
      <c r="J912" s="70">
        <v>0</v>
      </c>
      <c r="K912" s="70">
        <v>108</v>
      </c>
      <c r="L912" s="70">
        <v>18</v>
      </c>
      <c r="M912" s="70">
        <v>216</v>
      </c>
      <c r="N912" s="70">
        <v>1098</v>
      </c>
      <c r="O912" s="71">
        <v>3566</v>
      </c>
    </row>
    <row r="913" spans="1:15">
      <c r="A913" s="68">
        <v>8877689391</v>
      </c>
      <c r="B913" s="69">
        <v>42474</v>
      </c>
      <c r="C913" s="70">
        <v>21129</v>
      </c>
      <c r="D913" s="70">
        <v>18.9799995422363</v>
      </c>
      <c r="E913" s="70">
        <v>18.9799995422363</v>
      </c>
      <c r="F913" s="70">
        <v>0</v>
      </c>
      <c r="G913" s="70">
        <v>10.550000190734901</v>
      </c>
      <c r="H913" s="70">
        <v>0.58999997377395597</v>
      </c>
      <c r="I913" s="70">
        <v>7.75</v>
      </c>
      <c r="J913" s="70">
        <v>1.9999999552965199E-2</v>
      </c>
      <c r="K913" s="70">
        <v>68</v>
      </c>
      <c r="L913" s="70">
        <v>13</v>
      </c>
      <c r="M913" s="70">
        <v>298</v>
      </c>
      <c r="N913" s="70">
        <v>1061</v>
      </c>
      <c r="O913" s="71">
        <v>3793</v>
      </c>
    </row>
    <row r="914" spans="1:15">
      <c r="A914" s="68">
        <v>8877689391</v>
      </c>
      <c r="B914" s="69">
        <v>42475</v>
      </c>
      <c r="C914" s="70">
        <v>13422</v>
      </c>
      <c r="D914" s="70">
        <v>7.1700000762939498</v>
      </c>
      <c r="E914" s="70">
        <v>7.1700000762939498</v>
      </c>
      <c r="F914" s="70">
        <v>0</v>
      </c>
      <c r="G914" s="70">
        <v>5.0000000745058101E-2</v>
      </c>
      <c r="H914" s="70">
        <v>5.0000000745058101E-2</v>
      </c>
      <c r="I914" s="70">
        <v>7.0100002288818404</v>
      </c>
      <c r="J914" s="70">
        <v>9.9999997764825804E-3</v>
      </c>
      <c r="K914" s="70">
        <v>106</v>
      </c>
      <c r="L914" s="70">
        <v>1</v>
      </c>
      <c r="M914" s="70">
        <v>281</v>
      </c>
      <c r="N914" s="70">
        <v>1052</v>
      </c>
      <c r="O914" s="71">
        <v>3934</v>
      </c>
    </row>
    <row r="915" spans="1:15">
      <c r="A915" s="68">
        <v>8877689391</v>
      </c>
      <c r="B915" s="69">
        <v>42476</v>
      </c>
      <c r="C915" s="70">
        <v>29326</v>
      </c>
      <c r="D915" s="70">
        <v>25.290000915527301</v>
      </c>
      <c r="E915" s="70">
        <v>25.290000915527301</v>
      </c>
      <c r="F915" s="70">
        <v>0</v>
      </c>
      <c r="G915" s="70">
        <v>13.2399997711182</v>
      </c>
      <c r="H915" s="70">
        <v>1.21000003814697</v>
      </c>
      <c r="I915" s="70">
        <v>10.710000038146999</v>
      </c>
      <c r="J915" s="70">
        <v>0</v>
      </c>
      <c r="K915" s="70">
        <v>94</v>
      </c>
      <c r="L915" s="70">
        <v>29</v>
      </c>
      <c r="M915" s="70">
        <v>429</v>
      </c>
      <c r="N915" s="70">
        <v>888</v>
      </c>
      <c r="O915" s="71">
        <v>4547</v>
      </c>
    </row>
    <row r="916" spans="1:15">
      <c r="A916" s="68">
        <v>8877689391</v>
      </c>
      <c r="B916" s="69">
        <v>42477</v>
      </c>
      <c r="C916" s="70">
        <v>15118</v>
      </c>
      <c r="D916" s="70">
        <v>8.8699998855590803</v>
      </c>
      <c r="E916" s="70">
        <v>8.8699998855590803</v>
      </c>
      <c r="F916" s="70">
        <v>0</v>
      </c>
      <c r="G916" s="70">
        <v>0</v>
      </c>
      <c r="H916" s="70">
        <v>7.0000000298023196E-2</v>
      </c>
      <c r="I916" s="70">
        <v>8.7899999618530291</v>
      </c>
      <c r="J916" s="70">
        <v>0</v>
      </c>
      <c r="K916" s="70">
        <v>58</v>
      </c>
      <c r="L916" s="70">
        <v>15</v>
      </c>
      <c r="M916" s="70">
        <v>307</v>
      </c>
      <c r="N916" s="70">
        <v>1060</v>
      </c>
      <c r="O916" s="71">
        <v>3545</v>
      </c>
    </row>
    <row r="917" spans="1:15">
      <c r="A917" s="68">
        <v>8877689391</v>
      </c>
      <c r="B917" s="69">
        <v>42478</v>
      </c>
      <c r="C917" s="70">
        <v>11423</v>
      </c>
      <c r="D917" s="70">
        <v>8.6700000762939506</v>
      </c>
      <c r="E917" s="70">
        <v>8.6700000762939506</v>
      </c>
      <c r="F917" s="70">
        <v>0</v>
      </c>
      <c r="G917" s="70">
        <v>2.4400000572204599</v>
      </c>
      <c r="H917" s="70">
        <v>0.270000010728836</v>
      </c>
      <c r="I917" s="70">
        <v>5.9400000572204599</v>
      </c>
      <c r="J917" s="70">
        <v>0</v>
      </c>
      <c r="K917" s="70">
        <v>29</v>
      </c>
      <c r="L917" s="70">
        <v>5</v>
      </c>
      <c r="M917" s="70">
        <v>191</v>
      </c>
      <c r="N917" s="70">
        <v>1215</v>
      </c>
      <c r="O917" s="71">
        <v>2761</v>
      </c>
    </row>
    <row r="918" spans="1:15">
      <c r="A918" s="68">
        <v>8877689391</v>
      </c>
      <c r="B918" s="69">
        <v>42479</v>
      </c>
      <c r="C918" s="70">
        <v>18785</v>
      </c>
      <c r="D918" s="70">
        <v>17.399999618530298</v>
      </c>
      <c r="E918" s="70">
        <v>17.399999618530298</v>
      </c>
      <c r="F918" s="70">
        <v>0</v>
      </c>
      <c r="G918" s="70">
        <v>12.1499996185303</v>
      </c>
      <c r="H918" s="70">
        <v>0.18000000715255701</v>
      </c>
      <c r="I918" s="70">
        <v>5.0300002098083496</v>
      </c>
      <c r="J918" s="70">
        <v>0</v>
      </c>
      <c r="K918" s="70">
        <v>82</v>
      </c>
      <c r="L918" s="70">
        <v>13</v>
      </c>
      <c r="M918" s="70">
        <v>214</v>
      </c>
      <c r="N918" s="70">
        <v>1131</v>
      </c>
      <c r="O918" s="71">
        <v>3676</v>
      </c>
    </row>
    <row r="919" spans="1:15">
      <c r="A919" s="68">
        <v>8877689391</v>
      </c>
      <c r="B919" s="69">
        <v>42480</v>
      </c>
      <c r="C919" s="70">
        <v>19948</v>
      </c>
      <c r="D919" s="70">
        <v>18.110000610351602</v>
      </c>
      <c r="E919" s="70">
        <v>18.110000610351602</v>
      </c>
      <c r="F919" s="70">
        <v>0</v>
      </c>
      <c r="G919" s="70">
        <v>11.0200004577637</v>
      </c>
      <c r="H919" s="70">
        <v>0.68999999761581399</v>
      </c>
      <c r="I919" s="70">
        <v>6.3400001525878897</v>
      </c>
      <c r="J919" s="70">
        <v>0</v>
      </c>
      <c r="K919" s="70">
        <v>73</v>
      </c>
      <c r="L919" s="70">
        <v>19</v>
      </c>
      <c r="M919" s="70">
        <v>225</v>
      </c>
      <c r="N919" s="70">
        <v>1123</v>
      </c>
      <c r="O919" s="71">
        <v>3679</v>
      </c>
    </row>
    <row r="920" spans="1:15">
      <c r="A920" s="68">
        <v>8877689391</v>
      </c>
      <c r="B920" s="69">
        <v>42481</v>
      </c>
      <c r="C920" s="70">
        <v>19377</v>
      </c>
      <c r="D920" s="70">
        <v>17.620000839233398</v>
      </c>
      <c r="E920" s="70">
        <v>17.620000839233398</v>
      </c>
      <c r="F920" s="70">
        <v>0</v>
      </c>
      <c r="G920" s="70">
        <v>12.289999961853001</v>
      </c>
      <c r="H920" s="70">
        <v>0.41999998688697798</v>
      </c>
      <c r="I920" s="70">
        <v>4.8899998664856001</v>
      </c>
      <c r="J920" s="70">
        <v>0</v>
      </c>
      <c r="K920" s="70">
        <v>82</v>
      </c>
      <c r="L920" s="70">
        <v>13</v>
      </c>
      <c r="M920" s="70">
        <v>226</v>
      </c>
      <c r="N920" s="70">
        <v>1119</v>
      </c>
      <c r="O920" s="71">
        <v>3659</v>
      </c>
    </row>
    <row r="921" spans="1:15">
      <c r="A921" s="68">
        <v>8877689391</v>
      </c>
      <c r="B921" s="69">
        <v>42482</v>
      </c>
      <c r="C921" s="70">
        <v>18258</v>
      </c>
      <c r="D921" s="70">
        <v>16.309999465942401</v>
      </c>
      <c r="E921" s="70">
        <v>16.309999465942401</v>
      </c>
      <c r="F921" s="70">
        <v>0</v>
      </c>
      <c r="G921" s="70">
        <v>10.2299995422363</v>
      </c>
      <c r="H921" s="70">
        <v>2.9999999329447701E-2</v>
      </c>
      <c r="I921" s="70">
        <v>5.9699997901916504</v>
      </c>
      <c r="J921" s="70">
        <v>5.0000000745058101E-2</v>
      </c>
      <c r="K921" s="70">
        <v>61</v>
      </c>
      <c r="L921" s="70">
        <v>2</v>
      </c>
      <c r="M921" s="70">
        <v>236</v>
      </c>
      <c r="N921" s="70">
        <v>1141</v>
      </c>
      <c r="O921" s="71">
        <v>3427</v>
      </c>
    </row>
    <row r="922" spans="1:15">
      <c r="A922" s="68">
        <v>8877689391</v>
      </c>
      <c r="B922" s="69">
        <v>42483</v>
      </c>
      <c r="C922" s="70">
        <v>11200</v>
      </c>
      <c r="D922" s="70">
        <v>7.4299998283386204</v>
      </c>
      <c r="E922" s="70">
        <v>7.4299998283386204</v>
      </c>
      <c r="F922" s="70">
        <v>0</v>
      </c>
      <c r="G922" s="70">
        <v>0</v>
      </c>
      <c r="H922" s="70">
        <v>0</v>
      </c>
      <c r="I922" s="70">
        <v>7.4000000953674299</v>
      </c>
      <c r="J922" s="70">
        <v>9.9999997764825804E-3</v>
      </c>
      <c r="K922" s="70">
        <v>102</v>
      </c>
      <c r="L922" s="70">
        <v>6</v>
      </c>
      <c r="M922" s="70">
        <v>300</v>
      </c>
      <c r="N922" s="70">
        <v>1032</v>
      </c>
      <c r="O922" s="71">
        <v>3891</v>
      </c>
    </row>
    <row r="923" spans="1:15">
      <c r="A923" s="68">
        <v>8877689391</v>
      </c>
      <c r="B923" s="69">
        <v>42484</v>
      </c>
      <c r="C923" s="70">
        <v>16674</v>
      </c>
      <c r="D923" s="70">
        <v>15.7399997711182</v>
      </c>
      <c r="E923" s="70">
        <v>15.7399997711182</v>
      </c>
      <c r="F923" s="70">
        <v>0</v>
      </c>
      <c r="G923" s="70">
        <v>11.0100002288818</v>
      </c>
      <c r="H923" s="70">
        <v>9.9999997764825804E-3</v>
      </c>
      <c r="I923" s="70">
        <v>4.6900000572204599</v>
      </c>
      <c r="J923" s="70">
        <v>0</v>
      </c>
      <c r="K923" s="70">
        <v>64</v>
      </c>
      <c r="L923" s="70">
        <v>1</v>
      </c>
      <c r="M923" s="70">
        <v>227</v>
      </c>
      <c r="N923" s="70">
        <v>1148</v>
      </c>
      <c r="O923" s="71">
        <v>3455</v>
      </c>
    </row>
    <row r="924" spans="1:15">
      <c r="A924" s="68">
        <v>8877689391</v>
      </c>
      <c r="B924" s="69">
        <v>42485</v>
      </c>
      <c r="C924" s="70">
        <v>12986</v>
      </c>
      <c r="D924" s="70">
        <v>8.7399997711181605</v>
      </c>
      <c r="E924" s="70">
        <v>8.7399997711181605</v>
      </c>
      <c r="F924" s="70">
        <v>0</v>
      </c>
      <c r="G924" s="70">
        <v>2.3699998855590798</v>
      </c>
      <c r="H924" s="70">
        <v>7.0000000298023196E-2</v>
      </c>
      <c r="I924" s="70">
        <v>6.2699999809265101</v>
      </c>
      <c r="J924" s="70">
        <v>9.9999997764825804E-3</v>
      </c>
      <c r="K924" s="70">
        <v>113</v>
      </c>
      <c r="L924" s="70">
        <v>8</v>
      </c>
      <c r="M924" s="70">
        <v>218</v>
      </c>
      <c r="N924" s="70">
        <v>1101</v>
      </c>
      <c r="O924" s="71">
        <v>3802</v>
      </c>
    </row>
    <row r="925" spans="1:15">
      <c r="A925" s="68">
        <v>8877689391</v>
      </c>
      <c r="B925" s="69">
        <v>42486</v>
      </c>
      <c r="C925" s="70">
        <v>11101</v>
      </c>
      <c r="D925" s="70">
        <v>8.4300003051757795</v>
      </c>
      <c r="E925" s="70">
        <v>8.4300003051757795</v>
      </c>
      <c r="F925" s="70">
        <v>0</v>
      </c>
      <c r="G925" s="70">
        <v>1.7599999904632599</v>
      </c>
      <c r="H925" s="70">
        <v>0.129999995231628</v>
      </c>
      <c r="I925" s="70">
        <v>6.5</v>
      </c>
      <c r="J925" s="70">
        <v>0</v>
      </c>
      <c r="K925" s="70">
        <v>22</v>
      </c>
      <c r="L925" s="70">
        <v>3</v>
      </c>
      <c r="M925" s="70">
        <v>258</v>
      </c>
      <c r="N925" s="70">
        <v>1157</v>
      </c>
      <c r="O925" s="71">
        <v>2860</v>
      </c>
    </row>
    <row r="926" spans="1:15">
      <c r="A926" s="68">
        <v>8877689391</v>
      </c>
      <c r="B926" s="69">
        <v>42487</v>
      </c>
      <c r="C926" s="70">
        <v>23629</v>
      </c>
      <c r="D926" s="70">
        <v>20.649999618530298</v>
      </c>
      <c r="E926" s="70">
        <v>20.649999618530298</v>
      </c>
      <c r="F926" s="70">
        <v>0</v>
      </c>
      <c r="G926" s="70">
        <v>13.069999694824199</v>
      </c>
      <c r="H926" s="70">
        <v>0.43999999761581399</v>
      </c>
      <c r="I926" s="70">
        <v>7.0999999046325701</v>
      </c>
      <c r="J926" s="70">
        <v>0</v>
      </c>
      <c r="K926" s="70">
        <v>93</v>
      </c>
      <c r="L926" s="70">
        <v>8</v>
      </c>
      <c r="M926" s="70">
        <v>235</v>
      </c>
      <c r="N926" s="70">
        <v>1104</v>
      </c>
      <c r="O926" s="71">
        <v>3808</v>
      </c>
    </row>
    <row r="927" spans="1:15">
      <c r="A927" s="68">
        <v>8877689391</v>
      </c>
      <c r="B927" s="69">
        <v>42488</v>
      </c>
      <c r="C927" s="70">
        <v>14890</v>
      </c>
      <c r="D927" s="70">
        <v>11.300000190734901</v>
      </c>
      <c r="E927" s="70">
        <v>11.300000190734901</v>
      </c>
      <c r="F927" s="70">
        <v>0</v>
      </c>
      <c r="G927" s="70">
        <v>4.9299998283386204</v>
      </c>
      <c r="H927" s="70">
        <v>0.37999999523162797</v>
      </c>
      <c r="I927" s="70">
        <v>5.9699997901916504</v>
      </c>
      <c r="J927" s="70">
        <v>0</v>
      </c>
      <c r="K927" s="70">
        <v>58</v>
      </c>
      <c r="L927" s="70">
        <v>8</v>
      </c>
      <c r="M927" s="70">
        <v>231</v>
      </c>
      <c r="N927" s="70">
        <v>1143</v>
      </c>
      <c r="O927" s="71">
        <v>3060</v>
      </c>
    </row>
    <row r="928" spans="1:15">
      <c r="A928" s="68">
        <v>8877689391</v>
      </c>
      <c r="B928" s="69">
        <v>42489</v>
      </c>
      <c r="C928" s="70">
        <v>9733</v>
      </c>
      <c r="D928" s="70">
        <v>7.3899998664856001</v>
      </c>
      <c r="E928" s="70">
        <v>7.3899998664856001</v>
      </c>
      <c r="F928" s="70">
        <v>0</v>
      </c>
      <c r="G928" s="70">
        <v>1.37999999523163</v>
      </c>
      <c r="H928" s="70">
        <v>0.17000000178813901</v>
      </c>
      <c r="I928" s="70">
        <v>5.78999996185303</v>
      </c>
      <c r="J928" s="70">
        <v>0</v>
      </c>
      <c r="K928" s="70">
        <v>18</v>
      </c>
      <c r="L928" s="70">
        <v>5</v>
      </c>
      <c r="M928" s="70">
        <v>210</v>
      </c>
      <c r="N928" s="70">
        <v>1207</v>
      </c>
      <c r="O928" s="71">
        <v>2698</v>
      </c>
    </row>
    <row r="929" spans="1:15">
      <c r="A929" s="68">
        <v>8877689391</v>
      </c>
      <c r="B929" s="69">
        <v>42490</v>
      </c>
      <c r="C929" s="70">
        <v>27745</v>
      </c>
      <c r="D929" s="70">
        <v>26.719999313354499</v>
      </c>
      <c r="E929" s="70">
        <v>26.719999313354499</v>
      </c>
      <c r="F929" s="70">
        <v>0</v>
      </c>
      <c r="G929" s="70">
        <v>21.659999847412099</v>
      </c>
      <c r="H929" s="70">
        <v>7.9999998211860698E-2</v>
      </c>
      <c r="I929" s="70">
        <v>4.9299998283386204</v>
      </c>
      <c r="J929" s="70">
        <v>0</v>
      </c>
      <c r="K929" s="70">
        <v>124</v>
      </c>
      <c r="L929" s="70">
        <v>4</v>
      </c>
      <c r="M929" s="70">
        <v>223</v>
      </c>
      <c r="N929" s="70">
        <v>1089</v>
      </c>
      <c r="O929" s="71">
        <v>4398</v>
      </c>
    </row>
    <row r="930" spans="1:15">
      <c r="A930" s="68">
        <v>8877689391</v>
      </c>
      <c r="B930" s="69">
        <v>42491</v>
      </c>
      <c r="C930" s="70">
        <v>10930</v>
      </c>
      <c r="D930" s="70">
        <v>8.3199996948242205</v>
      </c>
      <c r="E930" s="70">
        <v>8.3199996948242205</v>
      </c>
      <c r="F930" s="70">
        <v>0</v>
      </c>
      <c r="G930" s="70">
        <v>3.1300001144409202</v>
      </c>
      <c r="H930" s="70">
        <v>0.56999999284744296</v>
      </c>
      <c r="I930" s="70">
        <v>4.5700001716613796</v>
      </c>
      <c r="J930" s="70">
        <v>0</v>
      </c>
      <c r="K930" s="70">
        <v>36</v>
      </c>
      <c r="L930" s="70">
        <v>12</v>
      </c>
      <c r="M930" s="70">
        <v>166</v>
      </c>
      <c r="N930" s="70">
        <v>1226</v>
      </c>
      <c r="O930" s="71">
        <v>2786</v>
      </c>
    </row>
    <row r="931" spans="1:15">
      <c r="A931" s="68">
        <v>8877689391</v>
      </c>
      <c r="B931" s="69">
        <v>42492</v>
      </c>
      <c r="C931" s="70">
        <v>4790</v>
      </c>
      <c r="D931" s="70">
        <v>3.6400001049041699</v>
      </c>
      <c r="E931" s="70">
        <v>3.6400001049041699</v>
      </c>
      <c r="F931" s="70">
        <v>0</v>
      </c>
      <c r="G931" s="70">
        <v>0</v>
      </c>
      <c r="H931" s="70">
        <v>0</v>
      </c>
      <c r="I931" s="70">
        <v>3.5599999427795401</v>
      </c>
      <c r="J931" s="70">
        <v>0</v>
      </c>
      <c r="K931" s="70">
        <v>0</v>
      </c>
      <c r="L931" s="70">
        <v>0</v>
      </c>
      <c r="M931" s="70">
        <v>105</v>
      </c>
      <c r="N931" s="70">
        <v>1335</v>
      </c>
      <c r="O931" s="71">
        <v>2189</v>
      </c>
    </row>
    <row r="932" spans="1:15">
      <c r="A932" s="68">
        <v>8877689391</v>
      </c>
      <c r="B932" s="69">
        <v>42493</v>
      </c>
      <c r="C932" s="70">
        <v>10818</v>
      </c>
      <c r="D932" s="70">
        <v>8.2100000381469709</v>
      </c>
      <c r="E932" s="70">
        <v>8.2100000381469709</v>
      </c>
      <c r="F932" s="70">
        <v>0</v>
      </c>
      <c r="G932" s="70">
        <v>1.3899999856948899</v>
      </c>
      <c r="H932" s="70">
        <v>0.10000000149011599</v>
      </c>
      <c r="I932" s="70">
        <v>6.6700000762939498</v>
      </c>
      <c r="J932" s="70">
        <v>9.9999997764825804E-3</v>
      </c>
      <c r="K932" s="70">
        <v>19</v>
      </c>
      <c r="L932" s="70">
        <v>3</v>
      </c>
      <c r="M932" s="70">
        <v>229</v>
      </c>
      <c r="N932" s="70">
        <v>1189</v>
      </c>
      <c r="O932" s="71">
        <v>2817</v>
      </c>
    </row>
    <row r="933" spans="1:15">
      <c r="A933" s="68">
        <v>8877689391</v>
      </c>
      <c r="B933" s="69">
        <v>42494</v>
      </c>
      <c r="C933" s="70">
        <v>18193</v>
      </c>
      <c r="D933" s="70">
        <v>16.299999237060501</v>
      </c>
      <c r="E933" s="70">
        <v>16.299999237060501</v>
      </c>
      <c r="F933" s="70">
        <v>0</v>
      </c>
      <c r="G933" s="70">
        <v>10.420000076293899</v>
      </c>
      <c r="H933" s="70">
        <v>0.31000000238418601</v>
      </c>
      <c r="I933" s="70">
        <v>5.5300002098083496</v>
      </c>
      <c r="J933" s="70">
        <v>0</v>
      </c>
      <c r="K933" s="70">
        <v>66</v>
      </c>
      <c r="L933" s="70">
        <v>8</v>
      </c>
      <c r="M933" s="70">
        <v>212</v>
      </c>
      <c r="N933" s="70">
        <v>1154</v>
      </c>
      <c r="O933" s="71">
        <v>3477</v>
      </c>
    </row>
    <row r="934" spans="1:15">
      <c r="A934" s="68">
        <v>8877689391</v>
      </c>
      <c r="B934" s="69">
        <v>42495</v>
      </c>
      <c r="C934" s="70">
        <v>14055</v>
      </c>
      <c r="D934" s="70">
        <v>10.670000076293899</v>
      </c>
      <c r="E934" s="70">
        <v>10.670000076293899</v>
      </c>
      <c r="F934" s="70">
        <v>0</v>
      </c>
      <c r="G934" s="70">
        <v>5.46000003814697</v>
      </c>
      <c r="H934" s="70">
        <v>0.81999999284744296</v>
      </c>
      <c r="I934" s="70">
        <v>4.3699998855590803</v>
      </c>
      <c r="J934" s="70">
        <v>0</v>
      </c>
      <c r="K934" s="70">
        <v>67</v>
      </c>
      <c r="L934" s="70">
        <v>15</v>
      </c>
      <c r="M934" s="70">
        <v>188</v>
      </c>
      <c r="N934" s="70">
        <v>1170</v>
      </c>
      <c r="O934" s="71">
        <v>3052</v>
      </c>
    </row>
    <row r="935" spans="1:15">
      <c r="A935" s="68">
        <v>8877689391</v>
      </c>
      <c r="B935" s="69">
        <v>42496</v>
      </c>
      <c r="C935" s="70">
        <v>21727</v>
      </c>
      <c r="D935" s="70">
        <v>19.340000152587901</v>
      </c>
      <c r="E935" s="70">
        <v>19.340000152587901</v>
      </c>
      <c r="F935" s="70">
        <v>0</v>
      </c>
      <c r="G935" s="70">
        <v>12.789999961853001</v>
      </c>
      <c r="H935" s="70">
        <v>0.28999999165535001</v>
      </c>
      <c r="I935" s="70">
        <v>6.1599998474121103</v>
      </c>
      <c r="J935" s="70">
        <v>0</v>
      </c>
      <c r="K935" s="70">
        <v>96</v>
      </c>
      <c r="L935" s="70">
        <v>17</v>
      </c>
      <c r="M935" s="70">
        <v>232</v>
      </c>
      <c r="N935" s="70">
        <v>1095</v>
      </c>
      <c r="O935" s="71">
        <v>4015</v>
      </c>
    </row>
    <row r="936" spans="1:15">
      <c r="A936" s="68">
        <v>8877689391</v>
      </c>
      <c r="B936" s="69">
        <v>42497</v>
      </c>
      <c r="C936" s="70">
        <v>12332</v>
      </c>
      <c r="D936" s="70">
        <v>8.1300001144409197</v>
      </c>
      <c r="E936" s="70">
        <v>8.1300001144409197</v>
      </c>
      <c r="F936" s="70">
        <v>0</v>
      </c>
      <c r="G936" s="70">
        <v>7.9999998211860698E-2</v>
      </c>
      <c r="H936" s="70">
        <v>0.95999997854232799</v>
      </c>
      <c r="I936" s="70">
        <v>6.9899997711181596</v>
      </c>
      <c r="J936" s="70">
        <v>0</v>
      </c>
      <c r="K936" s="70">
        <v>105</v>
      </c>
      <c r="L936" s="70">
        <v>28</v>
      </c>
      <c r="M936" s="70">
        <v>271</v>
      </c>
      <c r="N936" s="70">
        <v>1036</v>
      </c>
      <c r="O936" s="71">
        <v>4142</v>
      </c>
    </row>
    <row r="937" spans="1:15">
      <c r="A937" s="68">
        <v>8877689391</v>
      </c>
      <c r="B937" s="69">
        <v>42498</v>
      </c>
      <c r="C937" s="70">
        <v>10686</v>
      </c>
      <c r="D937" s="70">
        <v>8.1099996566772496</v>
      </c>
      <c r="E937" s="70">
        <v>8.1099996566772496</v>
      </c>
      <c r="F937" s="70">
        <v>0</v>
      </c>
      <c r="G937" s="70">
        <v>1.08000004291534</v>
      </c>
      <c r="H937" s="70">
        <v>0.20000000298023199</v>
      </c>
      <c r="I937" s="70">
        <v>6.8000001907348597</v>
      </c>
      <c r="J937" s="70">
        <v>0</v>
      </c>
      <c r="K937" s="70">
        <v>17</v>
      </c>
      <c r="L937" s="70">
        <v>4</v>
      </c>
      <c r="M937" s="70">
        <v>245</v>
      </c>
      <c r="N937" s="70">
        <v>1174</v>
      </c>
      <c r="O937" s="71">
        <v>2847</v>
      </c>
    </row>
    <row r="938" spans="1:15">
      <c r="A938" s="68">
        <v>8877689391</v>
      </c>
      <c r="B938" s="69">
        <v>42499</v>
      </c>
      <c r="C938" s="70">
        <v>20226</v>
      </c>
      <c r="D938" s="70">
        <v>18.25</v>
      </c>
      <c r="E938" s="70">
        <v>18.25</v>
      </c>
      <c r="F938" s="70">
        <v>0</v>
      </c>
      <c r="G938" s="70">
        <v>11.1000003814697</v>
      </c>
      <c r="H938" s="70">
        <v>0.80000001192092896</v>
      </c>
      <c r="I938" s="70">
        <v>6.2399997711181596</v>
      </c>
      <c r="J938" s="70">
        <v>5.0000000745058101E-2</v>
      </c>
      <c r="K938" s="70">
        <v>73</v>
      </c>
      <c r="L938" s="70">
        <v>19</v>
      </c>
      <c r="M938" s="70">
        <v>217</v>
      </c>
      <c r="N938" s="70">
        <v>1131</v>
      </c>
      <c r="O938" s="71">
        <v>3710</v>
      </c>
    </row>
    <row r="939" spans="1:15">
      <c r="A939" s="68">
        <v>8877689391</v>
      </c>
      <c r="B939" s="69">
        <v>42500</v>
      </c>
      <c r="C939" s="70">
        <v>10733</v>
      </c>
      <c r="D939" s="70">
        <v>8.1499996185302699</v>
      </c>
      <c r="E939" s="70">
        <v>8.1499996185302699</v>
      </c>
      <c r="F939" s="70">
        <v>0</v>
      </c>
      <c r="G939" s="70">
        <v>1.3500000238418599</v>
      </c>
      <c r="H939" s="70">
        <v>0.46000000834464999</v>
      </c>
      <c r="I939" s="70">
        <v>6.2800002098083496</v>
      </c>
      <c r="J939" s="70">
        <v>0</v>
      </c>
      <c r="K939" s="70">
        <v>18</v>
      </c>
      <c r="L939" s="70">
        <v>11</v>
      </c>
      <c r="M939" s="70">
        <v>224</v>
      </c>
      <c r="N939" s="70">
        <v>1187</v>
      </c>
      <c r="O939" s="71">
        <v>2832</v>
      </c>
    </row>
    <row r="940" spans="1:15">
      <c r="A940" s="68">
        <v>8877689391</v>
      </c>
      <c r="B940" s="69">
        <v>42501</v>
      </c>
      <c r="C940" s="70">
        <v>21420</v>
      </c>
      <c r="D940" s="70">
        <v>19.559999465942401</v>
      </c>
      <c r="E940" s="70">
        <v>19.559999465942401</v>
      </c>
      <c r="F940" s="70">
        <v>0</v>
      </c>
      <c r="G940" s="70">
        <v>13.2200002670288</v>
      </c>
      <c r="H940" s="70">
        <v>0.40999999642372098</v>
      </c>
      <c r="I940" s="70">
        <v>5.8899998664856001</v>
      </c>
      <c r="J940" s="70">
        <v>0</v>
      </c>
      <c r="K940" s="70">
        <v>88</v>
      </c>
      <c r="L940" s="70">
        <v>12</v>
      </c>
      <c r="M940" s="70">
        <v>213</v>
      </c>
      <c r="N940" s="70">
        <v>1127</v>
      </c>
      <c r="O940" s="71">
        <v>3832</v>
      </c>
    </row>
    <row r="941" spans="1:15">
      <c r="A941" s="72">
        <v>8877689391</v>
      </c>
      <c r="B941" s="73">
        <v>42502</v>
      </c>
      <c r="C941" s="74">
        <v>8064</v>
      </c>
      <c r="D941" s="74">
        <v>6.1199998855590803</v>
      </c>
      <c r="E941" s="74">
        <v>6.1199998855590803</v>
      </c>
      <c r="F941" s="74">
        <v>0</v>
      </c>
      <c r="G941" s="74">
        <v>1.8200000524520901</v>
      </c>
      <c r="H941" s="74">
        <v>3.9999999105930301E-2</v>
      </c>
      <c r="I941" s="74">
        <v>4.25</v>
      </c>
      <c r="J941" s="74">
        <v>0</v>
      </c>
      <c r="K941" s="74">
        <v>23</v>
      </c>
      <c r="L941" s="74">
        <v>1</v>
      </c>
      <c r="M941" s="74">
        <v>137</v>
      </c>
      <c r="N941" s="74">
        <v>770</v>
      </c>
      <c r="O941" s="75">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F376-91CE-4160-9E4B-D87F869EF385}">
  <dimension ref="B1:I37"/>
  <sheetViews>
    <sheetView topLeftCell="D1" workbookViewId="0">
      <selection activeCell="D1" sqref="D1:G1"/>
    </sheetView>
  </sheetViews>
  <sheetFormatPr defaultRowHeight="15"/>
  <cols>
    <col min="2" max="2" width="12" bestFit="1" customWidth="1"/>
    <col min="3" max="3" width="25.7109375" style="2" customWidth="1"/>
    <col min="4" max="4" width="21.7109375" customWidth="1"/>
    <col min="5" max="5" width="19" customWidth="1"/>
    <col min="6" max="6" width="29.42578125" customWidth="1"/>
    <col min="7" max="7" width="31.28515625" customWidth="1"/>
    <col min="8" max="8" width="32.85546875" bestFit="1" customWidth="1"/>
    <col min="9" max="9" width="34.140625" bestFit="1" customWidth="1"/>
  </cols>
  <sheetData>
    <row r="1" spans="2:9" ht="27" customHeight="1">
      <c r="D1" s="77" t="s">
        <v>16</v>
      </c>
      <c r="E1" s="77"/>
      <c r="F1" s="77"/>
      <c r="G1" s="77"/>
    </row>
    <row r="3" spans="2:9" ht="15.75">
      <c r="B3" s="24" t="s">
        <v>0</v>
      </c>
      <c r="C3" s="25" t="s">
        <v>17</v>
      </c>
      <c r="D3" s="11" t="s">
        <v>18</v>
      </c>
      <c r="E3" s="25" t="s">
        <v>19</v>
      </c>
      <c r="F3" s="25" t="s">
        <v>20</v>
      </c>
      <c r="G3" s="25" t="s">
        <v>21</v>
      </c>
      <c r="H3" s="25" t="s">
        <v>22</v>
      </c>
      <c r="I3" s="25" t="s">
        <v>23</v>
      </c>
    </row>
    <row r="4" spans="2:9">
      <c r="B4" s="22">
        <v>1503960366</v>
      </c>
      <c r="C4" s="22">
        <v>31</v>
      </c>
      <c r="D4" s="22">
        <v>375619</v>
      </c>
      <c r="E4" s="22">
        <v>56309</v>
      </c>
      <c r="F4" s="23">
        <v>7.8096773855147834</v>
      </c>
      <c r="G4" s="22">
        <v>1200</v>
      </c>
      <c r="H4" s="22">
        <v>594</v>
      </c>
      <c r="I4" s="22">
        <v>6818</v>
      </c>
    </row>
    <row r="5" spans="2:9">
      <c r="B5" s="22">
        <v>1624580081</v>
      </c>
      <c r="C5" s="22">
        <v>31</v>
      </c>
      <c r="D5" s="22">
        <v>178061</v>
      </c>
      <c r="E5" s="22">
        <v>45984</v>
      </c>
      <c r="F5" s="23">
        <v>3.9148387293661795</v>
      </c>
      <c r="G5" s="22">
        <v>269</v>
      </c>
      <c r="H5" s="22">
        <v>180</v>
      </c>
      <c r="I5" s="22">
        <v>4758</v>
      </c>
    </row>
    <row r="6" spans="2:9">
      <c r="B6" s="22">
        <v>1644430081</v>
      </c>
      <c r="C6" s="22">
        <v>30</v>
      </c>
      <c r="D6" s="22">
        <v>218489</v>
      </c>
      <c r="E6" s="22">
        <v>84339</v>
      </c>
      <c r="F6" s="23">
        <v>5.2953333536783873</v>
      </c>
      <c r="G6" s="22">
        <v>287</v>
      </c>
      <c r="H6" s="22">
        <v>641</v>
      </c>
      <c r="I6" s="22">
        <v>5354</v>
      </c>
    </row>
    <row r="7" spans="2:9">
      <c r="B7" s="22">
        <v>1844505072</v>
      </c>
      <c r="C7" s="22">
        <v>31</v>
      </c>
      <c r="D7" s="22">
        <v>79982</v>
      </c>
      <c r="E7" s="22">
        <v>48778</v>
      </c>
      <c r="F7" s="23">
        <v>1.7061290368437778</v>
      </c>
      <c r="G7" s="22">
        <v>4</v>
      </c>
      <c r="H7" s="22">
        <v>40</v>
      </c>
      <c r="I7" s="22">
        <v>3579</v>
      </c>
    </row>
    <row r="8" spans="2:9">
      <c r="B8" s="22">
        <v>1927972279</v>
      </c>
      <c r="C8" s="22">
        <v>31</v>
      </c>
      <c r="D8" s="22">
        <v>28400</v>
      </c>
      <c r="E8" s="22">
        <v>67357</v>
      </c>
      <c r="F8" s="23">
        <v>0.63451612308140759</v>
      </c>
      <c r="G8" s="22">
        <v>41</v>
      </c>
      <c r="H8" s="22">
        <v>24</v>
      </c>
      <c r="I8" s="22">
        <v>1196</v>
      </c>
    </row>
    <row r="9" spans="2:9">
      <c r="B9" s="22">
        <v>2022484408</v>
      </c>
      <c r="C9" s="22">
        <v>31</v>
      </c>
      <c r="D9" s="22">
        <v>352490</v>
      </c>
      <c r="E9" s="22">
        <v>77809</v>
      </c>
      <c r="F9" s="23">
        <v>8.0841934911666371</v>
      </c>
      <c r="G9" s="22">
        <v>1125</v>
      </c>
      <c r="H9" s="22">
        <v>600</v>
      </c>
      <c r="I9" s="22">
        <v>7981</v>
      </c>
    </row>
    <row r="10" spans="2:9">
      <c r="B10" s="22">
        <v>2026352035</v>
      </c>
      <c r="C10" s="22">
        <v>31</v>
      </c>
      <c r="D10" s="22">
        <v>172573</v>
      </c>
      <c r="E10" s="22">
        <v>47760</v>
      </c>
      <c r="F10" s="23">
        <v>3.4548387152533384</v>
      </c>
      <c r="G10" s="22">
        <v>3</v>
      </c>
      <c r="H10" s="22">
        <v>8</v>
      </c>
      <c r="I10" s="22">
        <v>7956</v>
      </c>
    </row>
    <row r="11" spans="2:9">
      <c r="B11" s="22">
        <v>2320127002</v>
      </c>
      <c r="C11" s="22">
        <v>31</v>
      </c>
      <c r="D11" s="22">
        <v>146223</v>
      </c>
      <c r="E11" s="22">
        <v>53449</v>
      </c>
      <c r="F11" s="23">
        <v>3.1877419044894557</v>
      </c>
      <c r="G11" s="22">
        <v>42</v>
      </c>
      <c r="H11" s="22">
        <v>80</v>
      </c>
      <c r="I11" s="22">
        <v>6144</v>
      </c>
    </row>
    <row r="12" spans="2:9">
      <c r="B12" s="22">
        <v>2347167796</v>
      </c>
      <c r="C12" s="22">
        <v>18</v>
      </c>
      <c r="D12" s="22">
        <v>171354</v>
      </c>
      <c r="E12" s="22">
        <v>36782</v>
      </c>
      <c r="F12" s="23">
        <v>6.3555555359150011</v>
      </c>
      <c r="G12" s="22">
        <v>243</v>
      </c>
      <c r="H12" s="22">
        <v>370</v>
      </c>
      <c r="I12" s="22">
        <v>4545</v>
      </c>
    </row>
    <row r="13" spans="2:9">
      <c r="B13" s="22">
        <v>2873212765</v>
      </c>
      <c r="C13" s="22">
        <v>31</v>
      </c>
      <c r="D13" s="22">
        <v>234229</v>
      </c>
      <c r="E13" s="22">
        <v>59426</v>
      </c>
      <c r="F13" s="23">
        <v>5.1016128601566439</v>
      </c>
      <c r="G13" s="22">
        <v>437</v>
      </c>
      <c r="H13" s="22">
        <v>190</v>
      </c>
      <c r="I13" s="22">
        <v>9548</v>
      </c>
    </row>
    <row r="14" spans="2:9">
      <c r="B14" s="22">
        <v>3372868164</v>
      </c>
      <c r="C14" s="22">
        <v>20</v>
      </c>
      <c r="D14" s="22">
        <v>137233</v>
      </c>
      <c r="E14" s="22">
        <v>38662</v>
      </c>
      <c r="F14" s="23">
        <v>4.707000041007996</v>
      </c>
      <c r="G14" s="22">
        <v>183</v>
      </c>
      <c r="H14" s="22">
        <v>82</v>
      </c>
      <c r="I14" s="22">
        <v>6558</v>
      </c>
    </row>
    <row r="15" spans="2:9">
      <c r="B15" s="22">
        <v>3977333714</v>
      </c>
      <c r="C15" s="22">
        <v>30</v>
      </c>
      <c r="D15" s="22">
        <v>329537</v>
      </c>
      <c r="E15" s="22">
        <v>45410</v>
      </c>
      <c r="F15" s="23">
        <v>7.5169999440511095</v>
      </c>
      <c r="G15" s="22">
        <v>567</v>
      </c>
      <c r="H15" s="22">
        <v>1838</v>
      </c>
      <c r="I15" s="22">
        <v>5243</v>
      </c>
    </row>
    <row r="16" spans="2:9">
      <c r="B16" s="22">
        <v>4020332650</v>
      </c>
      <c r="C16" s="22">
        <v>31</v>
      </c>
      <c r="D16" s="22">
        <v>70284</v>
      </c>
      <c r="E16" s="22">
        <v>73960</v>
      </c>
      <c r="F16" s="23">
        <v>1.6261290389323431</v>
      </c>
      <c r="G16" s="22">
        <v>161</v>
      </c>
      <c r="H16" s="22">
        <v>166</v>
      </c>
      <c r="I16" s="22">
        <v>2385</v>
      </c>
    </row>
    <row r="17" spans="2:9">
      <c r="B17" s="22">
        <v>4057192912</v>
      </c>
      <c r="C17" s="22">
        <v>4</v>
      </c>
      <c r="D17" s="22">
        <v>15352</v>
      </c>
      <c r="E17" s="22">
        <v>7895</v>
      </c>
      <c r="F17" s="23">
        <v>2.8625000119209298</v>
      </c>
      <c r="G17" s="22">
        <v>3</v>
      </c>
      <c r="H17" s="22">
        <v>6</v>
      </c>
      <c r="I17" s="22">
        <v>412</v>
      </c>
    </row>
    <row r="18" spans="2:9">
      <c r="B18" s="22">
        <v>4319703577</v>
      </c>
      <c r="C18" s="22">
        <v>31</v>
      </c>
      <c r="D18" s="22">
        <v>225334</v>
      </c>
      <c r="E18" s="22">
        <v>63168</v>
      </c>
      <c r="F18" s="23">
        <v>4.8922580470361057</v>
      </c>
      <c r="G18" s="22">
        <v>111</v>
      </c>
      <c r="H18" s="22">
        <v>382</v>
      </c>
      <c r="I18" s="22">
        <v>7092</v>
      </c>
    </row>
    <row r="19" spans="2:9">
      <c r="B19" s="22">
        <v>4388161847</v>
      </c>
      <c r="C19" s="22">
        <v>31</v>
      </c>
      <c r="D19" s="22">
        <v>335232</v>
      </c>
      <c r="E19" s="22">
        <v>95910</v>
      </c>
      <c r="F19" s="23">
        <v>8.393225892897572</v>
      </c>
      <c r="G19" s="22">
        <v>718</v>
      </c>
      <c r="H19" s="22">
        <v>631</v>
      </c>
      <c r="I19" s="22">
        <v>7110</v>
      </c>
    </row>
    <row r="20" spans="2:9">
      <c r="B20" s="22">
        <v>4445114986</v>
      </c>
      <c r="C20" s="22">
        <v>31</v>
      </c>
      <c r="D20" s="22">
        <v>148693</v>
      </c>
      <c r="E20" s="22">
        <v>67772</v>
      </c>
      <c r="F20" s="23">
        <v>3.2458064402303388</v>
      </c>
      <c r="G20" s="22">
        <v>205</v>
      </c>
      <c r="H20" s="22">
        <v>54</v>
      </c>
      <c r="I20" s="22">
        <v>6482</v>
      </c>
    </row>
    <row r="21" spans="2:9">
      <c r="B21" s="22">
        <v>4558609924</v>
      </c>
      <c r="C21" s="22">
        <v>31</v>
      </c>
      <c r="D21" s="22">
        <v>238239</v>
      </c>
      <c r="E21" s="22">
        <v>63031</v>
      </c>
      <c r="F21" s="23">
        <v>5.0806451766721663</v>
      </c>
      <c r="G21" s="22">
        <v>322</v>
      </c>
      <c r="H21" s="22">
        <v>425</v>
      </c>
      <c r="I21" s="22">
        <v>8834</v>
      </c>
    </row>
    <row r="22" spans="2:9">
      <c r="B22" s="22">
        <v>4702921684</v>
      </c>
      <c r="C22" s="22">
        <v>31</v>
      </c>
      <c r="D22" s="22">
        <v>265734</v>
      </c>
      <c r="E22" s="22">
        <v>91932</v>
      </c>
      <c r="F22" s="23">
        <v>6.9551612830931147</v>
      </c>
      <c r="G22" s="22">
        <v>159</v>
      </c>
      <c r="H22" s="22">
        <v>807</v>
      </c>
      <c r="I22" s="22">
        <v>7362</v>
      </c>
    </row>
    <row r="23" spans="2:9">
      <c r="B23" s="22">
        <v>5553957443</v>
      </c>
      <c r="C23" s="22">
        <v>31</v>
      </c>
      <c r="D23" s="22">
        <v>266990</v>
      </c>
      <c r="E23" s="22">
        <v>58146</v>
      </c>
      <c r="F23" s="23">
        <v>5.6396774495801596</v>
      </c>
      <c r="G23" s="22">
        <v>726</v>
      </c>
      <c r="H23" s="22">
        <v>403</v>
      </c>
      <c r="I23" s="22">
        <v>6392</v>
      </c>
    </row>
    <row r="24" spans="2:9">
      <c r="B24" s="22">
        <v>5577150313</v>
      </c>
      <c r="C24" s="22">
        <v>30</v>
      </c>
      <c r="D24" s="22">
        <v>249133</v>
      </c>
      <c r="E24" s="22">
        <v>100789</v>
      </c>
      <c r="F24" s="23">
        <v>6.2133333047231041</v>
      </c>
      <c r="G24" s="22">
        <v>2620</v>
      </c>
      <c r="H24" s="22">
        <v>895</v>
      </c>
      <c r="I24" s="22">
        <v>4438</v>
      </c>
    </row>
    <row r="25" spans="2:9">
      <c r="B25" s="22">
        <v>6117666160</v>
      </c>
      <c r="C25" s="22">
        <v>28</v>
      </c>
      <c r="D25" s="22">
        <v>197308</v>
      </c>
      <c r="E25" s="22">
        <v>63312</v>
      </c>
      <c r="F25" s="23">
        <v>5.342142914022717</v>
      </c>
      <c r="G25" s="22">
        <v>44</v>
      </c>
      <c r="H25" s="22">
        <v>57</v>
      </c>
      <c r="I25" s="22">
        <v>8074</v>
      </c>
    </row>
    <row r="26" spans="2:9">
      <c r="B26" s="22">
        <v>6290855005</v>
      </c>
      <c r="C26" s="22">
        <v>29</v>
      </c>
      <c r="D26" s="22">
        <v>163837</v>
      </c>
      <c r="E26" s="22">
        <v>75389</v>
      </c>
      <c r="F26" s="23">
        <v>4.2724138046133104</v>
      </c>
      <c r="G26" s="22">
        <v>80</v>
      </c>
      <c r="H26" s="22">
        <v>110</v>
      </c>
      <c r="I26" s="22">
        <v>6596</v>
      </c>
    </row>
    <row r="27" spans="2:9">
      <c r="B27" s="22">
        <v>6775888955</v>
      </c>
      <c r="C27" s="22">
        <v>26</v>
      </c>
      <c r="D27" s="22">
        <v>65512</v>
      </c>
      <c r="E27" s="22">
        <v>55426</v>
      </c>
      <c r="F27" s="23">
        <v>1.8134615161241252</v>
      </c>
      <c r="G27" s="22">
        <v>286</v>
      </c>
      <c r="H27" s="22">
        <v>385</v>
      </c>
      <c r="I27" s="22">
        <v>1044</v>
      </c>
    </row>
    <row r="28" spans="2:9">
      <c r="B28" s="22">
        <v>6962181067</v>
      </c>
      <c r="C28" s="22">
        <v>31</v>
      </c>
      <c r="D28" s="22">
        <v>303639</v>
      </c>
      <c r="E28" s="22">
        <v>61443</v>
      </c>
      <c r="F28" s="23">
        <v>6.585806477454403</v>
      </c>
      <c r="G28" s="22">
        <v>707</v>
      </c>
      <c r="H28" s="22">
        <v>574</v>
      </c>
      <c r="I28" s="22">
        <v>7620</v>
      </c>
    </row>
    <row r="29" spans="2:9">
      <c r="B29" s="22">
        <v>7007744171</v>
      </c>
      <c r="C29" s="22">
        <v>26</v>
      </c>
      <c r="D29" s="22">
        <v>294409</v>
      </c>
      <c r="E29" s="22">
        <v>66144</v>
      </c>
      <c r="F29" s="23">
        <v>8.0153845915427571</v>
      </c>
      <c r="G29" s="22">
        <v>807</v>
      </c>
      <c r="H29" s="22">
        <v>423</v>
      </c>
      <c r="I29" s="22">
        <v>7299</v>
      </c>
    </row>
    <row r="30" spans="2:9">
      <c r="B30" s="22">
        <v>7086361926</v>
      </c>
      <c r="C30" s="22">
        <v>31</v>
      </c>
      <c r="D30" s="22">
        <v>290525</v>
      </c>
      <c r="E30" s="22">
        <v>79557</v>
      </c>
      <c r="F30" s="23">
        <v>6.3880645078156268</v>
      </c>
      <c r="G30" s="22">
        <v>1320</v>
      </c>
      <c r="H30" s="22">
        <v>786</v>
      </c>
      <c r="I30" s="22">
        <v>4459</v>
      </c>
    </row>
    <row r="31" spans="2:9">
      <c r="B31" s="22">
        <v>8053475328</v>
      </c>
      <c r="C31" s="22">
        <v>31</v>
      </c>
      <c r="D31" s="22">
        <v>457662</v>
      </c>
      <c r="E31" s="22">
        <v>91320</v>
      </c>
      <c r="F31" s="23">
        <v>11.475161198646786</v>
      </c>
      <c r="G31" s="22">
        <v>2640</v>
      </c>
      <c r="H31" s="22">
        <v>297</v>
      </c>
      <c r="I31" s="22">
        <v>4680</v>
      </c>
    </row>
    <row r="32" spans="2:9">
      <c r="B32" s="22">
        <v>8253242879</v>
      </c>
      <c r="C32" s="22">
        <v>19</v>
      </c>
      <c r="D32" s="22">
        <v>123161</v>
      </c>
      <c r="E32" s="22">
        <v>33972</v>
      </c>
      <c r="F32" s="23">
        <v>4.6673684684853809</v>
      </c>
      <c r="G32" s="22">
        <v>390</v>
      </c>
      <c r="H32" s="22">
        <v>272</v>
      </c>
      <c r="I32" s="22">
        <v>2221</v>
      </c>
    </row>
    <row r="33" spans="2:9">
      <c r="B33" s="22">
        <v>8378563200</v>
      </c>
      <c r="C33" s="22">
        <v>31</v>
      </c>
      <c r="D33" s="22">
        <v>270249</v>
      </c>
      <c r="E33" s="22">
        <v>106534</v>
      </c>
      <c r="F33" s="23">
        <v>6.9135484618525318</v>
      </c>
      <c r="G33" s="22">
        <v>1819</v>
      </c>
      <c r="H33" s="22">
        <v>318</v>
      </c>
      <c r="I33" s="22">
        <v>4839</v>
      </c>
    </row>
    <row r="34" spans="2:9">
      <c r="B34" s="22">
        <v>8583815059</v>
      </c>
      <c r="C34" s="22">
        <v>31</v>
      </c>
      <c r="D34" s="22">
        <v>223154</v>
      </c>
      <c r="E34" s="22">
        <v>84693</v>
      </c>
      <c r="F34" s="23">
        <v>5.6154838223611172</v>
      </c>
      <c r="G34" s="22">
        <v>300</v>
      </c>
      <c r="H34" s="22">
        <v>688</v>
      </c>
      <c r="I34" s="22">
        <v>4287</v>
      </c>
    </row>
    <row r="35" spans="2:9">
      <c r="B35" s="22">
        <v>8792009665</v>
      </c>
      <c r="C35" s="22">
        <v>29</v>
      </c>
      <c r="D35" s="22">
        <v>53758</v>
      </c>
      <c r="E35" s="22">
        <v>56907</v>
      </c>
      <c r="F35" s="23">
        <v>1.1865517168209478</v>
      </c>
      <c r="G35" s="22">
        <v>28</v>
      </c>
      <c r="H35" s="22">
        <v>117</v>
      </c>
      <c r="I35" s="22">
        <v>2662</v>
      </c>
    </row>
    <row r="36" spans="2:9">
      <c r="B36" s="22">
        <v>8877689391</v>
      </c>
      <c r="C36" s="22">
        <v>31</v>
      </c>
      <c r="D36" s="22">
        <v>497241</v>
      </c>
      <c r="E36" s="22">
        <v>106028</v>
      </c>
      <c r="F36" s="23">
        <v>13.212903138129944</v>
      </c>
      <c r="G36" s="22">
        <v>2048</v>
      </c>
      <c r="H36" s="22">
        <v>308</v>
      </c>
      <c r="I36" s="22">
        <v>7276</v>
      </c>
    </row>
    <row r="37" spans="2:9">
      <c r="B37" s="3" t="s">
        <v>24</v>
      </c>
      <c r="C37" s="3"/>
      <c r="D37" s="3"/>
      <c r="E37" s="3"/>
      <c r="F37" s="4"/>
      <c r="G37" s="3"/>
      <c r="H37" s="3"/>
      <c r="I37" s="3"/>
    </row>
  </sheetData>
  <mergeCells count="1">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CA9F-EF45-4E3A-927C-548043ACE04E}">
  <dimension ref="A2:Z35"/>
  <sheetViews>
    <sheetView tabSelected="1" topLeftCell="G1" workbookViewId="0">
      <selection activeCell="V4" sqref="V4:Z15"/>
    </sheetView>
  </sheetViews>
  <sheetFormatPr defaultRowHeight="15"/>
  <cols>
    <col min="1" max="1" width="12" customWidth="1"/>
    <col min="2" max="2" width="17.140625" customWidth="1"/>
    <col min="3" max="3" width="11.7109375" customWidth="1"/>
  </cols>
  <sheetData>
    <row r="2" spans="1:26" ht="17.25">
      <c r="A2" s="15" t="s">
        <v>25</v>
      </c>
      <c r="B2" s="16" t="s">
        <v>26</v>
      </c>
      <c r="C2" s="16" t="s">
        <v>27</v>
      </c>
    </row>
    <row r="3" spans="1:26" ht="15.75">
      <c r="A3" s="13">
        <f>VLOOKUP('PivotTable with Unique-ID'!B4,'PivotTable with Unique-ID'!B4:H36,1,"False")</f>
        <v>1503960366</v>
      </c>
      <c r="B3" s="6">
        <f>VLOOKUP('PivotTable with Unique-ID'!B4,'PivotTable with Unique-ID'!B4:H36,2,"False")</f>
        <v>31</v>
      </c>
      <c r="C3" s="14" t="str">
        <f>IF(B3&gt;20,"Active",IF(B3&lt;10,"Light","Moderate"))</f>
        <v>Active</v>
      </c>
      <c r="V3" s="78" t="s">
        <v>28</v>
      </c>
      <c r="W3" s="78"/>
      <c r="X3" s="78"/>
      <c r="Y3" s="78"/>
      <c r="Z3" s="78"/>
    </row>
    <row r="4" spans="1:26">
      <c r="A4" s="13">
        <f>VLOOKUP('PivotTable with Unique-ID'!B5,'PivotTable with Unique-ID'!B5:H37,1,"False")</f>
        <v>1624580081</v>
      </c>
      <c r="B4" s="6">
        <f>VLOOKUP('PivotTable with Unique-ID'!B5,'PivotTable with Unique-ID'!B5:H37,2,"False")</f>
        <v>31</v>
      </c>
      <c r="C4" s="14" t="str">
        <f t="shared" ref="C4:C35" si="0">IF(B4&gt;20,"Active",IF(B4&lt;10,"Light","Moderate"))</f>
        <v>Active</v>
      </c>
      <c r="V4" s="79" t="s">
        <v>29</v>
      </c>
      <c r="W4" s="79"/>
      <c r="X4" s="79"/>
      <c r="Y4" s="79"/>
      <c r="Z4" s="79"/>
    </row>
    <row r="5" spans="1:26">
      <c r="A5" s="13">
        <f>VLOOKUP('PivotTable with Unique-ID'!B6,'PivotTable with Unique-ID'!B6:H38,1,"False")</f>
        <v>1644430081</v>
      </c>
      <c r="B5" s="6">
        <f>VLOOKUP('PivotTable with Unique-ID'!B6,'PivotTable with Unique-ID'!B6:H38,2,"False")</f>
        <v>30</v>
      </c>
      <c r="C5" s="14" t="str">
        <f t="shared" si="0"/>
        <v>Active</v>
      </c>
      <c r="V5" s="79"/>
      <c r="W5" s="79"/>
      <c r="X5" s="79"/>
      <c r="Y5" s="79"/>
      <c r="Z5" s="79"/>
    </row>
    <row r="6" spans="1:26">
      <c r="A6" s="13">
        <f>VLOOKUP('PivotTable with Unique-ID'!B7,'PivotTable with Unique-ID'!B7:H39,1,"False")</f>
        <v>1844505072</v>
      </c>
      <c r="B6" s="6">
        <f>VLOOKUP('PivotTable with Unique-ID'!B7,'PivotTable with Unique-ID'!B7:H39,2,"False")</f>
        <v>31</v>
      </c>
      <c r="C6" s="14" t="str">
        <f t="shared" si="0"/>
        <v>Active</v>
      </c>
      <c r="V6" s="79"/>
      <c r="W6" s="79"/>
      <c r="X6" s="79"/>
      <c r="Y6" s="79"/>
      <c r="Z6" s="79"/>
    </row>
    <row r="7" spans="1:26">
      <c r="A7" s="13">
        <f>VLOOKUP('PivotTable with Unique-ID'!B8,'PivotTable with Unique-ID'!B8:H40,1,"False")</f>
        <v>1927972279</v>
      </c>
      <c r="B7" s="6">
        <f>VLOOKUP('PivotTable with Unique-ID'!B8,'PivotTable with Unique-ID'!B8:H40,2,"False")</f>
        <v>31</v>
      </c>
      <c r="C7" s="14" t="str">
        <f t="shared" si="0"/>
        <v>Active</v>
      </c>
      <c r="V7" s="79"/>
      <c r="W7" s="79"/>
      <c r="X7" s="79"/>
      <c r="Y7" s="79"/>
      <c r="Z7" s="79"/>
    </row>
    <row r="8" spans="1:26">
      <c r="A8" s="13">
        <f>VLOOKUP('PivotTable with Unique-ID'!B9,'PivotTable with Unique-ID'!B9:H41,1,"False")</f>
        <v>2022484408</v>
      </c>
      <c r="B8" s="6">
        <f>VLOOKUP('PivotTable with Unique-ID'!B9,'PivotTable with Unique-ID'!B9:H41,2,"False")</f>
        <v>31</v>
      </c>
      <c r="C8" s="14" t="str">
        <f t="shared" si="0"/>
        <v>Active</v>
      </c>
      <c r="V8" s="79"/>
      <c r="W8" s="79"/>
      <c r="X8" s="79"/>
      <c r="Y8" s="79"/>
      <c r="Z8" s="79"/>
    </row>
    <row r="9" spans="1:26">
      <c r="A9" s="13">
        <f>VLOOKUP('PivotTable with Unique-ID'!B10,'PivotTable with Unique-ID'!B10:H42,1,"False")</f>
        <v>2026352035</v>
      </c>
      <c r="B9" s="6">
        <f>VLOOKUP('PivotTable with Unique-ID'!B10,'PivotTable with Unique-ID'!B10:H42,2,"False")</f>
        <v>31</v>
      </c>
      <c r="C9" s="14" t="str">
        <f t="shared" si="0"/>
        <v>Active</v>
      </c>
      <c r="V9" s="79"/>
      <c r="W9" s="79"/>
      <c r="X9" s="79"/>
      <c r="Y9" s="79"/>
      <c r="Z9" s="79"/>
    </row>
    <row r="10" spans="1:26">
      <c r="A10" s="13">
        <f>VLOOKUP('PivotTable with Unique-ID'!B11,'PivotTable with Unique-ID'!B11:H43,1,"False")</f>
        <v>2320127002</v>
      </c>
      <c r="B10" s="6">
        <f>VLOOKUP('PivotTable with Unique-ID'!B11,'PivotTable with Unique-ID'!B11:H43,2,"False")</f>
        <v>31</v>
      </c>
      <c r="C10" s="14" t="str">
        <f t="shared" si="0"/>
        <v>Active</v>
      </c>
      <c r="V10" s="79"/>
      <c r="W10" s="79"/>
      <c r="X10" s="79"/>
      <c r="Y10" s="79"/>
      <c r="Z10" s="79"/>
    </row>
    <row r="11" spans="1:26">
      <c r="A11" s="13">
        <f>VLOOKUP('PivotTable with Unique-ID'!B12,'PivotTable with Unique-ID'!B12:H44,1,"False")</f>
        <v>2347167796</v>
      </c>
      <c r="B11" s="6">
        <f>VLOOKUP('PivotTable with Unique-ID'!B12,'PivotTable with Unique-ID'!B12:H44,2,"False")</f>
        <v>18</v>
      </c>
      <c r="C11" s="14" t="str">
        <f t="shared" si="0"/>
        <v>Moderate</v>
      </c>
      <c r="V11" s="79"/>
      <c r="W11" s="79"/>
      <c r="X11" s="79"/>
      <c r="Y11" s="79"/>
      <c r="Z11" s="79"/>
    </row>
    <row r="12" spans="1:26">
      <c r="A12" s="13">
        <f>VLOOKUP('PivotTable with Unique-ID'!B13,'PivotTable with Unique-ID'!B13:H45,1,"False")</f>
        <v>2873212765</v>
      </c>
      <c r="B12" s="6">
        <f>VLOOKUP('PivotTable with Unique-ID'!B13,'PivotTable with Unique-ID'!B13:H45,2,"False")</f>
        <v>31</v>
      </c>
      <c r="C12" s="14" t="str">
        <f t="shared" si="0"/>
        <v>Active</v>
      </c>
      <c r="V12" s="79"/>
      <c r="W12" s="79"/>
      <c r="X12" s="79"/>
      <c r="Y12" s="79"/>
      <c r="Z12" s="79"/>
    </row>
    <row r="13" spans="1:26">
      <c r="A13" s="13">
        <f>VLOOKUP('PivotTable with Unique-ID'!B14,'PivotTable with Unique-ID'!B14:H46,1,"False")</f>
        <v>3372868164</v>
      </c>
      <c r="B13" s="6">
        <f>VLOOKUP('PivotTable with Unique-ID'!B14,'PivotTable with Unique-ID'!B14:H46,2,"False")</f>
        <v>20</v>
      </c>
      <c r="C13" s="14" t="str">
        <f t="shared" si="0"/>
        <v>Moderate</v>
      </c>
      <c r="V13" s="79"/>
      <c r="W13" s="79"/>
      <c r="X13" s="79"/>
      <c r="Y13" s="79"/>
      <c r="Z13" s="79"/>
    </row>
    <row r="14" spans="1:26">
      <c r="A14" s="13">
        <f>VLOOKUP('PivotTable with Unique-ID'!B15,'PivotTable with Unique-ID'!B15:H47,1,"False")</f>
        <v>3977333714</v>
      </c>
      <c r="B14" s="6">
        <f>VLOOKUP('PivotTable with Unique-ID'!B15,'PivotTable with Unique-ID'!B15:H47,2,"False")</f>
        <v>30</v>
      </c>
      <c r="C14" s="14" t="str">
        <f t="shared" si="0"/>
        <v>Active</v>
      </c>
      <c r="V14" s="79"/>
      <c r="W14" s="79"/>
      <c r="X14" s="79"/>
      <c r="Y14" s="79"/>
      <c r="Z14" s="79"/>
    </row>
    <row r="15" spans="1:26">
      <c r="A15" s="13">
        <f>VLOOKUP('PivotTable with Unique-ID'!B16,'PivotTable with Unique-ID'!B16:H48,1,"False")</f>
        <v>4020332650</v>
      </c>
      <c r="B15" s="6">
        <f>VLOOKUP('PivotTable with Unique-ID'!B16,'PivotTable with Unique-ID'!B16:H48,2,"False")</f>
        <v>31</v>
      </c>
      <c r="C15" s="14" t="str">
        <f t="shared" si="0"/>
        <v>Active</v>
      </c>
      <c r="V15" s="79"/>
      <c r="W15" s="79"/>
      <c r="X15" s="79"/>
      <c r="Y15" s="79"/>
      <c r="Z15" s="79"/>
    </row>
    <row r="16" spans="1:26">
      <c r="A16" s="13">
        <f>VLOOKUP('PivotTable with Unique-ID'!B17,'PivotTable with Unique-ID'!B17:H49,1,"False")</f>
        <v>4057192912</v>
      </c>
      <c r="B16" s="6">
        <f>VLOOKUP('PivotTable with Unique-ID'!B17,'PivotTable with Unique-ID'!B17:H49,2,"False")</f>
        <v>4</v>
      </c>
      <c r="C16" s="14" t="str">
        <f t="shared" si="0"/>
        <v>Light</v>
      </c>
    </row>
    <row r="17" spans="1:3">
      <c r="A17" s="13">
        <f>VLOOKUP('PivotTable with Unique-ID'!B18,'PivotTable with Unique-ID'!B18:H50,1,"False")</f>
        <v>4319703577</v>
      </c>
      <c r="B17" s="6">
        <f>VLOOKUP('PivotTable with Unique-ID'!B18,'PivotTable with Unique-ID'!B18:H50,2,"False")</f>
        <v>31</v>
      </c>
      <c r="C17" s="14" t="str">
        <f t="shared" si="0"/>
        <v>Active</v>
      </c>
    </row>
    <row r="18" spans="1:3">
      <c r="A18" s="13">
        <f>VLOOKUP('PivotTable with Unique-ID'!B19,'PivotTable with Unique-ID'!B19:H51,1,"False")</f>
        <v>4388161847</v>
      </c>
      <c r="B18" s="6">
        <f>VLOOKUP('PivotTable with Unique-ID'!B19,'PivotTable with Unique-ID'!B19:H51,2,"False")</f>
        <v>31</v>
      </c>
      <c r="C18" s="14" t="str">
        <f t="shared" si="0"/>
        <v>Active</v>
      </c>
    </row>
    <row r="19" spans="1:3">
      <c r="A19" s="13">
        <f>VLOOKUP('PivotTable with Unique-ID'!B20,'PivotTable with Unique-ID'!B20:H52,1,"False")</f>
        <v>4445114986</v>
      </c>
      <c r="B19" s="6">
        <f>VLOOKUP('PivotTable with Unique-ID'!B20,'PivotTable with Unique-ID'!B20:H52,2,"False")</f>
        <v>31</v>
      </c>
      <c r="C19" s="14" t="str">
        <f t="shared" si="0"/>
        <v>Active</v>
      </c>
    </row>
    <row r="20" spans="1:3">
      <c r="A20" s="13">
        <f>VLOOKUP('PivotTable with Unique-ID'!B21,'PivotTable with Unique-ID'!B21:H53,1,"False")</f>
        <v>4558609924</v>
      </c>
      <c r="B20" s="6">
        <f>VLOOKUP('PivotTable with Unique-ID'!B21,'PivotTable with Unique-ID'!B21:H53,2,"False")</f>
        <v>31</v>
      </c>
      <c r="C20" s="14" t="str">
        <f t="shared" si="0"/>
        <v>Active</v>
      </c>
    </row>
    <row r="21" spans="1:3">
      <c r="A21" s="13">
        <f>VLOOKUP('PivotTable with Unique-ID'!B22,'PivotTable with Unique-ID'!B22:H54,1,"False")</f>
        <v>4702921684</v>
      </c>
      <c r="B21" s="6">
        <f>VLOOKUP('PivotTable with Unique-ID'!B22,'PivotTable with Unique-ID'!B22:H54,2,"False")</f>
        <v>31</v>
      </c>
      <c r="C21" s="14" t="str">
        <f t="shared" si="0"/>
        <v>Active</v>
      </c>
    </row>
    <row r="22" spans="1:3">
      <c r="A22" s="13">
        <f>VLOOKUP('PivotTable with Unique-ID'!B23,'PivotTable with Unique-ID'!B23:H55,1,"False")</f>
        <v>5553957443</v>
      </c>
      <c r="B22" s="6">
        <f>VLOOKUP('PivotTable with Unique-ID'!B23,'PivotTable with Unique-ID'!B23:H55,2,"False")</f>
        <v>31</v>
      </c>
      <c r="C22" s="14" t="str">
        <f t="shared" si="0"/>
        <v>Active</v>
      </c>
    </row>
    <row r="23" spans="1:3">
      <c r="A23" s="13">
        <f>VLOOKUP('PivotTable with Unique-ID'!B24,'PivotTable with Unique-ID'!B24:H56,1,"False")</f>
        <v>5577150313</v>
      </c>
      <c r="B23" s="6">
        <f>VLOOKUP('PivotTable with Unique-ID'!B24,'PivotTable with Unique-ID'!B24:H56,2,"False")</f>
        <v>30</v>
      </c>
      <c r="C23" s="14" t="str">
        <f t="shared" si="0"/>
        <v>Active</v>
      </c>
    </row>
    <row r="24" spans="1:3">
      <c r="A24" s="13">
        <f>VLOOKUP('PivotTable with Unique-ID'!B25,'PivotTable with Unique-ID'!B25:H57,1,"False")</f>
        <v>6117666160</v>
      </c>
      <c r="B24" s="6">
        <f>VLOOKUP('PivotTable with Unique-ID'!B25,'PivotTable with Unique-ID'!B25:H57,2,"False")</f>
        <v>28</v>
      </c>
      <c r="C24" s="14" t="str">
        <f t="shared" si="0"/>
        <v>Active</v>
      </c>
    </row>
    <row r="25" spans="1:3">
      <c r="A25" s="13">
        <f>VLOOKUP('PivotTable with Unique-ID'!B26,'PivotTable with Unique-ID'!B26:H58,1,"False")</f>
        <v>6290855005</v>
      </c>
      <c r="B25" s="6">
        <f>VLOOKUP('PivotTable with Unique-ID'!B26,'PivotTable with Unique-ID'!B26:H58,2,"False")</f>
        <v>29</v>
      </c>
      <c r="C25" s="14" t="str">
        <f t="shared" si="0"/>
        <v>Active</v>
      </c>
    </row>
    <row r="26" spans="1:3">
      <c r="A26" s="13">
        <f>VLOOKUP('PivotTable with Unique-ID'!B27,'PivotTable with Unique-ID'!B27:H59,1,"False")</f>
        <v>6775888955</v>
      </c>
      <c r="B26" s="6">
        <f>VLOOKUP('PivotTable with Unique-ID'!B27,'PivotTable with Unique-ID'!B27:H59,2,"False")</f>
        <v>26</v>
      </c>
      <c r="C26" s="14" t="str">
        <f t="shared" si="0"/>
        <v>Active</v>
      </c>
    </row>
    <row r="27" spans="1:3">
      <c r="A27" s="13">
        <f>VLOOKUP('PivotTable with Unique-ID'!B28,'PivotTable with Unique-ID'!B28:H60,1,"False")</f>
        <v>6962181067</v>
      </c>
      <c r="B27" s="6">
        <f>VLOOKUP('PivotTable with Unique-ID'!B28,'PivotTable with Unique-ID'!B28:H60,2,"False")</f>
        <v>31</v>
      </c>
      <c r="C27" s="14" t="str">
        <f t="shared" si="0"/>
        <v>Active</v>
      </c>
    </row>
    <row r="28" spans="1:3">
      <c r="A28" s="13">
        <f>VLOOKUP('PivotTable with Unique-ID'!B29,'PivotTable with Unique-ID'!B29:H61,1,"False")</f>
        <v>7007744171</v>
      </c>
      <c r="B28" s="6">
        <f>VLOOKUP('PivotTable with Unique-ID'!B29,'PivotTable with Unique-ID'!B29:H61,2,"False")</f>
        <v>26</v>
      </c>
      <c r="C28" s="14" t="str">
        <f t="shared" si="0"/>
        <v>Active</v>
      </c>
    </row>
    <row r="29" spans="1:3">
      <c r="A29" s="13">
        <f>VLOOKUP('PivotTable with Unique-ID'!B30,'PivotTable with Unique-ID'!B30:H62,1,"False")</f>
        <v>7086361926</v>
      </c>
      <c r="B29" s="6">
        <f>VLOOKUP('PivotTable with Unique-ID'!B30,'PivotTable with Unique-ID'!B30:H62,2,"False")</f>
        <v>31</v>
      </c>
      <c r="C29" s="14" t="str">
        <f t="shared" si="0"/>
        <v>Active</v>
      </c>
    </row>
    <row r="30" spans="1:3">
      <c r="A30" s="13">
        <f>VLOOKUP('PivotTable with Unique-ID'!B31,'PivotTable with Unique-ID'!B31:H63,1,"False")</f>
        <v>8053475328</v>
      </c>
      <c r="B30" s="6">
        <f>VLOOKUP('PivotTable with Unique-ID'!B31,'PivotTable with Unique-ID'!B31:H63,2,"False")</f>
        <v>31</v>
      </c>
      <c r="C30" s="14" t="str">
        <f t="shared" si="0"/>
        <v>Active</v>
      </c>
    </row>
    <row r="31" spans="1:3">
      <c r="A31" s="13">
        <f>VLOOKUP('PivotTable with Unique-ID'!B32,'PivotTable with Unique-ID'!B32:H64,1,"False")</f>
        <v>8253242879</v>
      </c>
      <c r="B31" s="6">
        <f>VLOOKUP('PivotTable with Unique-ID'!B32,'PivotTable with Unique-ID'!B32:H64,2,"False")</f>
        <v>19</v>
      </c>
      <c r="C31" s="14" t="str">
        <f t="shared" si="0"/>
        <v>Moderate</v>
      </c>
    </row>
    <row r="32" spans="1:3">
      <c r="A32" s="13">
        <f>VLOOKUP('PivotTable with Unique-ID'!B33,'PivotTable with Unique-ID'!B33:H65,1,"False")</f>
        <v>8378563200</v>
      </c>
      <c r="B32" s="6">
        <f>VLOOKUP('PivotTable with Unique-ID'!B33,'PivotTable with Unique-ID'!B33:H65,2,"False")</f>
        <v>31</v>
      </c>
      <c r="C32" s="14" t="str">
        <f t="shared" si="0"/>
        <v>Active</v>
      </c>
    </row>
    <row r="33" spans="1:3">
      <c r="A33" s="13">
        <f>VLOOKUP('PivotTable with Unique-ID'!B34,'PivotTable with Unique-ID'!B34:H66,1,"False")</f>
        <v>8583815059</v>
      </c>
      <c r="B33" s="6">
        <f>VLOOKUP('PivotTable with Unique-ID'!B34,'PivotTable with Unique-ID'!B34:H66,2,"False")</f>
        <v>31</v>
      </c>
      <c r="C33" s="14" t="str">
        <f t="shared" si="0"/>
        <v>Active</v>
      </c>
    </row>
    <row r="34" spans="1:3">
      <c r="A34" s="13">
        <f>VLOOKUP('PivotTable with Unique-ID'!B35,'PivotTable with Unique-ID'!B35:H67,1,"False")</f>
        <v>8792009665</v>
      </c>
      <c r="B34" s="6">
        <f>VLOOKUP('PivotTable with Unique-ID'!B35,'PivotTable with Unique-ID'!B35:H67,2,"False")</f>
        <v>29</v>
      </c>
      <c r="C34" s="14" t="str">
        <f t="shared" si="0"/>
        <v>Active</v>
      </c>
    </row>
    <row r="35" spans="1:3">
      <c r="A35" s="17">
        <f>VLOOKUP('PivotTable with Unique-ID'!B36,'PivotTable with Unique-ID'!B36:H68,1,"False")</f>
        <v>8877689391</v>
      </c>
      <c r="B35" s="9">
        <f>VLOOKUP('PivotTable with Unique-ID'!B36,'PivotTable with Unique-ID'!B36:H68,2,"False")</f>
        <v>31</v>
      </c>
      <c r="C35" s="18" t="str">
        <f t="shared" si="0"/>
        <v>Active</v>
      </c>
    </row>
  </sheetData>
  <mergeCells count="2">
    <mergeCell ref="V3:Z3"/>
    <mergeCell ref="V4:Z15"/>
  </mergeCells>
  <conditionalFormatting sqref="C3:C35">
    <cfRule type="beginsWith" dxfId="58" priority="4" operator="beginsWith" text="A">
      <formula>LEFT(C3,LEN("A"))="A"</formula>
    </cfRule>
  </conditionalFormatting>
  <conditionalFormatting sqref="C3:C35">
    <cfRule type="beginsWith" dxfId="57" priority="3" operator="beginsWith" text="M">
      <formula>LEFT(C3,LEN("M"))="M"</formula>
    </cfRule>
  </conditionalFormatting>
  <conditionalFormatting sqref="C3:C35">
    <cfRule type="beginsWith" dxfId="56" priority="2" operator="beginsWith" text="L">
      <formula>LEFT(C3,LEN("L"))="L"</formula>
    </cfRule>
  </conditionalFormatting>
  <conditionalFormatting sqref="B3:B35">
    <cfRule type="dataBar" priority="1">
      <dataBar>
        <cfvo type="min"/>
        <cfvo type="max"/>
        <color rgb="FF008AEF"/>
      </dataBar>
      <extLst>
        <ext xmlns:x14="http://schemas.microsoft.com/office/spreadsheetml/2009/9/main" uri="{B025F937-C7B1-47D3-B67F-A62EFF666E3E}">
          <x14:id>{264C84CF-49CA-4F8D-A77C-D1BD0CEFD16F}</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4C84CF-49CA-4F8D-A77C-D1BD0CEFD16F}">
            <x14:dataBar minLength="0" maxLength="100" border="1" negativeBarBorderColorSameAsPositive="0">
              <x14:cfvo type="autoMin"/>
              <x14:cfvo type="autoMax"/>
              <x14:borderColor rgb="FF008AEF"/>
              <x14:negativeFillColor rgb="FFFF0000"/>
              <x14:negativeBorderColor rgb="FFFF0000"/>
              <x14:axisColor rgb="FF000000"/>
            </x14:dataBar>
          </x14:cfRule>
          <xm:sqref>B3:B35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2ABD4-F301-4A67-BD22-DC7B46307F5C}">
  <dimension ref="B3:F36"/>
  <sheetViews>
    <sheetView workbookViewId="0">
      <selection activeCell="F25" sqref="F25"/>
    </sheetView>
  </sheetViews>
  <sheetFormatPr defaultRowHeight="15"/>
  <cols>
    <col min="2" max="2" width="14.28515625" customWidth="1"/>
    <col min="3" max="3" width="22.42578125" style="2" customWidth="1"/>
    <col min="4" max="4" width="15.28515625" customWidth="1"/>
  </cols>
  <sheetData>
    <row r="3" spans="2:6" ht="18">
      <c r="B3" s="19" t="s">
        <v>25</v>
      </c>
      <c r="C3" s="20" t="s">
        <v>30</v>
      </c>
      <c r="D3" s="21" t="s">
        <v>31</v>
      </c>
      <c r="E3" s="80" t="s">
        <v>28</v>
      </c>
      <c r="F3" s="81"/>
    </row>
    <row r="4" spans="2:6" ht="15" customHeight="1">
      <c r="B4" s="5">
        <f>VLOOKUP('PivotTable with Unique-ID'!B4,'PivotTable with Unique-ID'!B4:H36,1,"False")</f>
        <v>1503960366</v>
      </c>
      <c r="C4" s="12">
        <f>VLOOKUP('PivotTable with Unique-ID'!B4,'PivotTable with Unique-ID'!B4:H36,5,"False")</f>
        <v>7.8096773855147834</v>
      </c>
      <c r="D4" s="7" t="str">
        <f t="shared" ref="D4:D36" si="0">IF(C4&gt;10,"Pro",IF(C4&lt;4,"Beginner","Intermediate"))</f>
        <v>Intermediate</v>
      </c>
      <c r="E4" s="82" t="s">
        <v>32</v>
      </c>
      <c r="F4" s="83"/>
    </row>
    <row r="5" spans="2:6" ht="15" customHeight="1">
      <c r="B5" s="5">
        <f>VLOOKUP('PivotTable with Unique-ID'!B5,'PivotTable with Unique-ID'!B5:H37,1,"False")</f>
        <v>1624580081</v>
      </c>
      <c r="C5" s="12">
        <f>VLOOKUP('PivotTable with Unique-ID'!B5,'PivotTable with Unique-ID'!B5:H37,5,"False")</f>
        <v>3.9148387293661795</v>
      </c>
      <c r="D5" s="7" t="str">
        <f>IF(C5&gt;10,"Pro",IF(C5&lt;4,"Beginner","Intermediate"))</f>
        <v>Beginner</v>
      </c>
      <c r="E5" s="82"/>
      <c r="F5" s="83"/>
    </row>
    <row r="6" spans="2:6" ht="15" customHeight="1">
      <c r="B6" s="5">
        <f>VLOOKUP('PivotTable with Unique-ID'!B6,'PivotTable with Unique-ID'!B6:H38,1,"False")</f>
        <v>1644430081</v>
      </c>
      <c r="C6" s="12">
        <f>VLOOKUP('PivotTable with Unique-ID'!B6,'PivotTable with Unique-ID'!B6:H38,5,"False")</f>
        <v>5.2953333536783873</v>
      </c>
      <c r="D6" s="7" t="str">
        <f t="shared" si="0"/>
        <v>Intermediate</v>
      </c>
      <c r="E6" s="82"/>
      <c r="F6" s="83"/>
    </row>
    <row r="7" spans="2:6" ht="15" customHeight="1">
      <c r="B7" s="5">
        <f>VLOOKUP('PivotTable with Unique-ID'!B7,'PivotTable with Unique-ID'!B7:H39,1,"False")</f>
        <v>1844505072</v>
      </c>
      <c r="C7" s="12">
        <f>VLOOKUP('PivotTable with Unique-ID'!B7,'PivotTable with Unique-ID'!B7:H39,5,"False")</f>
        <v>1.7061290368437778</v>
      </c>
      <c r="D7" s="7" t="str">
        <f t="shared" si="0"/>
        <v>Beginner</v>
      </c>
      <c r="E7" s="82"/>
      <c r="F7" s="83"/>
    </row>
    <row r="8" spans="2:6" ht="15" customHeight="1">
      <c r="B8" s="5">
        <f>VLOOKUP('PivotTable with Unique-ID'!B8,'PivotTable with Unique-ID'!B8:H40,1,"False")</f>
        <v>1927972279</v>
      </c>
      <c r="C8" s="12">
        <f>VLOOKUP('PivotTable with Unique-ID'!B8,'PivotTable with Unique-ID'!B8:H40,5,"False")</f>
        <v>0.63451612308140759</v>
      </c>
      <c r="D8" s="7" t="str">
        <f t="shared" si="0"/>
        <v>Beginner</v>
      </c>
      <c r="E8" s="82"/>
      <c r="F8" s="83"/>
    </row>
    <row r="9" spans="2:6" ht="15" customHeight="1">
      <c r="B9" s="5">
        <f>VLOOKUP('PivotTable with Unique-ID'!B9,'PivotTable with Unique-ID'!B9:H41,1,"False")</f>
        <v>2022484408</v>
      </c>
      <c r="C9" s="12">
        <f>VLOOKUP('PivotTable with Unique-ID'!B9,'PivotTable with Unique-ID'!B9:H41,5,"False")</f>
        <v>8.0841934911666371</v>
      </c>
      <c r="D9" s="7" t="str">
        <f t="shared" si="0"/>
        <v>Intermediate</v>
      </c>
      <c r="E9" s="82"/>
      <c r="F9" s="83"/>
    </row>
    <row r="10" spans="2:6" ht="15" customHeight="1">
      <c r="B10" s="5">
        <f>VLOOKUP('PivotTable with Unique-ID'!B10,'PivotTable with Unique-ID'!B10:H42,1,"False")</f>
        <v>2026352035</v>
      </c>
      <c r="C10" s="12">
        <f>VLOOKUP('PivotTable with Unique-ID'!B10,'PivotTable with Unique-ID'!B10:H42,5,"False")</f>
        <v>3.4548387152533384</v>
      </c>
      <c r="D10" s="7" t="str">
        <f t="shared" si="0"/>
        <v>Beginner</v>
      </c>
      <c r="E10" s="82"/>
      <c r="F10" s="83"/>
    </row>
    <row r="11" spans="2:6" ht="15" customHeight="1">
      <c r="B11" s="5">
        <f>VLOOKUP('PivotTable with Unique-ID'!B11,'PivotTable with Unique-ID'!B11:H43,1,"False")</f>
        <v>2320127002</v>
      </c>
      <c r="C11" s="12">
        <f>VLOOKUP('PivotTable with Unique-ID'!B11,'PivotTable with Unique-ID'!B11:H43,5,"False")</f>
        <v>3.1877419044894557</v>
      </c>
      <c r="D11" s="7" t="str">
        <f t="shared" si="0"/>
        <v>Beginner</v>
      </c>
      <c r="E11" s="82"/>
      <c r="F11" s="83"/>
    </row>
    <row r="12" spans="2:6" ht="15" customHeight="1">
      <c r="B12" s="5">
        <f>VLOOKUP('PivotTable with Unique-ID'!B12,'PivotTable with Unique-ID'!B12:H44,1,"False")</f>
        <v>2347167796</v>
      </c>
      <c r="C12" s="12">
        <f>VLOOKUP('PivotTable with Unique-ID'!B12,'PivotTable with Unique-ID'!B12:H44,5,"False")</f>
        <v>6.3555555359150011</v>
      </c>
      <c r="D12" s="7" t="str">
        <f t="shared" si="0"/>
        <v>Intermediate</v>
      </c>
      <c r="E12" s="82"/>
      <c r="F12" s="83"/>
    </row>
    <row r="13" spans="2:6" ht="15" customHeight="1">
      <c r="B13" s="5">
        <f>VLOOKUP('PivotTable with Unique-ID'!B13,'PivotTable with Unique-ID'!B13:H45,1,"False")</f>
        <v>2873212765</v>
      </c>
      <c r="C13" s="12">
        <f>VLOOKUP('PivotTable with Unique-ID'!B13,'PivotTable with Unique-ID'!B13:H45,5,"False")</f>
        <v>5.1016128601566439</v>
      </c>
      <c r="D13" s="7" t="str">
        <f t="shared" si="0"/>
        <v>Intermediate</v>
      </c>
      <c r="E13" s="82"/>
      <c r="F13" s="83"/>
    </row>
    <row r="14" spans="2:6" ht="15" customHeight="1">
      <c r="B14" s="5">
        <f>VLOOKUP('PivotTable with Unique-ID'!B14,'PivotTable with Unique-ID'!B14:H46,1,"False")</f>
        <v>3372868164</v>
      </c>
      <c r="C14" s="12">
        <f>VLOOKUP('PivotTable with Unique-ID'!B14,'PivotTable with Unique-ID'!B14:H46,5,"False")</f>
        <v>4.707000041007996</v>
      </c>
      <c r="D14" s="7" t="str">
        <f t="shared" si="0"/>
        <v>Intermediate</v>
      </c>
      <c r="E14" s="82"/>
      <c r="F14" s="83"/>
    </row>
    <row r="15" spans="2:6">
      <c r="B15" s="5">
        <f>VLOOKUP('PivotTable with Unique-ID'!B15,'PivotTable with Unique-ID'!B15:H47,1,"False")</f>
        <v>3977333714</v>
      </c>
      <c r="C15" s="12">
        <f>VLOOKUP('PivotTable with Unique-ID'!B15,'PivotTable with Unique-ID'!B15:H47,5,"False")</f>
        <v>7.5169999440511095</v>
      </c>
      <c r="D15" s="7" t="str">
        <f t="shared" si="0"/>
        <v>Intermediate</v>
      </c>
    </row>
    <row r="16" spans="2:6">
      <c r="B16" s="5">
        <f>VLOOKUP('PivotTable with Unique-ID'!B16,'PivotTable with Unique-ID'!B16:H48,1,"False")</f>
        <v>4020332650</v>
      </c>
      <c r="C16" s="12">
        <f>VLOOKUP('PivotTable with Unique-ID'!B16,'PivotTable with Unique-ID'!B16:H48,5,"False")</f>
        <v>1.6261290389323431</v>
      </c>
      <c r="D16" s="7" t="str">
        <f t="shared" si="0"/>
        <v>Beginner</v>
      </c>
    </row>
    <row r="17" spans="2:4">
      <c r="B17" s="5">
        <f>VLOOKUP('PivotTable with Unique-ID'!B17,'PivotTable with Unique-ID'!B17:H49,1,"False")</f>
        <v>4057192912</v>
      </c>
      <c r="C17" s="12">
        <f>VLOOKUP('PivotTable with Unique-ID'!B17,'PivotTable with Unique-ID'!B17:H49,5,"False")</f>
        <v>2.8625000119209298</v>
      </c>
      <c r="D17" s="7" t="str">
        <f t="shared" si="0"/>
        <v>Beginner</v>
      </c>
    </row>
    <row r="18" spans="2:4">
      <c r="B18" s="5">
        <f>VLOOKUP('PivotTable with Unique-ID'!B18,'PivotTable with Unique-ID'!B18:H50,1,"False")</f>
        <v>4319703577</v>
      </c>
      <c r="C18" s="12">
        <f>VLOOKUP('PivotTable with Unique-ID'!B18,'PivotTable with Unique-ID'!B18:H50,5,"False")</f>
        <v>4.8922580470361057</v>
      </c>
      <c r="D18" s="7" t="str">
        <f t="shared" si="0"/>
        <v>Intermediate</v>
      </c>
    </row>
    <row r="19" spans="2:4">
      <c r="B19" s="5">
        <f>VLOOKUP('PivotTable with Unique-ID'!B19,'PivotTable with Unique-ID'!B19:H51,1,"False")</f>
        <v>4388161847</v>
      </c>
      <c r="C19" s="12">
        <f>VLOOKUP('PivotTable with Unique-ID'!B19,'PivotTable with Unique-ID'!B19:H51,5,"False")</f>
        <v>8.393225892897572</v>
      </c>
      <c r="D19" s="7" t="str">
        <f t="shared" si="0"/>
        <v>Intermediate</v>
      </c>
    </row>
    <row r="20" spans="2:4">
      <c r="B20" s="5">
        <f>VLOOKUP('PivotTable with Unique-ID'!B20,'PivotTable with Unique-ID'!B20:H52,1,"False")</f>
        <v>4445114986</v>
      </c>
      <c r="C20" s="12">
        <f>VLOOKUP('PivotTable with Unique-ID'!B20,'PivotTable with Unique-ID'!B20:H52,5,"False")</f>
        <v>3.2458064402303388</v>
      </c>
      <c r="D20" s="7" t="str">
        <f t="shared" si="0"/>
        <v>Beginner</v>
      </c>
    </row>
    <row r="21" spans="2:4">
      <c r="B21" s="5">
        <f>VLOOKUP('PivotTable with Unique-ID'!B21,'PivotTable with Unique-ID'!B21:H53,1,"False")</f>
        <v>4558609924</v>
      </c>
      <c r="C21" s="12">
        <f>VLOOKUP('PivotTable with Unique-ID'!B21,'PivotTable with Unique-ID'!B21:H53,5,"False")</f>
        <v>5.0806451766721663</v>
      </c>
      <c r="D21" s="7" t="str">
        <f t="shared" si="0"/>
        <v>Intermediate</v>
      </c>
    </row>
    <row r="22" spans="2:4">
      <c r="B22" s="5">
        <f>VLOOKUP('PivotTable with Unique-ID'!B22,'PivotTable with Unique-ID'!B22:H54,1,"False")</f>
        <v>4702921684</v>
      </c>
      <c r="C22" s="12">
        <f>VLOOKUP('PivotTable with Unique-ID'!B22,'PivotTable with Unique-ID'!B22:H54,5,"False")</f>
        <v>6.9551612830931147</v>
      </c>
      <c r="D22" s="7" t="str">
        <f t="shared" si="0"/>
        <v>Intermediate</v>
      </c>
    </row>
    <row r="23" spans="2:4">
      <c r="B23" s="5">
        <f>VLOOKUP('PivotTable with Unique-ID'!B23,'PivotTable with Unique-ID'!B23:H55,1,"False")</f>
        <v>5553957443</v>
      </c>
      <c r="C23" s="12">
        <f>VLOOKUP('PivotTable with Unique-ID'!B23,'PivotTable with Unique-ID'!B23:H55,5,"False")</f>
        <v>5.6396774495801596</v>
      </c>
      <c r="D23" s="7" t="str">
        <f t="shared" si="0"/>
        <v>Intermediate</v>
      </c>
    </row>
    <row r="24" spans="2:4">
      <c r="B24" s="5">
        <f>VLOOKUP('PivotTable with Unique-ID'!B24,'PivotTable with Unique-ID'!B24:H56,1,"False")</f>
        <v>5577150313</v>
      </c>
      <c r="C24" s="12">
        <f>VLOOKUP('PivotTable with Unique-ID'!B24,'PivotTable with Unique-ID'!B24:H56,5,"False")</f>
        <v>6.2133333047231041</v>
      </c>
      <c r="D24" s="7" t="str">
        <f t="shared" si="0"/>
        <v>Intermediate</v>
      </c>
    </row>
    <row r="25" spans="2:4">
      <c r="B25" s="5">
        <f>VLOOKUP('PivotTable with Unique-ID'!B25,'PivotTable with Unique-ID'!B25:H57,1,"False")</f>
        <v>6117666160</v>
      </c>
      <c r="C25" s="12">
        <f>VLOOKUP('PivotTable with Unique-ID'!B25,'PivotTable with Unique-ID'!B25:H57,5,"False")</f>
        <v>5.342142914022717</v>
      </c>
      <c r="D25" s="7" t="str">
        <f t="shared" si="0"/>
        <v>Intermediate</v>
      </c>
    </row>
    <row r="26" spans="2:4">
      <c r="B26" s="5">
        <f>VLOOKUP('PivotTable with Unique-ID'!B26,'PivotTable with Unique-ID'!B26:H58,1,"False")</f>
        <v>6290855005</v>
      </c>
      <c r="C26" s="12">
        <f>VLOOKUP('PivotTable with Unique-ID'!B26,'PivotTable with Unique-ID'!B26:H58,5,"False")</f>
        <v>4.2724138046133104</v>
      </c>
      <c r="D26" s="7" t="str">
        <f t="shared" si="0"/>
        <v>Intermediate</v>
      </c>
    </row>
    <row r="27" spans="2:4">
      <c r="B27" s="5">
        <f>VLOOKUP('PivotTable with Unique-ID'!B27,'PivotTable with Unique-ID'!B27:H59,1,"False")</f>
        <v>6775888955</v>
      </c>
      <c r="C27" s="12">
        <f>VLOOKUP('PivotTable with Unique-ID'!B27,'PivotTable with Unique-ID'!B27:H59,5,"False")</f>
        <v>1.8134615161241252</v>
      </c>
      <c r="D27" s="7" t="str">
        <f t="shared" si="0"/>
        <v>Beginner</v>
      </c>
    </row>
    <row r="28" spans="2:4">
      <c r="B28" s="5">
        <f>VLOOKUP('PivotTable with Unique-ID'!B28,'PivotTable with Unique-ID'!B28:H60,1,"False")</f>
        <v>6962181067</v>
      </c>
      <c r="C28" s="12">
        <f>VLOOKUP('PivotTable with Unique-ID'!B28,'PivotTable with Unique-ID'!B28:H60,5,"False")</f>
        <v>6.585806477454403</v>
      </c>
      <c r="D28" s="7" t="str">
        <f t="shared" si="0"/>
        <v>Intermediate</v>
      </c>
    </row>
    <row r="29" spans="2:4">
      <c r="B29" s="5">
        <f>VLOOKUP('PivotTable with Unique-ID'!B29,'PivotTable with Unique-ID'!B29:H61,1,"False")</f>
        <v>7007744171</v>
      </c>
      <c r="C29" s="12">
        <f>VLOOKUP('PivotTable with Unique-ID'!B29,'PivotTable with Unique-ID'!B29:H61,5,"False")</f>
        <v>8.0153845915427571</v>
      </c>
      <c r="D29" s="7" t="str">
        <f t="shared" si="0"/>
        <v>Intermediate</v>
      </c>
    </row>
    <row r="30" spans="2:4">
      <c r="B30" s="5">
        <f>VLOOKUP('PivotTable with Unique-ID'!B30,'PivotTable with Unique-ID'!B30:H62,1,"False")</f>
        <v>7086361926</v>
      </c>
      <c r="C30" s="12">
        <f>VLOOKUP('PivotTable with Unique-ID'!B30,'PivotTable with Unique-ID'!B30:H62,5,"False")</f>
        <v>6.3880645078156268</v>
      </c>
      <c r="D30" s="7" t="str">
        <f t="shared" si="0"/>
        <v>Intermediate</v>
      </c>
    </row>
    <row r="31" spans="2:4">
      <c r="B31" s="5">
        <f>VLOOKUP('PivotTable with Unique-ID'!B31,'PivotTable with Unique-ID'!B31:H63,1,"False")</f>
        <v>8053475328</v>
      </c>
      <c r="C31" s="12">
        <f>VLOOKUP('PivotTable with Unique-ID'!B31,'PivotTable with Unique-ID'!B31:H63,5,"False")</f>
        <v>11.475161198646786</v>
      </c>
      <c r="D31" s="7" t="str">
        <f t="shared" si="0"/>
        <v>Pro</v>
      </c>
    </row>
    <row r="32" spans="2:4">
      <c r="B32" s="5">
        <f>VLOOKUP('PivotTable with Unique-ID'!B32,'PivotTable with Unique-ID'!B32:H64,1,"False")</f>
        <v>8253242879</v>
      </c>
      <c r="C32" s="12">
        <f>VLOOKUP('PivotTable with Unique-ID'!B32,'PivotTable with Unique-ID'!B32:H64,5,"False")</f>
        <v>4.6673684684853809</v>
      </c>
      <c r="D32" s="7" t="str">
        <f t="shared" si="0"/>
        <v>Intermediate</v>
      </c>
    </row>
    <row r="33" spans="2:4">
      <c r="B33" s="5">
        <f>VLOOKUP('PivotTable with Unique-ID'!B33,'PivotTable with Unique-ID'!B33:H65,1,"False")</f>
        <v>8378563200</v>
      </c>
      <c r="C33" s="12">
        <f>VLOOKUP('PivotTable with Unique-ID'!B33,'PivotTable with Unique-ID'!B33:H65,5,"False")</f>
        <v>6.9135484618525318</v>
      </c>
      <c r="D33" s="7" t="str">
        <f t="shared" si="0"/>
        <v>Intermediate</v>
      </c>
    </row>
    <row r="34" spans="2:4">
      <c r="B34" s="5">
        <f>VLOOKUP('PivotTable with Unique-ID'!B34,'PivotTable with Unique-ID'!B34:H66,1,"False")</f>
        <v>8583815059</v>
      </c>
      <c r="C34" s="12">
        <f>VLOOKUP('PivotTable with Unique-ID'!B34,'PivotTable with Unique-ID'!B34:H66,5,"False")</f>
        <v>5.6154838223611172</v>
      </c>
      <c r="D34" s="7" t="str">
        <f t="shared" si="0"/>
        <v>Intermediate</v>
      </c>
    </row>
    <row r="35" spans="2:4">
      <c r="B35" s="5">
        <f>VLOOKUP('PivotTable with Unique-ID'!B35,'PivotTable with Unique-ID'!B35:H67,1,"False")</f>
        <v>8792009665</v>
      </c>
      <c r="C35" s="12">
        <f>VLOOKUP('PivotTable with Unique-ID'!B35,'PivotTable with Unique-ID'!B35:H67,5,"False")</f>
        <v>1.1865517168209478</v>
      </c>
      <c r="D35" s="7" t="str">
        <f t="shared" si="0"/>
        <v>Beginner</v>
      </c>
    </row>
    <row r="36" spans="2:4">
      <c r="B36" s="8">
        <f>VLOOKUP('PivotTable with Unique-ID'!B36,'PivotTable with Unique-ID'!B36:H68,1,"False")</f>
        <v>8877689391</v>
      </c>
      <c r="C36" s="12">
        <f>VLOOKUP('PivotTable with Unique-ID'!B36,'PivotTable with Unique-ID'!B36:H68,5,"False")</f>
        <v>13.212903138129944</v>
      </c>
      <c r="D36" s="7" t="str">
        <f t="shared" si="0"/>
        <v>Pro</v>
      </c>
    </row>
  </sheetData>
  <mergeCells count="2">
    <mergeCell ref="E3:F3"/>
    <mergeCell ref="E4:F14"/>
  </mergeCells>
  <conditionalFormatting sqref="C4:C36">
    <cfRule type="dataBar" priority="4">
      <dataBar>
        <cfvo type="min"/>
        <cfvo type="max"/>
        <color rgb="FFFF555A"/>
      </dataBar>
      <extLst>
        <ext xmlns:x14="http://schemas.microsoft.com/office/spreadsheetml/2009/9/main" uri="{B025F937-C7B1-47D3-B67F-A62EFF666E3E}">
          <x14:id>{22DC626B-E50E-47F1-BC08-29BD843C3608}</x14:id>
        </ext>
      </extLst>
    </cfRule>
  </conditionalFormatting>
  <conditionalFormatting sqref="D4:D36">
    <cfRule type="beginsWith" dxfId="49" priority="3" operator="beginsWith" text="B">
      <formula>LEFT(D4,LEN("B"))="B"</formula>
    </cfRule>
  </conditionalFormatting>
  <conditionalFormatting sqref="D4:D36">
    <cfRule type="beginsWith" dxfId="48" priority="2" operator="beginsWith" text="I">
      <formula>LEFT(D4,LEN("I"))="I"</formula>
    </cfRule>
  </conditionalFormatting>
  <conditionalFormatting sqref="D4:D36">
    <cfRule type="beginsWith" dxfId="47" priority="1" operator="beginsWith" text="P">
      <formula>LEFT(D4,LEN("P"))="P"</formula>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2DC626B-E50E-47F1-BC08-29BD843C3608}">
            <x14:dataBar minLength="0" maxLength="100" border="1" negativeBarBorderColorSameAsPositive="0">
              <x14:cfvo type="autoMin"/>
              <x14:cfvo type="autoMax"/>
              <x14:borderColor rgb="FFFF555A"/>
              <x14:negativeFillColor rgb="FFFF0000"/>
              <x14:negativeBorderColor rgb="FFFF0000"/>
              <x14:axisColor rgb="FF000000"/>
            </x14:dataBar>
          </x14:cfRule>
          <xm:sqref>C4:C36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D49A7-858E-4BC5-9B10-F2BB1F19EAC9}">
  <dimension ref="B3:AB35"/>
  <sheetViews>
    <sheetView topLeftCell="C1" workbookViewId="0">
      <selection activeCell="Z18" sqref="Z18"/>
    </sheetView>
  </sheetViews>
  <sheetFormatPr defaultRowHeight="15"/>
  <cols>
    <col min="2" max="2" width="12.140625" customWidth="1"/>
    <col min="3" max="3" width="15.5703125" customWidth="1"/>
    <col min="23" max="23" width="6.28515625" customWidth="1"/>
  </cols>
  <sheetData>
    <row r="3" spans="2:28">
      <c r="B3" s="30" t="s">
        <v>25</v>
      </c>
      <c r="C3" s="31" t="s">
        <v>2</v>
      </c>
    </row>
    <row r="4" spans="2:28" ht="15.75">
      <c r="B4" s="26">
        <f>VLOOKUP('PivotTable with Unique-ID'!B4,'PivotTable with Unique-ID'!B4:I36,1,"False")</f>
        <v>1503960366</v>
      </c>
      <c r="C4" s="27">
        <f>VLOOKUP('PivotTable with Unique-ID'!B4,'PivotTable with Unique-ID'!B4:I36,3,"False")</f>
        <v>375619</v>
      </c>
      <c r="X4" s="78" t="s">
        <v>28</v>
      </c>
      <c r="Y4" s="78"/>
      <c r="Z4" s="78"/>
      <c r="AA4" s="78"/>
      <c r="AB4" s="78"/>
    </row>
    <row r="5" spans="2:28">
      <c r="B5" s="26">
        <f>VLOOKUP('PivotTable with Unique-ID'!B5,'PivotTable with Unique-ID'!B5:I37,1,"False")</f>
        <v>1624580081</v>
      </c>
      <c r="C5" s="27">
        <f>VLOOKUP('PivotTable with Unique-ID'!B5,'PivotTable with Unique-ID'!B5:I37,3,"False")</f>
        <v>178061</v>
      </c>
      <c r="X5" s="84" t="s">
        <v>33</v>
      </c>
      <c r="Y5" s="84"/>
      <c r="Z5" s="84"/>
      <c r="AA5" s="84"/>
      <c r="AB5" s="84"/>
    </row>
    <row r="6" spans="2:28">
      <c r="B6" s="26">
        <f>VLOOKUP('PivotTable with Unique-ID'!B6,'PivotTable with Unique-ID'!B6:I38,1,"False")</f>
        <v>1644430081</v>
      </c>
      <c r="C6" s="27">
        <f>VLOOKUP('PivotTable with Unique-ID'!B6,'PivotTable with Unique-ID'!B6:I38,3,"False")</f>
        <v>218489</v>
      </c>
      <c r="X6" s="84"/>
      <c r="Y6" s="84"/>
      <c r="Z6" s="84"/>
      <c r="AA6" s="84"/>
      <c r="AB6" s="84"/>
    </row>
    <row r="7" spans="2:28">
      <c r="B7" s="26">
        <f>VLOOKUP('PivotTable with Unique-ID'!B7,'PivotTable with Unique-ID'!B7:I39,1,"False")</f>
        <v>1844505072</v>
      </c>
      <c r="C7" s="27">
        <f>VLOOKUP('PivotTable with Unique-ID'!B7,'PivotTable with Unique-ID'!B7:I39,3,"False")</f>
        <v>79982</v>
      </c>
      <c r="X7" s="84"/>
      <c r="Y7" s="84"/>
      <c r="Z7" s="84"/>
      <c r="AA7" s="84"/>
      <c r="AB7" s="84"/>
    </row>
    <row r="8" spans="2:28">
      <c r="B8" s="26">
        <f>VLOOKUP('PivotTable with Unique-ID'!B8,'PivotTable with Unique-ID'!B8:I40,1,"False")</f>
        <v>1927972279</v>
      </c>
      <c r="C8" s="27">
        <f>VLOOKUP('PivotTable with Unique-ID'!B8,'PivotTable with Unique-ID'!B8:I40,3,"False")</f>
        <v>28400</v>
      </c>
      <c r="X8" s="84"/>
      <c r="Y8" s="84"/>
      <c r="Z8" s="84"/>
      <c r="AA8" s="84"/>
      <c r="AB8" s="84"/>
    </row>
    <row r="9" spans="2:28">
      <c r="B9" s="26">
        <f>VLOOKUP('PivotTable with Unique-ID'!B9,'PivotTable with Unique-ID'!B9:I41,1,"False")</f>
        <v>2022484408</v>
      </c>
      <c r="C9" s="27">
        <f>VLOOKUP('PivotTable with Unique-ID'!B9,'PivotTable with Unique-ID'!B9:I41,3,"False")</f>
        <v>352490</v>
      </c>
      <c r="X9" s="84"/>
      <c r="Y9" s="84"/>
      <c r="Z9" s="84"/>
      <c r="AA9" s="84"/>
      <c r="AB9" s="84"/>
    </row>
    <row r="10" spans="2:28">
      <c r="B10" s="26">
        <f>VLOOKUP('PivotTable with Unique-ID'!B10,'PivotTable with Unique-ID'!B10:I42,1,"False")</f>
        <v>2026352035</v>
      </c>
      <c r="C10" s="27">
        <f>VLOOKUP('PivotTable with Unique-ID'!B10,'PivotTable with Unique-ID'!B10:I42,3,"False")</f>
        <v>172573</v>
      </c>
      <c r="X10" s="84"/>
      <c r="Y10" s="84"/>
      <c r="Z10" s="84"/>
      <c r="AA10" s="84"/>
      <c r="AB10" s="84"/>
    </row>
    <row r="11" spans="2:28">
      <c r="B11" s="26">
        <f>VLOOKUP('PivotTable with Unique-ID'!B11,'PivotTable with Unique-ID'!B11:I43,1,"False")</f>
        <v>2320127002</v>
      </c>
      <c r="C11" s="27">
        <f>VLOOKUP('PivotTable with Unique-ID'!B11,'PivotTable with Unique-ID'!B11:I43,3,"False")</f>
        <v>146223</v>
      </c>
      <c r="X11" s="84"/>
      <c r="Y11" s="84"/>
      <c r="Z11" s="84"/>
      <c r="AA11" s="84"/>
      <c r="AB11" s="84"/>
    </row>
    <row r="12" spans="2:28">
      <c r="B12" s="26">
        <f>VLOOKUP('PivotTable with Unique-ID'!B12,'PivotTable with Unique-ID'!B12:I44,1,"False")</f>
        <v>2347167796</v>
      </c>
      <c r="C12" s="27">
        <f>VLOOKUP('PivotTable with Unique-ID'!B12,'PivotTable with Unique-ID'!B12:I44,3,"False")</f>
        <v>171354</v>
      </c>
      <c r="X12" s="84"/>
      <c r="Y12" s="84"/>
      <c r="Z12" s="84"/>
      <c r="AA12" s="84"/>
      <c r="AB12" s="84"/>
    </row>
    <row r="13" spans="2:28">
      <c r="B13" s="26">
        <f>VLOOKUP('PivotTable with Unique-ID'!B13,'PivotTable with Unique-ID'!B13:I45,1,"False")</f>
        <v>2873212765</v>
      </c>
      <c r="C13" s="27">
        <f>VLOOKUP('PivotTable with Unique-ID'!B13,'PivotTable with Unique-ID'!B13:I45,3,"False")</f>
        <v>234229</v>
      </c>
      <c r="X13" s="84"/>
      <c r="Y13" s="84"/>
      <c r="Z13" s="84"/>
      <c r="AA13" s="84"/>
      <c r="AB13" s="84"/>
    </row>
    <row r="14" spans="2:28">
      <c r="B14" s="26">
        <f>VLOOKUP('PivotTable with Unique-ID'!B14,'PivotTable with Unique-ID'!B14:I46,1,"False")</f>
        <v>3372868164</v>
      </c>
      <c r="C14" s="27">
        <f>VLOOKUP('PivotTable with Unique-ID'!B14,'PivotTable with Unique-ID'!B14:I46,3,"False")</f>
        <v>137233</v>
      </c>
      <c r="X14" s="84"/>
      <c r="Y14" s="84"/>
      <c r="Z14" s="84"/>
      <c r="AA14" s="84"/>
      <c r="AB14" s="84"/>
    </row>
    <row r="15" spans="2:28">
      <c r="B15" s="26">
        <f>VLOOKUP('PivotTable with Unique-ID'!B15,'PivotTable with Unique-ID'!B15:I47,1,"False")</f>
        <v>3977333714</v>
      </c>
      <c r="C15" s="27">
        <f>VLOOKUP('PivotTable with Unique-ID'!B15,'PivotTable with Unique-ID'!B15:I47,3,"False")</f>
        <v>329537</v>
      </c>
      <c r="X15" s="84"/>
      <c r="Y15" s="84"/>
      <c r="Z15" s="84"/>
      <c r="AA15" s="84"/>
      <c r="AB15" s="84"/>
    </row>
    <row r="16" spans="2:28">
      <c r="B16" s="26">
        <f>VLOOKUP('PivotTable with Unique-ID'!B16,'PivotTable with Unique-ID'!B16:I48,1,"False")</f>
        <v>4020332650</v>
      </c>
      <c r="C16" s="27">
        <f>VLOOKUP('PivotTable with Unique-ID'!B16,'PivotTable with Unique-ID'!B16:I48,3,"False")</f>
        <v>70284</v>
      </c>
      <c r="X16" s="84"/>
      <c r="Y16" s="84"/>
      <c r="Z16" s="84"/>
      <c r="AA16" s="84"/>
      <c r="AB16" s="84"/>
    </row>
    <row r="17" spans="2:3">
      <c r="B17" s="26">
        <f>VLOOKUP('PivotTable with Unique-ID'!B17,'PivotTable with Unique-ID'!B17:I49,1,"False")</f>
        <v>4057192912</v>
      </c>
      <c r="C17" s="27">
        <f>VLOOKUP('PivotTable with Unique-ID'!B17,'PivotTable with Unique-ID'!B17:I49,3,"False")</f>
        <v>15352</v>
      </c>
    </row>
    <row r="18" spans="2:3">
      <c r="B18" s="26">
        <f>VLOOKUP('PivotTable with Unique-ID'!B18,'PivotTable with Unique-ID'!B18:I50,1,"False")</f>
        <v>4319703577</v>
      </c>
      <c r="C18" s="27">
        <f>VLOOKUP('PivotTable with Unique-ID'!B18,'PivotTable with Unique-ID'!B18:I50,3,"False")</f>
        <v>225334</v>
      </c>
    </row>
    <row r="19" spans="2:3">
      <c r="B19" s="26">
        <f>VLOOKUP('PivotTable with Unique-ID'!B19,'PivotTable with Unique-ID'!B19:I51,1,"False")</f>
        <v>4388161847</v>
      </c>
      <c r="C19" s="27">
        <f>VLOOKUP('PivotTable with Unique-ID'!B19,'PivotTable with Unique-ID'!B19:I51,3,"False")</f>
        <v>335232</v>
      </c>
    </row>
    <row r="20" spans="2:3">
      <c r="B20" s="26">
        <f>VLOOKUP('PivotTable with Unique-ID'!B20,'PivotTable with Unique-ID'!B20:I52,1,"False")</f>
        <v>4445114986</v>
      </c>
      <c r="C20" s="27">
        <f>VLOOKUP('PivotTable with Unique-ID'!B20,'PivotTable with Unique-ID'!B20:I52,3,"False")</f>
        <v>148693</v>
      </c>
    </row>
    <row r="21" spans="2:3">
      <c r="B21" s="26">
        <f>VLOOKUP('PivotTable with Unique-ID'!B21,'PivotTable with Unique-ID'!B21:I53,1,"False")</f>
        <v>4558609924</v>
      </c>
      <c r="C21" s="27">
        <f>VLOOKUP('PivotTable with Unique-ID'!B21,'PivotTable with Unique-ID'!B21:I53,3,"False")</f>
        <v>238239</v>
      </c>
    </row>
    <row r="22" spans="2:3">
      <c r="B22" s="26">
        <f>VLOOKUP('PivotTable with Unique-ID'!B22,'PivotTable with Unique-ID'!B22:I54,1,"False")</f>
        <v>4702921684</v>
      </c>
      <c r="C22" s="27">
        <f>VLOOKUP('PivotTable with Unique-ID'!B22,'PivotTable with Unique-ID'!B22:I54,3,"False")</f>
        <v>265734</v>
      </c>
    </row>
    <row r="23" spans="2:3">
      <c r="B23" s="26">
        <f>VLOOKUP('PivotTable with Unique-ID'!B23,'PivotTable with Unique-ID'!B23:I55,1,"False")</f>
        <v>5553957443</v>
      </c>
      <c r="C23" s="27">
        <f>VLOOKUP('PivotTable with Unique-ID'!B23,'PivotTable with Unique-ID'!B23:I55,3,"False")</f>
        <v>266990</v>
      </c>
    </row>
    <row r="24" spans="2:3">
      <c r="B24" s="26">
        <f>VLOOKUP('PivotTable with Unique-ID'!B24,'PivotTable with Unique-ID'!B24:I56,1,"False")</f>
        <v>5577150313</v>
      </c>
      <c r="C24" s="27">
        <f>VLOOKUP('PivotTable with Unique-ID'!B24,'PivotTable with Unique-ID'!B24:I56,3,"False")</f>
        <v>249133</v>
      </c>
    </row>
    <row r="25" spans="2:3">
      <c r="B25" s="26">
        <f>VLOOKUP('PivotTable with Unique-ID'!B25,'PivotTable with Unique-ID'!B25:I57,1,"False")</f>
        <v>6117666160</v>
      </c>
      <c r="C25" s="27">
        <f>VLOOKUP('PivotTable with Unique-ID'!B25,'PivotTable with Unique-ID'!B25:I57,3,"False")</f>
        <v>197308</v>
      </c>
    </row>
    <row r="26" spans="2:3">
      <c r="B26" s="26">
        <f>VLOOKUP('PivotTable with Unique-ID'!B26,'PivotTable with Unique-ID'!B26:I58,1,"False")</f>
        <v>6290855005</v>
      </c>
      <c r="C26" s="27">
        <f>VLOOKUP('PivotTable with Unique-ID'!B26,'PivotTable with Unique-ID'!B26:I58,3,"False")</f>
        <v>163837</v>
      </c>
    </row>
    <row r="27" spans="2:3">
      <c r="B27" s="26">
        <f>VLOOKUP('PivotTable with Unique-ID'!B27,'PivotTable with Unique-ID'!B27:I59,1,"False")</f>
        <v>6775888955</v>
      </c>
      <c r="C27" s="27">
        <f>VLOOKUP('PivotTable with Unique-ID'!B27,'PivotTable with Unique-ID'!B27:I59,3,"False")</f>
        <v>65512</v>
      </c>
    </row>
    <row r="28" spans="2:3">
      <c r="B28" s="26">
        <f>VLOOKUP('PivotTable with Unique-ID'!B28,'PivotTable with Unique-ID'!B28:I60,1,"False")</f>
        <v>6962181067</v>
      </c>
      <c r="C28" s="27">
        <f>VLOOKUP('PivotTable with Unique-ID'!B28,'PivotTable with Unique-ID'!B28:I60,3,"False")</f>
        <v>303639</v>
      </c>
    </row>
    <row r="29" spans="2:3">
      <c r="B29" s="26">
        <f>VLOOKUP('PivotTable with Unique-ID'!B29,'PivotTable with Unique-ID'!B29:I61,1,"False")</f>
        <v>7007744171</v>
      </c>
      <c r="C29" s="27">
        <f>VLOOKUP('PivotTable with Unique-ID'!B29,'PivotTable with Unique-ID'!B29:I61,3,"False")</f>
        <v>294409</v>
      </c>
    </row>
    <row r="30" spans="2:3">
      <c r="B30" s="26">
        <f>VLOOKUP('PivotTable with Unique-ID'!B30,'PivotTable with Unique-ID'!B30:I62,1,"False")</f>
        <v>7086361926</v>
      </c>
      <c r="C30" s="27">
        <f>VLOOKUP('PivotTable with Unique-ID'!B30,'PivotTable with Unique-ID'!B30:I62,3,"False")</f>
        <v>290525</v>
      </c>
    </row>
    <row r="31" spans="2:3">
      <c r="B31" s="26">
        <f>VLOOKUP('PivotTable with Unique-ID'!B32,'PivotTable with Unique-ID'!B32:I64,1,"False")</f>
        <v>8253242879</v>
      </c>
      <c r="C31" s="27">
        <f>VLOOKUP('PivotTable with Unique-ID'!B32,'PivotTable with Unique-ID'!B32:I64,3,"False")</f>
        <v>123161</v>
      </c>
    </row>
    <row r="32" spans="2:3">
      <c r="B32" s="26">
        <f>VLOOKUP('PivotTable with Unique-ID'!B33,'PivotTable with Unique-ID'!B33:I65,1,"False")</f>
        <v>8378563200</v>
      </c>
      <c r="C32" s="27">
        <f>VLOOKUP('PivotTable with Unique-ID'!B33,'PivotTable with Unique-ID'!B33:I65,3,"False")</f>
        <v>270249</v>
      </c>
    </row>
    <row r="33" spans="2:3">
      <c r="B33" s="26">
        <f>VLOOKUP('PivotTable with Unique-ID'!B34,'PivotTable with Unique-ID'!B34:I66,1,"False")</f>
        <v>8583815059</v>
      </c>
      <c r="C33" s="27">
        <f>VLOOKUP('PivotTable with Unique-ID'!B34,'PivotTable with Unique-ID'!B34:I66,3,"False")</f>
        <v>223154</v>
      </c>
    </row>
    <row r="34" spans="2:3">
      <c r="B34" s="26">
        <f>VLOOKUP('PivotTable with Unique-ID'!B35,'PivotTable with Unique-ID'!B35:I67,1,"False")</f>
        <v>8792009665</v>
      </c>
      <c r="C34" s="27">
        <f>VLOOKUP('PivotTable with Unique-ID'!B35,'PivotTable with Unique-ID'!B35:I67,3,"False")</f>
        <v>53758</v>
      </c>
    </row>
    <row r="35" spans="2:3">
      <c r="B35" s="28">
        <f>VLOOKUP('PivotTable with Unique-ID'!B36,'PivotTable with Unique-ID'!B36:I68,1,"False")</f>
        <v>8877689391</v>
      </c>
      <c r="C35" s="29">
        <f>VLOOKUP('PivotTable with Unique-ID'!B36,'PivotTable with Unique-ID'!B36:I68,3,"False")</f>
        <v>497241</v>
      </c>
    </row>
  </sheetData>
  <mergeCells count="2">
    <mergeCell ref="X4:AB4"/>
    <mergeCell ref="X5:AB16"/>
  </mergeCells>
  <conditionalFormatting sqref="C4:C35">
    <cfRule type="colorScale" priority="5">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9F45-A6E8-4173-9CA0-C108E32070A8}">
  <dimension ref="B2:AA35"/>
  <sheetViews>
    <sheetView workbookViewId="0">
      <selection activeCell="AB16" sqref="AB16"/>
    </sheetView>
  </sheetViews>
  <sheetFormatPr defaultRowHeight="15"/>
  <cols>
    <col min="2" max="2" width="13.140625" customWidth="1"/>
    <col min="3" max="3" width="18.42578125" customWidth="1"/>
    <col min="22" max="22" width="6.140625" customWidth="1"/>
  </cols>
  <sheetData>
    <row r="2" spans="2:27" ht="15.75">
      <c r="B2" s="32" t="s">
        <v>25</v>
      </c>
      <c r="C2" s="21" t="s">
        <v>34</v>
      </c>
    </row>
    <row r="3" spans="2:27" ht="22.5">
      <c r="B3" s="5">
        <f>VLOOKUP('PivotTable with Unique-ID'!B4,'PivotTable with Unique-ID'!B4:I36,1,"False")</f>
        <v>1503960366</v>
      </c>
      <c r="C3" s="7">
        <f>VLOOKUP('PivotTable with Unique-ID'!B4,'PivotTable with Unique-ID'!B4:I36,4,"False")</f>
        <v>56309</v>
      </c>
      <c r="W3" s="85" t="s">
        <v>28</v>
      </c>
      <c r="X3" s="85"/>
      <c r="Y3" s="85"/>
      <c r="Z3" s="85"/>
      <c r="AA3" s="85"/>
    </row>
    <row r="4" spans="2:27">
      <c r="B4" s="5">
        <f>VLOOKUP('PivotTable with Unique-ID'!B5,'PivotTable with Unique-ID'!B5:I37,1,"False")</f>
        <v>1624580081</v>
      </c>
      <c r="C4" s="7">
        <f>VLOOKUP('PivotTable with Unique-ID'!B5,'PivotTable with Unique-ID'!B5:I37,4,"False")</f>
        <v>45984</v>
      </c>
      <c r="W4" s="86" t="s">
        <v>35</v>
      </c>
      <c r="X4" s="86"/>
      <c r="Y4" s="86"/>
      <c r="Z4" s="86"/>
      <c r="AA4" s="86"/>
    </row>
    <row r="5" spans="2:27">
      <c r="B5" s="5">
        <f>VLOOKUP('PivotTable with Unique-ID'!B6,'PivotTable with Unique-ID'!B6:I38,1,"False")</f>
        <v>1644430081</v>
      </c>
      <c r="C5" s="7">
        <f>VLOOKUP('PivotTable with Unique-ID'!B6,'PivotTable with Unique-ID'!B6:I38,4,"False")</f>
        <v>84339</v>
      </c>
      <c r="W5" s="86"/>
      <c r="X5" s="86"/>
      <c r="Y5" s="86"/>
      <c r="Z5" s="86"/>
      <c r="AA5" s="86"/>
    </row>
    <row r="6" spans="2:27">
      <c r="B6" s="5">
        <f>VLOOKUP('PivotTable with Unique-ID'!B7,'PivotTable with Unique-ID'!B7:I39,1,"False")</f>
        <v>1844505072</v>
      </c>
      <c r="C6" s="7">
        <f>VLOOKUP('PivotTable with Unique-ID'!B7,'PivotTable with Unique-ID'!B7:I39,4,"False")</f>
        <v>48778</v>
      </c>
      <c r="W6" s="86"/>
      <c r="X6" s="86"/>
      <c r="Y6" s="86"/>
      <c r="Z6" s="86"/>
      <c r="AA6" s="86"/>
    </row>
    <row r="7" spans="2:27">
      <c r="B7" s="5">
        <f>VLOOKUP('PivotTable with Unique-ID'!B8,'PivotTable with Unique-ID'!B8:I40,1,"False")</f>
        <v>1927972279</v>
      </c>
      <c r="C7" s="7">
        <f>VLOOKUP('PivotTable with Unique-ID'!B8,'PivotTable with Unique-ID'!B8:I40,4,"False")</f>
        <v>67357</v>
      </c>
      <c r="W7" s="86"/>
      <c r="X7" s="86"/>
      <c r="Y7" s="86"/>
      <c r="Z7" s="86"/>
      <c r="AA7" s="86"/>
    </row>
    <row r="8" spans="2:27">
      <c r="B8" s="5">
        <f>VLOOKUP('PivotTable with Unique-ID'!B9,'PivotTable with Unique-ID'!B9:I41,1,"False")</f>
        <v>2022484408</v>
      </c>
      <c r="C8" s="7">
        <f>VLOOKUP('PivotTable with Unique-ID'!B9,'PivotTable with Unique-ID'!B9:I41,4,"False")</f>
        <v>77809</v>
      </c>
      <c r="W8" s="86"/>
      <c r="X8" s="86"/>
      <c r="Y8" s="86"/>
      <c r="Z8" s="86"/>
      <c r="AA8" s="86"/>
    </row>
    <row r="9" spans="2:27">
      <c r="B9" s="5">
        <f>VLOOKUP('PivotTable with Unique-ID'!B10,'PivotTable with Unique-ID'!B10:I42,1,"False")</f>
        <v>2026352035</v>
      </c>
      <c r="C9" s="7">
        <f>VLOOKUP('PivotTable with Unique-ID'!B10,'PivotTable with Unique-ID'!B10:I42,4,"False")</f>
        <v>47760</v>
      </c>
      <c r="W9" s="86"/>
      <c r="X9" s="86"/>
      <c r="Y9" s="86"/>
      <c r="Z9" s="86"/>
      <c r="AA9" s="86"/>
    </row>
    <row r="10" spans="2:27">
      <c r="B10" s="5">
        <f>VLOOKUP('PivotTable with Unique-ID'!B11,'PivotTable with Unique-ID'!B11:I43,1,"False")</f>
        <v>2320127002</v>
      </c>
      <c r="C10" s="7">
        <f>VLOOKUP('PivotTable with Unique-ID'!B11,'PivotTable with Unique-ID'!B11:I43,4,"False")</f>
        <v>53449</v>
      </c>
      <c r="W10" s="86"/>
      <c r="X10" s="86"/>
      <c r="Y10" s="86"/>
      <c r="Z10" s="86"/>
      <c r="AA10" s="86"/>
    </row>
    <row r="11" spans="2:27">
      <c r="B11" s="5">
        <f>VLOOKUP('PivotTable with Unique-ID'!B12,'PivotTable with Unique-ID'!B12:I44,1,"False")</f>
        <v>2347167796</v>
      </c>
      <c r="C11" s="7">
        <f>VLOOKUP('PivotTable with Unique-ID'!B12,'PivotTable with Unique-ID'!B12:I44,4,"False")</f>
        <v>36782</v>
      </c>
      <c r="W11" s="86"/>
      <c r="X11" s="86"/>
      <c r="Y11" s="86"/>
      <c r="Z11" s="86"/>
      <c r="AA11" s="86"/>
    </row>
    <row r="12" spans="2:27">
      <c r="B12" s="5">
        <f>VLOOKUP('PivotTable with Unique-ID'!B13,'PivotTable with Unique-ID'!B13:I45,1,"False")</f>
        <v>2873212765</v>
      </c>
      <c r="C12" s="7">
        <f>VLOOKUP('PivotTable with Unique-ID'!B13,'PivotTable with Unique-ID'!B13:I45,4,"False")</f>
        <v>59426</v>
      </c>
      <c r="W12" s="86"/>
      <c r="X12" s="86"/>
      <c r="Y12" s="86"/>
      <c r="Z12" s="86"/>
      <c r="AA12" s="86"/>
    </row>
    <row r="13" spans="2:27">
      <c r="B13" s="5">
        <f>VLOOKUP('PivotTable with Unique-ID'!B14,'PivotTable with Unique-ID'!B14:I46,1,"False")</f>
        <v>3372868164</v>
      </c>
      <c r="C13" s="7">
        <f>VLOOKUP('PivotTable with Unique-ID'!B14,'PivotTable with Unique-ID'!B14:I46,4,"False")</f>
        <v>38662</v>
      </c>
      <c r="W13" s="86"/>
      <c r="X13" s="86"/>
      <c r="Y13" s="86"/>
      <c r="Z13" s="86"/>
      <c r="AA13" s="86"/>
    </row>
    <row r="14" spans="2:27">
      <c r="B14" s="5">
        <f>VLOOKUP('PivotTable with Unique-ID'!B15,'PivotTable with Unique-ID'!B15:I47,1,"False")</f>
        <v>3977333714</v>
      </c>
      <c r="C14" s="7">
        <f>VLOOKUP('PivotTable with Unique-ID'!B15,'PivotTable with Unique-ID'!B15:I47,4,"False")</f>
        <v>45410</v>
      </c>
      <c r="W14" s="86"/>
      <c r="X14" s="86"/>
      <c r="Y14" s="86"/>
      <c r="Z14" s="86"/>
      <c r="AA14" s="86"/>
    </row>
    <row r="15" spans="2:27">
      <c r="B15" s="5">
        <f>VLOOKUP('PivotTable with Unique-ID'!B16,'PivotTable with Unique-ID'!B16:I48,1,"False")</f>
        <v>4020332650</v>
      </c>
      <c r="C15" s="7">
        <f>VLOOKUP('PivotTable with Unique-ID'!B16,'PivotTable with Unique-ID'!B16:I48,4,"False")</f>
        <v>73960</v>
      </c>
      <c r="W15" s="86"/>
      <c r="X15" s="86"/>
      <c r="Y15" s="86"/>
      <c r="Z15" s="86"/>
      <c r="AA15" s="86"/>
    </row>
    <row r="16" spans="2:27">
      <c r="B16" s="5">
        <f>VLOOKUP('PivotTable with Unique-ID'!B17,'PivotTable with Unique-ID'!B17:I49,1,"False")</f>
        <v>4057192912</v>
      </c>
      <c r="C16" s="7">
        <f>VLOOKUP('PivotTable with Unique-ID'!B17,'PivotTable with Unique-ID'!B17:I49,4,"False")</f>
        <v>7895</v>
      </c>
    </row>
    <row r="17" spans="2:3">
      <c r="B17" s="5">
        <f>VLOOKUP('PivotTable with Unique-ID'!B18,'PivotTable with Unique-ID'!B18:I50,1,"False")</f>
        <v>4319703577</v>
      </c>
      <c r="C17" s="7">
        <f>VLOOKUP('PivotTable with Unique-ID'!B18,'PivotTable with Unique-ID'!B18:I50,4,"False")</f>
        <v>63168</v>
      </c>
    </row>
    <row r="18" spans="2:3">
      <c r="B18" s="5">
        <f>VLOOKUP('PivotTable with Unique-ID'!B19,'PivotTable with Unique-ID'!B19:I51,1,"False")</f>
        <v>4388161847</v>
      </c>
      <c r="C18" s="7">
        <f>VLOOKUP('PivotTable with Unique-ID'!B19,'PivotTable with Unique-ID'!B19:I51,4,"False")</f>
        <v>95910</v>
      </c>
    </row>
    <row r="19" spans="2:3">
      <c r="B19" s="5">
        <f>VLOOKUP('PivotTable with Unique-ID'!B20,'PivotTable with Unique-ID'!B20:I52,1,"False")</f>
        <v>4445114986</v>
      </c>
      <c r="C19" s="7">
        <f>VLOOKUP('PivotTable with Unique-ID'!B20,'PivotTable with Unique-ID'!B20:I52,4,"False")</f>
        <v>67772</v>
      </c>
    </row>
    <row r="20" spans="2:3">
      <c r="B20" s="5">
        <f>VLOOKUP('PivotTable with Unique-ID'!B21,'PivotTable with Unique-ID'!B21:I53,1,"False")</f>
        <v>4558609924</v>
      </c>
      <c r="C20" s="7">
        <f>VLOOKUP('PivotTable with Unique-ID'!B21,'PivotTable with Unique-ID'!B21:I53,4,"False")</f>
        <v>63031</v>
      </c>
    </row>
    <row r="21" spans="2:3">
      <c r="B21" s="5">
        <f>VLOOKUP('PivotTable with Unique-ID'!B22,'PivotTable with Unique-ID'!B22:I54,1,"False")</f>
        <v>4702921684</v>
      </c>
      <c r="C21" s="7">
        <f>VLOOKUP('PivotTable with Unique-ID'!B22,'PivotTable with Unique-ID'!B22:I54,4,"False")</f>
        <v>91932</v>
      </c>
    </row>
    <row r="22" spans="2:3">
      <c r="B22" s="5">
        <f>VLOOKUP('PivotTable with Unique-ID'!B23,'PivotTable with Unique-ID'!B23:I55,1,"False")</f>
        <v>5553957443</v>
      </c>
      <c r="C22" s="7">
        <f>VLOOKUP('PivotTable with Unique-ID'!B23,'PivotTable with Unique-ID'!B23:I55,4,"False")</f>
        <v>58146</v>
      </c>
    </row>
    <row r="23" spans="2:3">
      <c r="B23" s="5">
        <f>VLOOKUP('PivotTable with Unique-ID'!B24,'PivotTable with Unique-ID'!B24:I56,1,"False")</f>
        <v>5577150313</v>
      </c>
      <c r="C23" s="7">
        <f>VLOOKUP('PivotTable with Unique-ID'!B24,'PivotTable with Unique-ID'!B24:I56,4,"False")</f>
        <v>100789</v>
      </c>
    </row>
    <row r="24" spans="2:3">
      <c r="B24" s="5">
        <f>VLOOKUP('PivotTable with Unique-ID'!B25,'PivotTable with Unique-ID'!B25:I57,1,"False")</f>
        <v>6117666160</v>
      </c>
      <c r="C24" s="7">
        <f>VLOOKUP('PivotTable with Unique-ID'!B25,'PivotTable with Unique-ID'!B25:I57,4,"False")</f>
        <v>63312</v>
      </c>
    </row>
    <row r="25" spans="2:3">
      <c r="B25" s="5">
        <f>VLOOKUP('PivotTable with Unique-ID'!B26,'PivotTable with Unique-ID'!B26:I58,1,"False")</f>
        <v>6290855005</v>
      </c>
      <c r="C25" s="7">
        <f>VLOOKUP('PivotTable with Unique-ID'!B26,'PivotTable with Unique-ID'!B26:I58,4,"False")</f>
        <v>75389</v>
      </c>
    </row>
    <row r="26" spans="2:3">
      <c r="B26" s="5">
        <f>VLOOKUP('PivotTable with Unique-ID'!B27,'PivotTable with Unique-ID'!B27:I59,1,"False")</f>
        <v>6775888955</v>
      </c>
      <c r="C26" s="7">
        <f>VLOOKUP('PivotTable with Unique-ID'!B27,'PivotTable with Unique-ID'!B27:I59,4,"False")</f>
        <v>55426</v>
      </c>
    </row>
    <row r="27" spans="2:3">
      <c r="B27" s="5">
        <f>VLOOKUP('PivotTable with Unique-ID'!B28,'PivotTable with Unique-ID'!B28:I60,1,"False")</f>
        <v>6962181067</v>
      </c>
      <c r="C27" s="7">
        <f>VLOOKUP('PivotTable with Unique-ID'!B28,'PivotTable with Unique-ID'!B28:I60,4,"False")</f>
        <v>61443</v>
      </c>
    </row>
    <row r="28" spans="2:3">
      <c r="B28" s="5">
        <f>VLOOKUP('PivotTable with Unique-ID'!B29,'PivotTable with Unique-ID'!B29:I61,1,"False")</f>
        <v>7007744171</v>
      </c>
      <c r="C28" s="7">
        <f>VLOOKUP('PivotTable with Unique-ID'!B29,'PivotTable with Unique-ID'!B29:I61,4,"False")</f>
        <v>66144</v>
      </c>
    </row>
    <row r="29" spans="2:3">
      <c r="B29" s="5">
        <f>VLOOKUP('PivotTable with Unique-ID'!B30,'PivotTable with Unique-ID'!B30:I62,1,"False")</f>
        <v>7086361926</v>
      </c>
      <c r="C29" s="7">
        <f>VLOOKUP('PivotTable with Unique-ID'!B30,'PivotTable with Unique-ID'!B30:I62,4,"False")</f>
        <v>79557</v>
      </c>
    </row>
    <row r="30" spans="2:3">
      <c r="B30" s="5">
        <f>VLOOKUP('PivotTable with Unique-ID'!B31,'PivotTable with Unique-ID'!B31:I63,1,"False")</f>
        <v>8053475328</v>
      </c>
      <c r="C30" s="7">
        <f>VLOOKUP('PivotTable with Unique-ID'!B31,'PivotTable with Unique-ID'!B31:I63,4,"False")</f>
        <v>91320</v>
      </c>
    </row>
    <row r="31" spans="2:3">
      <c r="B31" s="5">
        <f>VLOOKUP('PivotTable with Unique-ID'!B32,'PivotTable with Unique-ID'!B32:I64,1,"False")</f>
        <v>8253242879</v>
      </c>
      <c r="C31" s="7">
        <f>VLOOKUP('PivotTable with Unique-ID'!B32,'PivotTable with Unique-ID'!B32:I64,4,"False")</f>
        <v>33972</v>
      </c>
    </row>
    <row r="32" spans="2:3">
      <c r="B32" s="5">
        <f>VLOOKUP('PivotTable with Unique-ID'!B33,'PivotTable with Unique-ID'!B33:I65,1,"False")</f>
        <v>8378563200</v>
      </c>
      <c r="C32" s="7">
        <f>VLOOKUP('PivotTable with Unique-ID'!B33,'PivotTable with Unique-ID'!B33:I65,4,"False")</f>
        <v>106534</v>
      </c>
    </row>
    <row r="33" spans="2:3">
      <c r="B33" s="5">
        <f>VLOOKUP('PivotTable with Unique-ID'!B34,'PivotTable with Unique-ID'!B34:I66,1,"False")</f>
        <v>8583815059</v>
      </c>
      <c r="C33" s="7">
        <f>VLOOKUP('PivotTable with Unique-ID'!B34,'PivotTable with Unique-ID'!B34:I66,4,"False")</f>
        <v>84693</v>
      </c>
    </row>
    <row r="34" spans="2:3">
      <c r="B34" s="5">
        <f>VLOOKUP('PivotTable with Unique-ID'!B35,'PivotTable with Unique-ID'!B35:I67,1,"False")</f>
        <v>8792009665</v>
      </c>
      <c r="C34" s="7">
        <f>VLOOKUP('PivotTable with Unique-ID'!B35,'PivotTable with Unique-ID'!B35:I67,4,"False")</f>
        <v>56907</v>
      </c>
    </row>
    <row r="35" spans="2:3">
      <c r="B35" s="8">
        <f>VLOOKUP('PivotTable with Unique-ID'!B36,'PivotTable with Unique-ID'!B36:I68,1,"False")</f>
        <v>8877689391</v>
      </c>
      <c r="C35" s="10">
        <f>VLOOKUP('PivotTable with Unique-ID'!B36,'PivotTable with Unique-ID'!B36:I68,4,"False")</f>
        <v>106028</v>
      </c>
    </row>
  </sheetData>
  <mergeCells count="2">
    <mergeCell ref="W3:AA3"/>
    <mergeCell ref="W4:AA1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20E0-2C95-477F-8CF5-CC2EE158A637}">
  <dimension ref="A1:AB104"/>
  <sheetViews>
    <sheetView topLeftCell="C1" workbookViewId="0">
      <selection activeCell="B35" sqref="B35"/>
    </sheetView>
  </sheetViews>
  <sheetFormatPr defaultRowHeight="15"/>
  <cols>
    <col min="1" max="1" width="12" customWidth="1"/>
    <col min="2" max="2" width="18.7109375" bestFit="1" customWidth="1"/>
  </cols>
  <sheetData>
    <row r="1" spans="1:28">
      <c r="A1" s="40" t="s">
        <v>25</v>
      </c>
      <c r="B1" s="39" t="s">
        <v>36</v>
      </c>
    </row>
    <row r="2" spans="1:28">
      <c r="A2" s="5">
        <f>VLOOKUP('PivotTable with Unique-ID'!B4,'PivotTable with Unique-ID'!B4:I36,1,"False")</f>
        <v>1503960366</v>
      </c>
      <c r="B2" s="6">
        <f>VLOOKUP('PivotTable with Unique-ID'!B4,'PivotTable with Unique-ID'!B4:I36,6,"False")</f>
        <v>1200</v>
      </c>
      <c r="V2" s="87" t="s">
        <v>28</v>
      </c>
      <c r="W2" s="87"/>
      <c r="X2" s="87"/>
      <c r="Y2" s="87"/>
      <c r="Z2" s="87"/>
      <c r="AA2" s="87"/>
      <c r="AB2" s="87"/>
    </row>
    <row r="3" spans="1:28">
      <c r="A3" s="5">
        <f>VLOOKUP('PivotTable with Unique-ID'!B5,'PivotTable with Unique-ID'!B5:I37,1,"False")</f>
        <v>1624580081</v>
      </c>
      <c r="B3" s="6">
        <f>VLOOKUP('PivotTable with Unique-ID'!B5,'PivotTable with Unique-ID'!B5:I37,6,"False")</f>
        <v>269</v>
      </c>
      <c r="V3" s="87"/>
      <c r="W3" s="87"/>
      <c r="X3" s="87"/>
      <c r="Y3" s="87"/>
      <c r="Z3" s="87"/>
      <c r="AA3" s="87"/>
      <c r="AB3" s="87"/>
    </row>
    <row r="4" spans="1:28">
      <c r="A4" s="5">
        <f>VLOOKUP('PivotTable with Unique-ID'!B6,'PivotTable with Unique-ID'!B6:I38,1,"False")</f>
        <v>1644430081</v>
      </c>
      <c r="B4" s="6">
        <f>VLOOKUP('PivotTable with Unique-ID'!B6,'PivotTable with Unique-ID'!B6:I38,6,"False")</f>
        <v>287</v>
      </c>
      <c r="V4" s="88" t="s">
        <v>37</v>
      </c>
      <c r="W4" s="88"/>
      <c r="X4" s="88"/>
      <c r="Y4" s="88"/>
      <c r="Z4" s="88"/>
      <c r="AA4" s="88"/>
      <c r="AB4" s="88"/>
    </row>
    <row r="5" spans="1:28">
      <c r="A5" s="5">
        <f>VLOOKUP('PivotTable with Unique-ID'!B7,'PivotTable with Unique-ID'!B7:I39,1,"False")</f>
        <v>1844505072</v>
      </c>
      <c r="B5" s="6">
        <f>VLOOKUP('PivotTable with Unique-ID'!B7,'PivotTable with Unique-ID'!B7:I39,6,"False")</f>
        <v>4</v>
      </c>
      <c r="V5" s="88"/>
      <c r="W5" s="88"/>
      <c r="X5" s="88"/>
      <c r="Y5" s="88"/>
      <c r="Z5" s="88"/>
      <c r="AA5" s="88"/>
      <c r="AB5" s="88"/>
    </row>
    <row r="6" spans="1:28">
      <c r="A6" s="5">
        <f>VLOOKUP('PivotTable with Unique-ID'!B8,'PivotTable with Unique-ID'!B8:I40,1,"False")</f>
        <v>1927972279</v>
      </c>
      <c r="B6" s="6">
        <f>VLOOKUP('PivotTable with Unique-ID'!B8,'PivotTable with Unique-ID'!B8:I40,6,"False")</f>
        <v>41</v>
      </c>
      <c r="V6" s="88"/>
      <c r="W6" s="88"/>
      <c r="X6" s="88"/>
      <c r="Y6" s="88"/>
      <c r="Z6" s="88"/>
      <c r="AA6" s="88"/>
      <c r="AB6" s="88"/>
    </row>
    <row r="7" spans="1:28">
      <c r="A7" s="5">
        <f>VLOOKUP('PivotTable with Unique-ID'!B9,'PivotTable with Unique-ID'!B9:I41,1,"False")</f>
        <v>2022484408</v>
      </c>
      <c r="B7" s="6">
        <f>VLOOKUP('PivotTable with Unique-ID'!B9,'PivotTable with Unique-ID'!B9:I41,6,"False")</f>
        <v>1125</v>
      </c>
      <c r="V7" s="88"/>
      <c r="W7" s="88"/>
      <c r="X7" s="88"/>
      <c r="Y7" s="88"/>
      <c r="Z7" s="88"/>
      <c r="AA7" s="88"/>
      <c r="AB7" s="88"/>
    </row>
    <row r="8" spans="1:28">
      <c r="A8" s="5">
        <f>VLOOKUP('PivotTable with Unique-ID'!B10,'PivotTable with Unique-ID'!B10:I42,1,"False")</f>
        <v>2026352035</v>
      </c>
      <c r="B8" s="6">
        <f>VLOOKUP('PivotTable with Unique-ID'!B10,'PivotTable with Unique-ID'!B10:I42,6,"False")</f>
        <v>3</v>
      </c>
      <c r="V8" s="88"/>
      <c r="W8" s="88"/>
      <c r="X8" s="88"/>
      <c r="Y8" s="88"/>
      <c r="Z8" s="88"/>
      <c r="AA8" s="88"/>
      <c r="AB8" s="88"/>
    </row>
    <row r="9" spans="1:28">
      <c r="A9" s="5">
        <f>VLOOKUP('PivotTable with Unique-ID'!B11,'PivotTable with Unique-ID'!B11:I43,1,"False")</f>
        <v>2320127002</v>
      </c>
      <c r="B9" s="6">
        <f>VLOOKUP('PivotTable with Unique-ID'!B11,'PivotTable with Unique-ID'!B11:I43,6,"False")</f>
        <v>42</v>
      </c>
      <c r="V9" s="88"/>
      <c r="W9" s="88"/>
      <c r="X9" s="88"/>
      <c r="Y9" s="88"/>
      <c r="Z9" s="88"/>
      <c r="AA9" s="88"/>
      <c r="AB9" s="88"/>
    </row>
    <row r="10" spans="1:28">
      <c r="A10" s="5">
        <f>VLOOKUP('PivotTable with Unique-ID'!B12,'PivotTable with Unique-ID'!B12:I44,1,"False")</f>
        <v>2347167796</v>
      </c>
      <c r="B10" s="6">
        <f>VLOOKUP('PivotTable with Unique-ID'!B12,'PivotTable with Unique-ID'!B12:I44,6,"False")</f>
        <v>243</v>
      </c>
      <c r="V10" s="88"/>
      <c r="W10" s="88"/>
      <c r="X10" s="88"/>
      <c r="Y10" s="88"/>
      <c r="Z10" s="88"/>
      <c r="AA10" s="88"/>
      <c r="AB10" s="88"/>
    </row>
    <row r="11" spans="1:28">
      <c r="A11" s="5">
        <f>VLOOKUP('PivotTable with Unique-ID'!B13,'PivotTable with Unique-ID'!B13:I45,1,"False")</f>
        <v>2873212765</v>
      </c>
      <c r="B11" s="6">
        <f>VLOOKUP('PivotTable with Unique-ID'!B13,'PivotTable with Unique-ID'!B13:I45,6,"False")</f>
        <v>437</v>
      </c>
      <c r="V11" s="88"/>
      <c r="W11" s="88"/>
      <c r="X11" s="88"/>
      <c r="Y11" s="88"/>
      <c r="Z11" s="88"/>
      <c r="AA11" s="88"/>
      <c r="AB11" s="88"/>
    </row>
    <row r="12" spans="1:28">
      <c r="A12" s="5">
        <f>VLOOKUP('PivotTable with Unique-ID'!B14,'PivotTable with Unique-ID'!B14:I46,1,"False")</f>
        <v>3372868164</v>
      </c>
      <c r="B12" s="6">
        <f>VLOOKUP('PivotTable with Unique-ID'!B14,'PivotTable with Unique-ID'!B14:I46,6,"False")</f>
        <v>183</v>
      </c>
      <c r="V12" s="88"/>
      <c r="W12" s="88"/>
      <c r="X12" s="88"/>
      <c r="Y12" s="88"/>
      <c r="Z12" s="88"/>
      <c r="AA12" s="88"/>
      <c r="AB12" s="88"/>
    </row>
    <row r="13" spans="1:28">
      <c r="A13" s="5">
        <f>VLOOKUP('PivotTable with Unique-ID'!B15,'PivotTable with Unique-ID'!B15:I47,1,"False")</f>
        <v>3977333714</v>
      </c>
      <c r="B13" s="6">
        <f>VLOOKUP('PivotTable with Unique-ID'!B15,'PivotTable with Unique-ID'!B15:I47,6,"False")</f>
        <v>567</v>
      </c>
      <c r="V13" s="88"/>
      <c r="W13" s="88"/>
      <c r="X13" s="88"/>
      <c r="Y13" s="88"/>
      <c r="Z13" s="88"/>
      <c r="AA13" s="88"/>
      <c r="AB13" s="88"/>
    </row>
    <row r="14" spans="1:28">
      <c r="A14" s="5">
        <f>VLOOKUP('PivotTable with Unique-ID'!B16,'PivotTable with Unique-ID'!B16:I48,1,"False")</f>
        <v>4020332650</v>
      </c>
      <c r="B14" s="6">
        <f>VLOOKUP('PivotTable with Unique-ID'!B16,'PivotTable with Unique-ID'!B16:I48,6,"False")</f>
        <v>161</v>
      </c>
      <c r="V14" s="88"/>
      <c r="W14" s="88"/>
      <c r="X14" s="88"/>
      <c r="Y14" s="88"/>
      <c r="Z14" s="88"/>
      <c r="AA14" s="88"/>
      <c r="AB14" s="88"/>
    </row>
    <row r="15" spans="1:28">
      <c r="A15" s="5">
        <f>VLOOKUP('PivotTable with Unique-ID'!B17,'PivotTable with Unique-ID'!B17:I49,1,"False")</f>
        <v>4057192912</v>
      </c>
      <c r="B15" s="6">
        <f>VLOOKUP('PivotTable with Unique-ID'!B17,'PivotTable with Unique-ID'!B17:I49,6,"False")</f>
        <v>3</v>
      </c>
      <c r="V15" s="88"/>
      <c r="W15" s="88"/>
      <c r="X15" s="88"/>
      <c r="Y15" s="88"/>
      <c r="Z15" s="88"/>
      <c r="AA15" s="88"/>
      <c r="AB15" s="88"/>
    </row>
    <row r="16" spans="1:28">
      <c r="A16" s="5">
        <f>VLOOKUP('PivotTable with Unique-ID'!B18,'PivotTable with Unique-ID'!B18:I50,1,"False")</f>
        <v>4319703577</v>
      </c>
      <c r="B16" s="6">
        <f>VLOOKUP('PivotTable with Unique-ID'!B18,'PivotTable with Unique-ID'!B18:I50,6,"False")</f>
        <v>111</v>
      </c>
      <c r="V16" s="88"/>
      <c r="W16" s="88"/>
      <c r="X16" s="88"/>
      <c r="Y16" s="88"/>
      <c r="Z16" s="88"/>
      <c r="AA16" s="88"/>
      <c r="AB16" s="88"/>
    </row>
    <row r="17" spans="1:28">
      <c r="A17" s="5">
        <f>VLOOKUP('PivotTable with Unique-ID'!B19,'PivotTable with Unique-ID'!B19:I51,1,"False")</f>
        <v>4388161847</v>
      </c>
      <c r="B17" s="6">
        <f>VLOOKUP('PivotTable with Unique-ID'!B19,'PivotTable with Unique-ID'!B19:I51,6,"False")</f>
        <v>718</v>
      </c>
      <c r="V17" s="88"/>
      <c r="W17" s="88"/>
      <c r="X17" s="88"/>
      <c r="Y17" s="88"/>
      <c r="Z17" s="88"/>
      <c r="AA17" s="88"/>
      <c r="AB17" s="88"/>
    </row>
    <row r="18" spans="1:28">
      <c r="A18" s="5">
        <f>VLOOKUP('PivotTable with Unique-ID'!B20,'PivotTable with Unique-ID'!B20:I52,1,"False")</f>
        <v>4445114986</v>
      </c>
      <c r="B18" s="6">
        <f>VLOOKUP('PivotTable with Unique-ID'!B20,'PivotTable with Unique-ID'!B20:I52,6,"False")</f>
        <v>205</v>
      </c>
      <c r="V18" s="88"/>
      <c r="W18" s="88"/>
      <c r="X18" s="88"/>
      <c r="Y18" s="88"/>
      <c r="Z18" s="88"/>
      <c r="AA18" s="88"/>
      <c r="AB18" s="88"/>
    </row>
    <row r="19" spans="1:28">
      <c r="A19" s="5">
        <f>VLOOKUP('PivotTable with Unique-ID'!B21,'PivotTable with Unique-ID'!B21:I53,1,"False")</f>
        <v>4558609924</v>
      </c>
      <c r="B19" s="6">
        <f>VLOOKUP('PivotTable with Unique-ID'!B21,'PivotTable with Unique-ID'!B21:I53,6,"False")</f>
        <v>322</v>
      </c>
      <c r="V19" s="88"/>
      <c r="W19" s="88"/>
      <c r="X19" s="88"/>
      <c r="Y19" s="88"/>
      <c r="Z19" s="88"/>
      <c r="AA19" s="88"/>
      <c r="AB19" s="88"/>
    </row>
    <row r="20" spans="1:28">
      <c r="A20" s="5">
        <f>VLOOKUP('PivotTable with Unique-ID'!B22,'PivotTable with Unique-ID'!B22:I54,1,"False")</f>
        <v>4702921684</v>
      </c>
      <c r="B20" s="6">
        <f>VLOOKUP('PivotTable with Unique-ID'!B22,'PivotTable with Unique-ID'!B22:I54,6,"False")</f>
        <v>159</v>
      </c>
      <c r="V20" s="76"/>
      <c r="W20" s="76"/>
      <c r="X20" s="76"/>
      <c r="Y20" s="76"/>
      <c r="Z20" s="76"/>
      <c r="AA20" s="76"/>
      <c r="AB20" s="76"/>
    </row>
    <row r="21" spans="1:28">
      <c r="A21" s="5">
        <f>VLOOKUP('PivotTable with Unique-ID'!B23,'PivotTable with Unique-ID'!B23:I55,1,"False")</f>
        <v>5553957443</v>
      </c>
      <c r="B21" s="6">
        <f>VLOOKUP('PivotTable with Unique-ID'!B23,'PivotTable with Unique-ID'!B23:I55,6,"False")</f>
        <v>726</v>
      </c>
      <c r="V21" s="76"/>
      <c r="W21" s="76"/>
      <c r="X21" s="76"/>
      <c r="Y21" s="76"/>
      <c r="Z21" s="76"/>
      <c r="AA21" s="76"/>
      <c r="AB21" s="76"/>
    </row>
    <row r="22" spans="1:28">
      <c r="A22" s="5">
        <f>VLOOKUP('PivotTable with Unique-ID'!B24,'PivotTable with Unique-ID'!B24:I56,1,"False")</f>
        <v>5577150313</v>
      </c>
      <c r="B22" s="6">
        <f>VLOOKUP('PivotTable with Unique-ID'!B24,'PivotTable with Unique-ID'!B24:I56,6,"False")</f>
        <v>2620</v>
      </c>
      <c r="V22" s="76"/>
      <c r="W22" s="76"/>
      <c r="X22" s="76"/>
      <c r="Y22" s="76"/>
      <c r="Z22" s="76"/>
      <c r="AA22" s="76"/>
      <c r="AB22" s="76"/>
    </row>
    <row r="23" spans="1:28">
      <c r="A23" s="5">
        <f>VLOOKUP('PivotTable with Unique-ID'!B25,'PivotTable with Unique-ID'!B25:I57,1,"False")</f>
        <v>6117666160</v>
      </c>
      <c r="B23" s="6">
        <f>VLOOKUP('PivotTable with Unique-ID'!B25,'PivotTable with Unique-ID'!B25:I57,6,"False")</f>
        <v>44</v>
      </c>
      <c r="V23" s="76"/>
      <c r="W23" s="76"/>
      <c r="X23" s="76"/>
      <c r="Y23" s="76"/>
      <c r="Z23" s="76"/>
      <c r="AA23" s="76"/>
      <c r="AB23" s="76"/>
    </row>
    <row r="24" spans="1:28">
      <c r="A24" s="5">
        <f>VLOOKUP('PivotTable with Unique-ID'!B26,'PivotTable with Unique-ID'!B26:I58,1,"False")</f>
        <v>6290855005</v>
      </c>
      <c r="B24" s="6">
        <f>VLOOKUP('PivotTable with Unique-ID'!B26,'PivotTable with Unique-ID'!B26:I58,6,"False")</f>
        <v>80</v>
      </c>
    </row>
    <row r="25" spans="1:28">
      <c r="A25" s="5">
        <f>VLOOKUP('PivotTable with Unique-ID'!B27,'PivotTable with Unique-ID'!B27:I59,1,"False")</f>
        <v>6775888955</v>
      </c>
      <c r="B25" s="6">
        <f>VLOOKUP('PivotTable with Unique-ID'!B27,'PivotTable with Unique-ID'!B27:I59,6,"False")</f>
        <v>286</v>
      </c>
    </row>
    <row r="26" spans="1:28">
      <c r="A26" s="5">
        <f>VLOOKUP('PivotTable with Unique-ID'!B28,'PivotTable with Unique-ID'!B28:I60,1,"False")</f>
        <v>6962181067</v>
      </c>
      <c r="B26" s="6">
        <f>VLOOKUP('PivotTable with Unique-ID'!B28,'PivotTable with Unique-ID'!B28:I60,6,"False")</f>
        <v>707</v>
      </c>
    </row>
    <row r="27" spans="1:28">
      <c r="A27" s="5">
        <f>VLOOKUP('PivotTable with Unique-ID'!B29,'PivotTable with Unique-ID'!B29:I61,1,"False")</f>
        <v>7007744171</v>
      </c>
      <c r="B27" s="6">
        <f>VLOOKUP('PivotTable with Unique-ID'!B29,'PivotTable with Unique-ID'!B29:I61,6,"False")</f>
        <v>807</v>
      </c>
    </row>
    <row r="28" spans="1:28">
      <c r="A28" s="5">
        <f>VLOOKUP('PivotTable with Unique-ID'!B30,'PivotTable with Unique-ID'!B30:I62,1,"False")</f>
        <v>7086361926</v>
      </c>
      <c r="B28" s="6">
        <f>VLOOKUP('PivotTable with Unique-ID'!B30,'PivotTable with Unique-ID'!B30:I62,6,"False")</f>
        <v>1320</v>
      </c>
    </row>
    <row r="29" spans="1:28">
      <c r="A29" s="5">
        <f>VLOOKUP('PivotTable with Unique-ID'!B31,'PivotTable with Unique-ID'!B31:I63,1,"False")</f>
        <v>8053475328</v>
      </c>
      <c r="B29" s="6">
        <f>VLOOKUP('PivotTable with Unique-ID'!B31,'PivotTable with Unique-ID'!B31:I63,6,"False")</f>
        <v>2640</v>
      </c>
    </row>
    <row r="30" spans="1:28">
      <c r="A30" s="5">
        <f>VLOOKUP('PivotTable with Unique-ID'!B32,'PivotTable with Unique-ID'!B32:I64,1,"False")</f>
        <v>8253242879</v>
      </c>
      <c r="B30" s="6">
        <f>VLOOKUP('PivotTable with Unique-ID'!B32,'PivotTable with Unique-ID'!B32:I64,6,"False")</f>
        <v>390</v>
      </c>
    </row>
    <row r="31" spans="1:28">
      <c r="A31" s="5">
        <f>VLOOKUP('PivotTable with Unique-ID'!B33,'PivotTable with Unique-ID'!B33:I65,1,"False")</f>
        <v>8378563200</v>
      </c>
      <c r="B31" s="6">
        <f>VLOOKUP('PivotTable with Unique-ID'!B33,'PivotTable with Unique-ID'!B33:I65,6,"False")</f>
        <v>1819</v>
      </c>
    </row>
    <row r="32" spans="1:28">
      <c r="A32" s="5">
        <f>VLOOKUP('PivotTable with Unique-ID'!B34,'PivotTable with Unique-ID'!B34:I66,1,"False")</f>
        <v>8583815059</v>
      </c>
      <c r="B32" s="6">
        <f>VLOOKUP('PivotTable with Unique-ID'!B34,'PivotTable with Unique-ID'!B34:I66,6,"False")</f>
        <v>300</v>
      </c>
    </row>
    <row r="33" spans="1:2">
      <c r="A33" s="5">
        <f>VLOOKUP('PivotTable with Unique-ID'!B35,'PivotTable with Unique-ID'!B35:I67,1,"False")</f>
        <v>8792009665</v>
      </c>
      <c r="B33" s="6">
        <f>VLOOKUP('PivotTable with Unique-ID'!B35,'PivotTable with Unique-ID'!B35:I67,6,"False")</f>
        <v>28</v>
      </c>
    </row>
    <row r="34" spans="1:2">
      <c r="A34" s="8">
        <f>VLOOKUP('PivotTable with Unique-ID'!B36,'PivotTable with Unique-ID'!B36:I68,1,"False")</f>
        <v>8877689391</v>
      </c>
      <c r="B34" s="9">
        <f>VLOOKUP('PivotTable with Unique-ID'!B36,'PivotTable with Unique-ID'!B36:I68,6,"False")</f>
        <v>2048</v>
      </c>
    </row>
    <row r="36" spans="1:2" ht="15.75">
      <c r="A36" s="35" t="s">
        <v>25</v>
      </c>
      <c r="B36" s="38" t="s">
        <v>38</v>
      </c>
    </row>
    <row r="37" spans="1:2">
      <c r="A37" s="33">
        <f>VLOOKUP('PivotTable with Unique-ID'!B4,'PivotTable with Unique-ID'!B4:I36,1,"False")</f>
        <v>1503960366</v>
      </c>
      <c r="B37" s="34">
        <f>VLOOKUP('PivotTable with Unique-ID'!B4,'PivotTable with Unique-ID'!B4:I36,7,"False")</f>
        <v>594</v>
      </c>
    </row>
    <row r="38" spans="1:2">
      <c r="A38" s="33">
        <f>VLOOKUP('PivotTable with Unique-ID'!B5,'PivotTable with Unique-ID'!B5:I37,1,"False")</f>
        <v>1624580081</v>
      </c>
      <c r="B38" s="34">
        <f>VLOOKUP('PivotTable with Unique-ID'!B5,'PivotTable with Unique-ID'!B5:I37,7,"False")</f>
        <v>180</v>
      </c>
    </row>
    <row r="39" spans="1:2">
      <c r="A39" s="33">
        <f>VLOOKUP('PivotTable with Unique-ID'!B6,'PivotTable with Unique-ID'!B6:I38,1,"False")</f>
        <v>1644430081</v>
      </c>
      <c r="B39" s="34">
        <f>VLOOKUP('PivotTable with Unique-ID'!B6,'PivotTable with Unique-ID'!B6:I38,7,"False")</f>
        <v>641</v>
      </c>
    </row>
    <row r="40" spans="1:2">
      <c r="A40" s="33">
        <f>VLOOKUP('PivotTable with Unique-ID'!B7,'PivotTable with Unique-ID'!B7:I39,1,"False")</f>
        <v>1844505072</v>
      </c>
      <c r="B40" s="34">
        <f>VLOOKUP('PivotTable with Unique-ID'!B7,'PivotTable with Unique-ID'!B7:I39,7,"False")</f>
        <v>40</v>
      </c>
    </row>
    <row r="41" spans="1:2">
      <c r="A41" s="33">
        <f>VLOOKUP('PivotTable with Unique-ID'!B8,'PivotTable with Unique-ID'!B8:I40,1,"False")</f>
        <v>1927972279</v>
      </c>
      <c r="B41" s="34">
        <f>VLOOKUP('PivotTable with Unique-ID'!B8,'PivotTable with Unique-ID'!B8:I40,7,"False")</f>
        <v>24</v>
      </c>
    </row>
    <row r="42" spans="1:2">
      <c r="A42" s="33">
        <f>VLOOKUP('PivotTable with Unique-ID'!B9,'PivotTable with Unique-ID'!B9:I41,1,"False")</f>
        <v>2022484408</v>
      </c>
      <c r="B42" s="34">
        <f>VLOOKUP('PivotTable with Unique-ID'!B9,'PivotTable with Unique-ID'!B9:I41,7,"False")</f>
        <v>600</v>
      </c>
    </row>
    <row r="43" spans="1:2">
      <c r="A43" s="33">
        <f>VLOOKUP('PivotTable with Unique-ID'!B10,'PivotTable with Unique-ID'!B10:I42,1,"False")</f>
        <v>2026352035</v>
      </c>
      <c r="B43" s="34">
        <f>VLOOKUP('PivotTable with Unique-ID'!B10,'PivotTable with Unique-ID'!B10:I42,7,"False")</f>
        <v>8</v>
      </c>
    </row>
    <row r="44" spans="1:2">
      <c r="A44" s="33">
        <f>VLOOKUP('PivotTable with Unique-ID'!B11,'PivotTable with Unique-ID'!B11:I43,1,"False")</f>
        <v>2320127002</v>
      </c>
      <c r="B44" s="34">
        <f>VLOOKUP('PivotTable with Unique-ID'!B11,'PivotTable with Unique-ID'!B11:I43,7,"False")</f>
        <v>80</v>
      </c>
    </row>
    <row r="45" spans="1:2">
      <c r="A45" s="33">
        <f>VLOOKUP('PivotTable with Unique-ID'!B12,'PivotTable with Unique-ID'!B12:I44,1,"False")</f>
        <v>2347167796</v>
      </c>
      <c r="B45" s="34">
        <f>VLOOKUP('PivotTable with Unique-ID'!B12,'PivotTable with Unique-ID'!B12:I44,7,"False")</f>
        <v>370</v>
      </c>
    </row>
    <row r="46" spans="1:2">
      <c r="A46" s="33">
        <f>VLOOKUP('PivotTable with Unique-ID'!B13,'PivotTable with Unique-ID'!B13:I45,1,"False")</f>
        <v>2873212765</v>
      </c>
      <c r="B46" s="34">
        <f>VLOOKUP('PivotTable with Unique-ID'!B13,'PivotTable with Unique-ID'!B13:I45,7,"False")</f>
        <v>190</v>
      </c>
    </row>
    <row r="47" spans="1:2">
      <c r="A47" s="33">
        <f>VLOOKUP('PivotTable with Unique-ID'!B14,'PivotTable with Unique-ID'!B14:I46,1,"False")</f>
        <v>3372868164</v>
      </c>
      <c r="B47" s="34">
        <f>VLOOKUP('PivotTable with Unique-ID'!B14,'PivotTable with Unique-ID'!B14:I46,7,"False")</f>
        <v>82</v>
      </c>
    </row>
    <row r="48" spans="1:2">
      <c r="A48" s="33">
        <f>VLOOKUP('PivotTable with Unique-ID'!B15,'PivotTable with Unique-ID'!B15:I47,1,"False")</f>
        <v>3977333714</v>
      </c>
      <c r="B48" s="34">
        <f>VLOOKUP('PivotTable with Unique-ID'!B15,'PivotTable with Unique-ID'!B15:I47,7,"False")</f>
        <v>1838</v>
      </c>
    </row>
    <row r="49" spans="1:2">
      <c r="A49" s="33">
        <f>VLOOKUP('PivotTable with Unique-ID'!B16,'PivotTable with Unique-ID'!B16:I48,1,"False")</f>
        <v>4020332650</v>
      </c>
      <c r="B49" s="34">
        <f>VLOOKUP('PivotTable with Unique-ID'!B16,'PivotTable with Unique-ID'!B16:I48,7,"False")</f>
        <v>166</v>
      </c>
    </row>
    <row r="50" spans="1:2">
      <c r="A50" s="33">
        <f>VLOOKUP('PivotTable with Unique-ID'!B17,'PivotTable with Unique-ID'!B17:I49,1,"False")</f>
        <v>4057192912</v>
      </c>
      <c r="B50" s="34">
        <f>VLOOKUP('PivotTable with Unique-ID'!B17,'PivotTable with Unique-ID'!B17:I49,7,"False")</f>
        <v>6</v>
      </c>
    </row>
    <row r="51" spans="1:2">
      <c r="A51" s="33">
        <f>VLOOKUP('PivotTable with Unique-ID'!B18,'PivotTable with Unique-ID'!B18:I50,1,"False")</f>
        <v>4319703577</v>
      </c>
      <c r="B51" s="34">
        <f>VLOOKUP('PivotTable with Unique-ID'!B18,'PivotTable with Unique-ID'!B18:I50,7,"False")</f>
        <v>382</v>
      </c>
    </row>
    <row r="52" spans="1:2">
      <c r="A52" s="33">
        <f>VLOOKUP('PivotTable with Unique-ID'!B19,'PivotTable with Unique-ID'!B19:I51,1,"False")</f>
        <v>4388161847</v>
      </c>
      <c r="B52" s="34">
        <f>VLOOKUP('PivotTable with Unique-ID'!B19,'PivotTable with Unique-ID'!B19:I51,7,"False")</f>
        <v>631</v>
      </c>
    </row>
    <row r="53" spans="1:2">
      <c r="A53" s="33">
        <f>VLOOKUP('PivotTable with Unique-ID'!B20,'PivotTable with Unique-ID'!B20:I52,1,"False")</f>
        <v>4445114986</v>
      </c>
      <c r="B53" s="34">
        <f>VLOOKUP('PivotTable with Unique-ID'!B20,'PivotTable with Unique-ID'!B20:I52,7,"False")</f>
        <v>54</v>
      </c>
    </row>
    <row r="54" spans="1:2">
      <c r="A54" s="33">
        <f>VLOOKUP('PivotTable with Unique-ID'!B21,'PivotTable with Unique-ID'!B21:I53,1,"False")</f>
        <v>4558609924</v>
      </c>
      <c r="B54" s="34">
        <f>VLOOKUP('PivotTable with Unique-ID'!B21,'PivotTable with Unique-ID'!B21:I53,7,"False")</f>
        <v>425</v>
      </c>
    </row>
    <row r="55" spans="1:2">
      <c r="A55" s="33">
        <f>VLOOKUP('PivotTable with Unique-ID'!B22,'PivotTable with Unique-ID'!B22:I54,1,"False")</f>
        <v>4702921684</v>
      </c>
      <c r="B55" s="34">
        <f>VLOOKUP('PivotTable with Unique-ID'!B22,'PivotTable with Unique-ID'!B22:I54,7,"False")</f>
        <v>807</v>
      </c>
    </row>
    <row r="56" spans="1:2">
      <c r="A56" s="33">
        <f>VLOOKUP('PivotTable with Unique-ID'!B23,'PivotTable with Unique-ID'!B23:I55,1,"False")</f>
        <v>5553957443</v>
      </c>
      <c r="B56" s="34">
        <f>VLOOKUP('PivotTable with Unique-ID'!B23,'PivotTable with Unique-ID'!B23:I55,7,"False")</f>
        <v>403</v>
      </c>
    </row>
    <row r="57" spans="1:2">
      <c r="A57" s="33">
        <f>VLOOKUP('PivotTable with Unique-ID'!B24,'PivotTable with Unique-ID'!B24:I56,1,"False")</f>
        <v>5577150313</v>
      </c>
      <c r="B57" s="34">
        <f>VLOOKUP('PivotTable with Unique-ID'!B24,'PivotTable with Unique-ID'!B24:I56,7,"False")</f>
        <v>895</v>
      </c>
    </row>
    <row r="58" spans="1:2">
      <c r="A58" s="33">
        <f>VLOOKUP('PivotTable with Unique-ID'!B25,'PivotTable with Unique-ID'!B25:I57,1,"False")</f>
        <v>6117666160</v>
      </c>
      <c r="B58" s="34">
        <f>VLOOKUP('PivotTable with Unique-ID'!B25,'PivotTable with Unique-ID'!B25:I57,7,"False")</f>
        <v>57</v>
      </c>
    </row>
    <row r="59" spans="1:2">
      <c r="A59" s="33">
        <f>VLOOKUP('PivotTable with Unique-ID'!B26,'PivotTable with Unique-ID'!B26:I58,1,"False")</f>
        <v>6290855005</v>
      </c>
      <c r="B59" s="34">
        <f>VLOOKUP('PivotTable with Unique-ID'!B26,'PivotTable with Unique-ID'!B26:I58,7,"False")</f>
        <v>110</v>
      </c>
    </row>
    <row r="60" spans="1:2">
      <c r="A60" s="33">
        <f>VLOOKUP('PivotTable with Unique-ID'!B27,'PivotTable with Unique-ID'!B27:I59,1,"False")</f>
        <v>6775888955</v>
      </c>
      <c r="B60" s="34">
        <f>VLOOKUP('PivotTable with Unique-ID'!B27,'PivotTable with Unique-ID'!B27:I59,7,"False")</f>
        <v>385</v>
      </c>
    </row>
    <row r="61" spans="1:2">
      <c r="A61" s="33">
        <f>VLOOKUP('PivotTable with Unique-ID'!B28,'PivotTable with Unique-ID'!B28:I60,1,"False")</f>
        <v>6962181067</v>
      </c>
      <c r="B61" s="34">
        <f>VLOOKUP('PivotTable with Unique-ID'!B28,'PivotTable with Unique-ID'!B28:I60,7,"False")</f>
        <v>574</v>
      </c>
    </row>
    <row r="62" spans="1:2">
      <c r="A62" s="33">
        <f>VLOOKUP('PivotTable with Unique-ID'!B29,'PivotTable with Unique-ID'!B29:I61,1,"False")</f>
        <v>7007744171</v>
      </c>
      <c r="B62" s="34">
        <f>VLOOKUP('PivotTable with Unique-ID'!B29,'PivotTable with Unique-ID'!B29:I61,7,"False")</f>
        <v>423</v>
      </c>
    </row>
    <row r="63" spans="1:2">
      <c r="A63" s="33">
        <f>VLOOKUP('PivotTable with Unique-ID'!B30,'PivotTable with Unique-ID'!B30:I62,1,"False")</f>
        <v>7086361926</v>
      </c>
      <c r="B63" s="34">
        <f>VLOOKUP('PivotTable with Unique-ID'!B30,'PivotTable with Unique-ID'!B30:I62,7,"False")</f>
        <v>786</v>
      </c>
    </row>
    <row r="64" spans="1:2">
      <c r="A64" s="33">
        <f>VLOOKUP('PivotTable with Unique-ID'!B31,'PivotTable with Unique-ID'!B31:I63,1,"False")</f>
        <v>8053475328</v>
      </c>
      <c r="B64" s="34">
        <f>VLOOKUP('PivotTable with Unique-ID'!B31,'PivotTable with Unique-ID'!B31:I63,7,"False")</f>
        <v>297</v>
      </c>
    </row>
    <row r="65" spans="1:2">
      <c r="A65" s="33">
        <f>VLOOKUP('PivotTable with Unique-ID'!B32,'PivotTable with Unique-ID'!B32:I64,1,"False")</f>
        <v>8253242879</v>
      </c>
      <c r="B65" s="34">
        <f>VLOOKUP('PivotTable with Unique-ID'!B32,'PivotTable with Unique-ID'!B32:I64,7,"False")</f>
        <v>272</v>
      </c>
    </row>
    <row r="66" spans="1:2">
      <c r="A66" s="33">
        <f>VLOOKUP('PivotTable with Unique-ID'!B33,'PivotTable with Unique-ID'!B33:I65,1,"False")</f>
        <v>8378563200</v>
      </c>
      <c r="B66" s="34">
        <f>VLOOKUP('PivotTable with Unique-ID'!B33,'PivotTable with Unique-ID'!B33:I65,7,"False")</f>
        <v>318</v>
      </c>
    </row>
    <row r="67" spans="1:2">
      <c r="A67" s="33">
        <f>VLOOKUP('PivotTable with Unique-ID'!B34,'PivotTable with Unique-ID'!B34:I66,1,"False")</f>
        <v>8583815059</v>
      </c>
      <c r="B67" s="34">
        <f>VLOOKUP('PivotTable with Unique-ID'!B34,'PivotTable with Unique-ID'!B34:I66,7,"False")</f>
        <v>688</v>
      </c>
    </row>
    <row r="68" spans="1:2">
      <c r="A68" s="33">
        <f>VLOOKUP('PivotTable with Unique-ID'!B35,'PivotTable with Unique-ID'!B35:I67,1,"False")</f>
        <v>8792009665</v>
      </c>
      <c r="B68" s="34">
        <f>VLOOKUP('PivotTable with Unique-ID'!B35,'PivotTable with Unique-ID'!B35:I67,7,"False")</f>
        <v>117</v>
      </c>
    </row>
    <row r="69" spans="1:2">
      <c r="A69" s="36">
        <f>VLOOKUP('PivotTable with Unique-ID'!B36,'PivotTable with Unique-ID'!B36:I68,1,"False")</f>
        <v>8877689391</v>
      </c>
      <c r="B69" s="37">
        <f>VLOOKUP('PivotTable with Unique-ID'!B36,'PivotTable with Unique-ID'!B36:I68,7,"False")</f>
        <v>308</v>
      </c>
    </row>
    <row r="71" spans="1:2" ht="15.75">
      <c r="A71" s="35" t="s">
        <v>25</v>
      </c>
      <c r="B71" s="38" t="s">
        <v>39</v>
      </c>
    </row>
    <row r="72" spans="1:2">
      <c r="A72" s="33">
        <f>VLOOKUP('PivotTable with Unique-ID'!B4,'PivotTable with Unique-ID'!B4:I36,1,"False")</f>
        <v>1503960366</v>
      </c>
      <c r="B72" s="34">
        <f>VLOOKUP('PivotTable with Unique-ID'!B4,'PivotTable with Unique-ID'!B4:I36,8,"False")</f>
        <v>6818</v>
      </c>
    </row>
    <row r="73" spans="1:2">
      <c r="A73" s="33">
        <f>VLOOKUP('PivotTable with Unique-ID'!B5,'PivotTable with Unique-ID'!B5:I37,1,"False")</f>
        <v>1624580081</v>
      </c>
      <c r="B73" s="34">
        <f>VLOOKUP('PivotTable with Unique-ID'!B5,'PivotTable with Unique-ID'!B5:I37,8,"False")</f>
        <v>4758</v>
      </c>
    </row>
    <row r="74" spans="1:2">
      <c r="A74" s="33">
        <f>VLOOKUP('PivotTable with Unique-ID'!B6,'PivotTable with Unique-ID'!B6:I38,1,"False")</f>
        <v>1644430081</v>
      </c>
      <c r="B74" s="34">
        <f>VLOOKUP('PivotTable with Unique-ID'!B6,'PivotTable with Unique-ID'!B6:I38,8,"False")</f>
        <v>5354</v>
      </c>
    </row>
    <row r="75" spans="1:2">
      <c r="A75" s="33">
        <f>VLOOKUP('PivotTable with Unique-ID'!B7,'PivotTable with Unique-ID'!B7:I39,1,"False")</f>
        <v>1844505072</v>
      </c>
      <c r="B75" s="34">
        <f>VLOOKUP('PivotTable with Unique-ID'!B7,'PivotTable with Unique-ID'!B7:I39,8,"False")</f>
        <v>3579</v>
      </c>
    </row>
    <row r="76" spans="1:2">
      <c r="A76" s="33">
        <f>VLOOKUP('PivotTable with Unique-ID'!B8,'PivotTable with Unique-ID'!B8:I40,1,"False")</f>
        <v>1927972279</v>
      </c>
      <c r="B76" s="34">
        <f>VLOOKUP('PivotTable with Unique-ID'!B8,'PivotTable with Unique-ID'!B8:I40,8,"False")</f>
        <v>1196</v>
      </c>
    </row>
    <row r="77" spans="1:2">
      <c r="A77" s="33">
        <f>VLOOKUP('PivotTable with Unique-ID'!B9,'PivotTable with Unique-ID'!B9:I41,1,"False")</f>
        <v>2022484408</v>
      </c>
      <c r="B77" s="34">
        <f>VLOOKUP('PivotTable with Unique-ID'!B9,'PivotTable with Unique-ID'!B9:I41,8,"False")</f>
        <v>7981</v>
      </c>
    </row>
    <row r="78" spans="1:2">
      <c r="A78" s="33">
        <f>VLOOKUP('PivotTable with Unique-ID'!B10,'PivotTable with Unique-ID'!B10:I42,1,"False")</f>
        <v>2026352035</v>
      </c>
      <c r="B78" s="34">
        <f>VLOOKUP('PivotTable with Unique-ID'!B10,'PivotTable with Unique-ID'!B10:I42,8,"False")</f>
        <v>7956</v>
      </c>
    </row>
    <row r="79" spans="1:2">
      <c r="A79" s="33">
        <f>VLOOKUP('PivotTable with Unique-ID'!B11,'PivotTable with Unique-ID'!B11:I43,1,"False")</f>
        <v>2320127002</v>
      </c>
      <c r="B79" s="34">
        <f>VLOOKUP('PivotTable with Unique-ID'!B11,'PivotTable with Unique-ID'!B11:I43,8,"False")</f>
        <v>6144</v>
      </c>
    </row>
    <row r="80" spans="1:2">
      <c r="A80" s="33">
        <f>VLOOKUP('PivotTable with Unique-ID'!B12,'PivotTable with Unique-ID'!B12:I44,1,"False")</f>
        <v>2347167796</v>
      </c>
      <c r="B80" s="34">
        <f>VLOOKUP('PivotTable with Unique-ID'!B12,'PivotTable with Unique-ID'!B12:I44,8,"False")</f>
        <v>4545</v>
      </c>
    </row>
    <row r="81" spans="1:2">
      <c r="A81" s="33">
        <f>VLOOKUP('PivotTable with Unique-ID'!B13,'PivotTable with Unique-ID'!B13:I45,1,"False")</f>
        <v>2873212765</v>
      </c>
      <c r="B81" s="34">
        <f>VLOOKUP('PivotTable with Unique-ID'!B13,'PivotTable with Unique-ID'!B13:I45,8,"False")</f>
        <v>9548</v>
      </c>
    </row>
    <row r="82" spans="1:2">
      <c r="A82" s="33">
        <f>VLOOKUP('PivotTable with Unique-ID'!B14,'PivotTable with Unique-ID'!B14:I46,1,"False")</f>
        <v>3372868164</v>
      </c>
      <c r="B82" s="34">
        <f>VLOOKUP('PivotTable with Unique-ID'!B14,'PivotTable with Unique-ID'!B14:I46,8,"False")</f>
        <v>6558</v>
      </c>
    </row>
    <row r="83" spans="1:2">
      <c r="A83" s="33">
        <f>VLOOKUP('PivotTable with Unique-ID'!B15,'PivotTable with Unique-ID'!B15:I47,1,"False")</f>
        <v>3977333714</v>
      </c>
      <c r="B83" s="34">
        <f>VLOOKUP('PivotTable with Unique-ID'!B15,'PivotTable with Unique-ID'!B15:I47,8,"False")</f>
        <v>5243</v>
      </c>
    </row>
    <row r="84" spans="1:2">
      <c r="A84" s="33">
        <f>VLOOKUP('PivotTable with Unique-ID'!B16,'PivotTable with Unique-ID'!B16:I48,1,"False")</f>
        <v>4020332650</v>
      </c>
      <c r="B84" s="34">
        <f>VLOOKUP('PivotTable with Unique-ID'!B16,'PivotTable with Unique-ID'!B16:I48,8,"False")</f>
        <v>2385</v>
      </c>
    </row>
    <row r="85" spans="1:2">
      <c r="A85" s="33">
        <f>VLOOKUP('PivotTable with Unique-ID'!B17,'PivotTable with Unique-ID'!B17:I49,1,"False")</f>
        <v>4057192912</v>
      </c>
      <c r="B85" s="34">
        <f>VLOOKUP('PivotTable with Unique-ID'!B17,'PivotTable with Unique-ID'!B17:I49,8,"False")</f>
        <v>412</v>
      </c>
    </row>
    <row r="86" spans="1:2">
      <c r="A86" s="33">
        <f>VLOOKUP('PivotTable with Unique-ID'!B18,'PivotTable with Unique-ID'!B18:I50,1,"False")</f>
        <v>4319703577</v>
      </c>
      <c r="B86" s="34">
        <f>VLOOKUP('PivotTable with Unique-ID'!B18,'PivotTable with Unique-ID'!B18:I50,8,"False")</f>
        <v>7092</v>
      </c>
    </row>
    <row r="87" spans="1:2">
      <c r="A87" s="33">
        <f>VLOOKUP('PivotTable with Unique-ID'!B19,'PivotTable with Unique-ID'!B19:I51,1,"False")</f>
        <v>4388161847</v>
      </c>
      <c r="B87" s="34">
        <f>VLOOKUP('PivotTable with Unique-ID'!B19,'PivotTable with Unique-ID'!B19:I51,8,"False")</f>
        <v>7110</v>
      </c>
    </row>
    <row r="88" spans="1:2">
      <c r="A88" s="33">
        <f>VLOOKUP('PivotTable with Unique-ID'!B20,'PivotTable with Unique-ID'!B20:I52,1,"False")</f>
        <v>4445114986</v>
      </c>
      <c r="B88" s="34">
        <f>VLOOKUP('PivotTable with Unique-ID'!B20,'PivotTable with Unique-ID'!B20:I52,8,"False")</f>
        <v>6482</v>
      </c>
    </row>
    <row r="89" spans="1:2">
      <c r="A89" s="33">
        <f>VLOOKUP('PivotTable with Unique-ID'!B21,'PivotTable with Unique-ID'!B21:I53,1,"False")</f>
        <v>4558609924</v>
      </c>
      <c r="B89" s="34">
        <f>VLOOKUP('PivotTable with Unique-ID'!B21,'PivotTable with Unique-ID'!B21:I53,8,"False")</f>
        <v>8834</v>
      </c>
    </row>
    <row r="90" spans="1:2">
      <c r="A90" s="33">
        <f>VLOOKUP('PivotTable with Unique-ID'!B22,'PivotTable with Unique-ID'!B22:I54,1,"False")</f>
        <v>4702921684</v>
      </c>
      <c r="B90" s="34">
        <f>VLOOKUP('PivotTable with Unique-ID'!B22,'PivotTable with Unique-ID'!B22:I54,8,"False")</f>
        <v>7362</v>
      </c>
    </row>
    <row r="91" spans="1:2">
      <c r="A91" s="33">
        <f>VLOOKUP('PivotTable with Unique-ID'!B23,'PivotTable with Unique-ID'!B23:I55,1,"False")</f>
        <v>5553957443</v>
      </c>
      <c r="B91" s="34">
        <f>VLOOKUP('PivotTable with Unique-ID'!B23,'PivotTable with Unique-ID'!B23:I55,8,"False")</f>
        <v>6392</v>
      </c>
    </row>
    <row r="92" spans="1:2">
      <c r="A92" s="33">
        <f>VLOOKUP('PivotTable with Unique-ID'!B24,'PivotTable with Unique-ID'!B24:I56,1,"False")</f>
        <v>5577150313</v>
      </c>
      <c r="B92" s="34">
        <f>VLOOKUP('PivotTable with Unique-ID'!B24,'PivotTable with Unique-ID'!B24:I56,8,"False")</f>
        <v>4438</v>
      </c>
    </row>
    <row r="93" spans="1:2">
      <c r="A93" s="33">
        <f>VLOOKUP('PivotTable with Unique-ID'!B25,'PivotTable with Unique-ID'!B25:I57,1,"False")</f>
        <v>6117666160</v>
      </c>
      <c r="B93" s="34">
        <f>VLOOKUP('PivotTable with Unique-ID'!B25,'PivotTable with Unique-ID'!B25:I57,8,"False")</f>
        <v>8074</v>
      </c>
    </row>
    <row r="94" spans="1:2">
      <c r="A94" s="33">
        <f>VLOOKUP('PivotTable with Unique-ID'!B26,'PivotTable with Unique-ID'!B26:I58,1,"False")</f>
        <v>6290855005</v>
      </c>
      <c r="B94" s="34">
        <f>VLOOKUP('PivotTable with Unique-ID'!B26,'PivotTable with Unique-ID'!B26:I58,8,"False")</f>
        <v>6596</v>
      </c>
    </row>
    <row r="95" spans="1:2">
      <c r="A95" s="33">
        <f>VLOOKUP('PivotTable with Unique-ID'!B27,'PivotTable with Unique-ID'!B27:I59,1,"False")</f>
        <v>6775888955</v>
      </c>
      <c r="B95" s="34">
        <f>VLOOKUP('PivotTable with Unique-ID'!B27,'PivotTable with Unique-ID'!B27:I59,8,"False")</f>
        <v>1044</v>
      </c>
    </row>
    <row r="96" spans="1:2">
      <c r="A96" s="33">
        <f>VLOOKUP('PivotTable with Unique-ID'!B28,'PivotTable with Unique-ID'!B28:I60,1,"False")</f>
        <v>6962181067</v>
      </c>
      <c r="B96" s="34">
        <f>VLOOKUP('PivotTable with Unique-ID'!B28,'PivotTable with Unique-ID'!B28:I60,8,"False")</f>
        <v>7620</v>
      </c>
    </row>
    <row r="97" spans="1:2">
      <c r="A97" s="33">
        <f>VLOOKUP('PivotTable with Unique-ID'!B29,'PivotTable with Unique-ID'!B29:I61,1,"False")</f>
        <v>7007744171</v>
      </c>
      <c r="B97" s="34">
        <f>VLOOKUP('PivotTable with Unique-ID'!B29,'PivotTable with Unique-ID'!B29:I61,8,"False")</f>
        <v>7299</v>
      </c>
    </row>
    <row r="98" spans="1:2">
      <c r="A98" s="33">
        <f>VLOOKUP('PivotTable with Unique-ID'!B30,'PivotTable with Unique-ID'!B30:I62,1,"False")</f>
        <v>7086361926</v>
      </c>
      <c r="B98" s="34">
        <f>VLOOKUP('PivotTable with Unique-ID'!B30,'PivotTable with Unique-ID'!B30:I62,8,"False")</f>
        <v>4459</v>
      </c>
    </row>
    <row r="99" spans="1:2">
      <c r="A99" s="33">
        <f>VLOOKUP('PivotTable with Unique-ID'!B31,'PivotTable with Unique-ID'!B31:I63,1,"False")</f>
        <v>8053475328</v>
      </c>
      <c r="B99" s="34">
        <f>VLOOKUP('PivotTable with Unique-ID'!B31,'PivotTable with Unique-ID'!B31:I63,8,"False")</f>
        <v>4680</v>
      </c>
    </row>
    <row r="100" spans="1:2">
      <c r="A100" s="33">
        <f>VLOOKUP('PivotTable with Unique-ID'!B32,'PivotTable with Unique-ID'!B32:I64,1,"False")</f>
        <v>8253242879</v>
      </c>
      <c r="B100" s="34">
        <f>VLOOKUP('PivotTable with Unique-ID'!B32,'PivotTable with Unique-ID'!B32:I64,8,"False")</f>
        <v>2221</v>
      </c>
    </row>
    <row r="101" spans="1:2">
      <c r="A101" s="33">
        <f>VLOOKUP('PivotTable with Unique-ID'!B33,'PivotTable with Unique-ID'!B33:I65,1,"False")</f>
        <v>8378563200</v>
      </c>
      <c r="B101" s="34">
        <f>VLOOKUP('PivotTable with Unique-ID'!B33,'PivotTable with Unique-ID'!B33:I65,8,"False")</f>
        <v>4839</v>
      </c>
    </row>
    <row r="102" spans="1:2">
      <c r="A102" s="33">
        <f>VLOOKUP('PivotTable with Unique-ID'!B34,'PivotTable with Unique-ID'!B34:I66,1,"False")</f>
        <v>8583815059</v>
      </c>
      <c r="B102" s="34">
        <f>VLOOKUP('PivotTable with Unique-ID'!B34,'PivotTable with Unique-ID'!B34:I66,8,"False")</f>
        <v>4287</v>
      </c>
    </row>
    <row r="103" spans="1:2">
      <c r="A103" s="33">
        <f>VLOOKUP('PivotTable with Unique-ID'!B35,'PivotTable with Unique-ID'!B35:I67,1,"False")</f>
        <v>8792009665</v>
      </c>
      <c r="B103" s="34">
        <f>VLOOKUP('PivotTable with Unique-ID'!B35,'PivotTable with Unique-ID'!B35:I67,8,"False")</f>
        <v>2662</v>
      </c>
    </row>
    <row r="104" spans="1:2">
      <c r="A104" s="36">
        <f>VLOOKUP('PivotTable with Unique-ID'!B36,'PivotTable with Unique-ID'!B36:I68,1,"False")</f>
        <v>8877689391</v>
      </c>
      <c r="B104" s="37">
        <f>VLOOKUP('PivotTable with Unique-ID'!B36,'PivotTable with Unique-ID'!B36:I68,8,"False")</f>
        <v>7276</v>
      </c>
    </row>
  </sheetData>
  <mergeCells count="2">
    <mergeCell ref="V2:AB3"/>
    <mergeCell ref="V4:AB19"/>
  </mergeCells>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9E8A-D7C8-4579-995D-7DA28BA1C57A}">
  <dimension ref="A2:H36"/>
  <sheetViews>
    <sheetView workbookViewId="0">
      <selection activeCell="I3" sqref="I3"/>
    </sheetView>
  </sheetViews>
  <sheetFormatPr defaultRowHeight="15"/>
  <cols>
    <col min="1" max="1" width="15.28515625" style="41" bestFit="1" customWidth="1"/>
    <col min="2" max="2" width="11" bestFit="1" customWidth="1"/>
    <col min="3" max="3" width="23.85546875" style="2" bestFit="1" customWidth="1"/>
    <col min="4" max="4" width="17.5703125" bestFit="1" customWidth="1"/>
    <col min="5" max="5" width="15.140625" bestFit="1" customWidth="1"/>
    <col min="6" max="6" width="26.28515625" bestFit="1" customWidth="1"/>
    <col min="7" max="7" width="27.28515625" bestFit="1" customWidth="1"/>
    <col min="8" max="8" width="25.28515625" bestFit="1" customWidth="1"/>
    <col min="9" max="9" width="15.85546875" customWidth="1"/>
    <col min="10" max="10" width="6.85546875" customWidth="1"/>
    <col min="11" max="11" width="2.28515625" bestFit="1" customWidth="1"/>
    <col min="12" max="93" width="3.28515625" bestFit="1" customWidth="1"/>
    <col min="94" max="123" width="4.42578125" bestFit="1" customWidth="1"/>
    <col min="124" max="124" width="7.42578125" bestFit="1" customWidth="1"/>
    <col min="125" max="125" width="11.7109375" bestFit="1" customWidth="1"/>
  </cols>
  <sheetData>
    <row r="2" spans="1:8" ht="15.75" customHeight="1"/>
    <row r="3" spans="1:8" ht="28.5" customHeight="1">
      <c r="A3" s="42" t="s">
        <v>1</v>
      </c>
      <c r="B3" s="43" t="s">
        <v>40</v>
      </c>
      <c r="C3" s="44" t="s">
        <v>20</v>
      </c>
      <c r="D3" s="43" t="s">
        <v>18</v>
      </c>
      <c r="E3" s="43" t="s">
        <v>19</v>
      </c>
      <c r="F3" s="43" t="s">
        <v>22</v>
      </c>
      <c r="G3" s="43" t="s">
        <v>23</v>
      </c>
      <c r="H3" s="45" t="s">
        <v>21</v>
      </c>
    </row>
    <row r="4" spans="1:8">
      <c r="A4" s="46">
        <v>42472</v>
      </c>
      <c r="B4" s="47">
        <v>33</v>
      </c>
      <c r="C4" s="48">
        <v>5.9827272485602991</v>
      </c>
      <c r="D4" s="47">
        <v>271816</v>
      </c>
      <c r="E4" s="47">
        <v>78893</v>
      </c>
      <c r="F4" s="47">
        <v>259</v>
      </c>
      <c r="G4" s="47">
        <v>6567</v>
      </c>
      <c r="H4" s="49">
        <v>736</v>
      </c>
    </row>
    <row r="5" spans="1:8">
      <c r="A5" s="46">
        <v>42473</v>
      </c>
      <c r="B5" s="47">
        <v>33</v>
      </c>
      <c r="C5" s="48">
        <v>5.1033333160660481</v>
      </c>
      <c r="D5" s="47">
        <v>237558</v>
      </c>
      <c r="E5" s="47">
        <v>75459</v>
      </c>
      <c r="F5" s="47">
        <v>349</v>
      </c>
      <c r="G5" s="47">
        <v>5998</v>
      </c>
      <c r="H5" s="49">
        <v>671</v>
      </c>
    </row>
    <row r="6" spans="1:8">
      <c r="A6" s="46">
        <v>42474</v>
      </c>
      <c r="B6" s="47">
        <v>33</v>
      </c>
      <c r="C6" s="48">
        <v>5.5993939624591302</v>
      </c>
      <c r="D6" s="47">
        <v>255538</v>
      </c>
      <c r="E6" s="47">
        <v>77761</v>
      </c>
      <c r="F6" s="47">
        <v>409</v>
      </c>
      <c r="G6" s="47">
        <v>6633</v>
      </c>
      <c r="H6" s="49">
        <v>691</v>
      </c>
    </row>
    <row r="7" spans="1:8">
      <c r="A7" s="46">
        <v>42475</v>
      </c>
      <c r="B7" s="47">
        <v>33</v>
      </c>
      <c r="C7" s="48">
        <v>5.2878787770415796</v>
      </c>
      <c r="D7" s="47">
        <v>248617</v>
      </c>
      <c r="E7" s="47">
        <v>77721</v>
      </c>
      <c r="F7" s="47">
        <v>326</v>
      </c>
      <c r="G7" s="47">
        <v>7057</v>
      </c>
      <c r="H7" s="49">
        <v>633</v>
      </c>
    </row>
    <row r="8" spans="1:8">
      <c r="A8" s="46">
        <v>42476</v>
      </c>
      <c r="B8" s="47">
        <v>32</v>
      </c>
      <c r="C8" s="48">
        <v>6.2915625174646248</v>
      </c>
      <c r="D8" s="47">
        <v>277733</v>
      </c>
      <c r="E8" s="47">
        <v>76574</v>
      </c>
      <c r="F8" s="47">
        <v>484</v>
      </c>
      <c r="G8" s="47">
        <v>6202</v>
      </c>
      <c r="H8" s="49">
        <v>891</v>
      </c>
    </row>
    <row r="9" spans="1:8">
      <c r="A9" s="46">
        <v>42477</v>
      </c>
      <c r="B9" s="47">
        <v>32</v>
      </c>
      <c r="C9" s="48">
        <v>4.5406249602674507</v>
      </c>
      <c r="D9" s="47">
        <v>205096</v>
      </c>
      <c r="E9" s="47">
        <v>71391</v>
      </c>
      <c r="F9" s="47">
        <v>379</v>
      </c>
      <c r="G9" s="47">
        <v>5291</v>
      </c>
      <c r="H9" s="49">
        <v>605</v>
      </c>
    </row>
    <row r="10" spans="1:8">
      <c r="A10" s="46">
        <v>42478</v>
      </c>
      <c r="B10" s="47">
        <v>32</v>
      </c>
      <c r="C10" s="48">
        <v>5.657812474993988</v>
      </c>
      <c r="D10" s="47">
        <v>252703</v>
      </c>
      <c r="E10" s="47">
        <v>74668</v>
      </c>
      <c r="F10" s="47">
        <v>516</v>
      </c>
      <c r="G10" s="47">
        <v>6025</v>
      </c>
      <c r="H10" s="49">
        <v>781</v>
      </c>
    </row>
    <row r="11" spans="1:8">
      <c r="A11" s="46">
        <v>42479</v>
      </c>
      <c r="B11" s="47">
        <v>32</v>
      </c>
      <c r="C11" s="48">
        <v>5.8718749247491324</v>
      </c>
      <c r="D11" s="47">
        <v>257557</v>
      </c>
      <c r="E11" s="47">
        <v>75491</v>
      </c>
      <c r="F11" s="47">
        <v>441</v>
      </c>
      <c r="G11" s="47">
        <v>6461</v>
      </c>
      <c r="H11" s="49">
        <v>767</v>
      </c>
    </row>
    <row r="12" spans="1:8">
      <c r="A12" s="46">
        <v>42480</v>
      </c>
      <c r="B12" s="47">
        <v>32</v>
      </c>
      <c r="C12" s="48">
        <v>5.9503125439514415</v>
      </c>
      <c r="D12" s="47">
        <v>261215</v>
      </c>
      <c r="E12" s="47">
        <v>76647</v>
      </c>
      <c r="F12" s="47">
        <v>600</v>
      </c>
      <c r="G12" s="47">
        <v>6515</v>
      </c>
      <c r="H12" s="49">
        <v>774</v>
      </c>
    </row>
    <row r="13" spans="1:8">
      <c r="A13" s="46">
        <v>42481</v>
      </c>
      <c r="B13" s="47">
        <v>32</v>
      </c>
      <c r="C13" s="48">
        <v>6.030000067315993</v>
      </c>
      <c r="D13" s="47">
        <v>263795</v>
      </c>
      <c r="E13" s="47">
        <v>77500</v>
      </c>
      <c r="F13" s="47">
        <v>478</v>
      </c>
      <c r="G13" s="47">
        <v>5845</v>
      </c>
      <c r="H13" s="49">
        <v>859</v>
      </c>
    </row>
    <row r="14" spans="1:8">
      <c r="A14" s="46">
        <v>42482</v>
      </c>
      <c r="B14" s="47">
        <v>32</v>
      </c>
      <c r="C14" s="48">
        <v>5.3278124725911784</v>
      </c>
      <c r="D14" s="47">
        <v>238284</v>
      </c>
      <c r="E14" s="47">
        <v>74485</v>
      </c>
      <c r="F14" s="47">
        <v>424</v>
      </c>
      <c r="G14" s="47">
        <v>6257</v>
      </c>
      <c r="H14" s="49">
        <v>782</v>
      </c>
    </row>
    <row r="15" spans="1:8">
      <c r="A15" s="46">
        <v>42483</v>
      </c>
      <c r="B15" s="47">
        <v>32</v>
      </c>
      <c r="C15" s="48">
        <v>5.8412500396370906</v>
      </c>
      <c r="D15" s="47">
        <v>267124</v>
      </c>
      <c r="E15" s="47">
        <v>76709</v>
      </c>
      <c r="F15" s="47">
        <v>481</v>
      </c>
      <c r="G15" s="47">
        <v>7453</v>
      </c>
      <c r="H15" s="49">
        <v>601</v>
      </c>
    </row>
    <row r="16" spans="1:8">
      <c r="A16" s="46">
        <v>42484</v>
      </c>
      <c r="B16" s="47">
        <v>32</v>
      </c>
      <c r="C16" s="48">
        <v>5.4675000272691285</v>
      </c>
      <c r="D16" s="47">
        <v>236621</v>
      </c>
      <c r="E16" s="47">
        <v>73326</v>
      </c>
      <c r="F16" s="47">
        <v>439</v>
      </c>
      <c r="G16" s="47">
        <v>5962</v>
      </c>
      <c r="H16" s="49">
        <v>673</v>
      </c>
    </row>
    <row r="17" spans="1:8">
      <c r="A17" s="46">
        <v>42485</v>
      </c>
      <c r="B17" s="47">
        <v>32</v>
      </c>
      <c r="C17" s="48">
        <v>5.6328125181607911</v>
      </c>
      <c r="D17" s="47">
        <v>253849</v>
      </c>
      <c r="E17" s="47">
        <v>75186</v>
      </c>
      <c r="F17" s="47">
        <v>364</v>
      </c>
      <c r="G17" s="47">
        <v>6172</v>
      </c>
      <c r="H17" s="49">
        <v>909</v>
      </c>
    </row>
    <row r="18" spans="1:8">
      <c r="A18" s="46">
        <v>42486</v>
      </c>
      <c r="B18" s="47">
        <v>32</v>
      </c>
      <c r="C18" s="48">
        <v>5.5346875265240651</v>
      </c>
      <c r="D18" s="47">
        <v>250688</v>
      </c>
      <c r="E18" s="47">
        <v>74604</v>
      </c>
      <c r="F18" s="47">
        <v>564</v>
      </c>
      <c r="G18" s="47">
        <v>6408</v>
      </c>
      <c r="H18" s="49">
        <v>634</v>
      </c>
    </row>
    <row r="19" spans="1:8">
      <c r="A19" s="46">
        <v>42487</v>
      </c>
      <c r="B19" s="47">
        <v>32</v>
      </c>
      <c r="C19" s="48">
        <v>5.9153124988079089</v>
      </c>
      <c r="D19" s="47">
        <v>258516</v>
      </c>
      <c r="E19" s="47">
        <v>74514</v>
      </c>
      <c r="F19" s="47">
        <v>345</v>
      </c>
      <c r="G19" s="47">
        <v>6322</v>
      </c>
      <c r="H19" s="49">
        <v>757</v>
      </c>
    </row>
    <row r="20" spans="1:8">
      <c r="A20" s="46">
        <v>42488</v>
      </c>
      <c r="B20" s="47">
        <v>32</v>
      </c>
      <c r="C20" s="48">
        <v>5.3615625165402907</v>
      </c>
      <c r="D20" s="47">
        <v>242996</v>
      </c>
      <c r="E20" s="47">
        <v>74114</v>
      </c>
      <c r="F20" s="47">
        <v>378</v>
      </c>
      <c r="G20" s="47">
        <v>6694</v>
      </c>
      <c r="H20" s="49">
        <v>575</v>
      </c>
    </row>
    <row r="21" spans="1:8">
      <c r="A21" s="46">
        <v>42489</v>
      </c>
      <c r="B21" s="47">
        <v>32</v>
      </c>
      <c r="C21" s="48">
        <v>5.1812499882071306</v>
      </c>
      <c r="D21" s="47">
        <v>234289</v>
      </c>
      <c r="E21" s="47">
        <v>72722</v>
      </c>
      <c r="F21" s="47">
        <v>448</v>
      </c>
      <c r="G21" s="47">
        <v>6559</v>
      </c>
      <c r="H21" s="49">
        <v>520</v>
      </c>
    </row>
    <row r="22" spans="1:8">
      <c r="A22" s="46">
        <v>42490</v>
      </c>
      <c r="B22" s="47">
        <v>31</v>
      </c>
      <c r="C22" s="48">
        <v>6.1006451037622274</v>
      </c>
      <c r="D22" s="47">
        <v>258726</v>
      </c>
      <c r="E22" s="47">
        <v>73592</v>
      </c>
      <c r="F22" s="47">
        <v>513</v>
      </c>
      <c r="G22" s="47">
        <v>6775</v>
      </c>
      <c r="H22" s="49">
        <v>628</v>
      </c>
    </row>
    <row r="23" spans="1:8">
      <c r="A23" s="46">
        <v>42491</v>
      </c>
      <c r="B23" s="47">
        <v>30</v>
      </c>
      <c r="C23" s="48">
        <v>4.9749999940395355</v>
      </c>
      <c r="D23" s="47">
        <v>206870</v>
      </c>
      <c r="E23" s="47">
        <v>66913</v>
      </c>
      <c r="F23" s="47">
        <v>471</v>
      </c>
      <c r="G23" s="47">
        <v>4808</v>
      </c>
      <c r="H23" s="49">
        <v>679</v>
      </c>
    </row>
    <row r="24" spans="1:8">
      <c r="A24" s="46">
        <v>42492</v>
      </c>
      <c r="B24" s="47">
        <v>29</v>
      </c>
      <c r="C24" s="48">
        <v>4.9672413643064184</v>
      </c>
      <c r="D24" s="47">
        <v>204434</v>
      </c>
      <c r="E24" s="47">
        <v>65988</v>
      </c>
      <c r="F24" s="47">
        <v>382</v>
      </c>
      <c r="G24" s="47">
        <v>5418</v>
      </c>
      <c r="H24" s="49">
        <v>466</v>
      </c>
    </row>
    <row r="25" spans="1:8">
      <c r="A25" s="46">
        <v>42493</v>
      </c>
      <c r="B25" s="47">
        <v>29</v>
      </c>
      <c r="C25" s="48">
        <v>6.0944827448833614</v>
      </c>
      <c r="D25" s="47">
        <v>248203</v>
      </c>
      <c r="E25" s="47">
        <v>71163</v>
      </c>
      <c r="F25" s="47">
        <v>430</v>
      </c>
      <c r="G25" s="47">
        <v>5897</v>
      </c>
      <c r="H25" s="49">
        <v>723</v>
      </c>
    </row>
    <row r="26" spans="1:8">
      <c r="A26" s="46">
        <v>42494</v>
      </c>
      <c r="B26" s="47">
        <v>29</v>
      </c>
      <c r="C26" s="48">
        <v>4.9403447919878456</v>
      </c>
      <c r="D26" s="47">
        <v>196149</v>
      </c>
      <c r="E26" s="47">
        <v>66211</v>
      </c>
      <c r="F26" s="47">
        <v>323</v>
      </c>
      <c r="G26" s="47">
        <v>5214</v>
      </c>
      <c r="H26" s="49">
        <v>405</v>
      </c>
    </row>
    <row r="27" spans="1:8">
      <c r="A27" s="46">
        <v>42495</v>
      </c>
      <c r="B27" s="47">
        <v>29</v>
      </c>
      <c r="C27" s="48">
        <v>6.2165517437046933</v>
      </c>
      <c r="D27" s="47">
        <v>253200</v>
      </c>
      <c r="E27" s="47">
        <v>70037</v>
      </c>
      <c r="F27" s="47">
        <v>448</v>
      </c>
      <c r="G27" s="47">
        <v>6010</v>
      </c>
      <c r="H27" s="49">
        <v>640</v>
      </c>
    </row>
    <row r="28" spans="1:8">
      <c r="A28" s="46">
        <v>42496</v>
      </c>
      <c r="B28" s="47">
        <v>29</v>
      </c>
      <c r="C28" s="48">
        <v>5.4572413758342639</v>
      </c>
      <c r="D28" s="47">
        <v>217287</v>
      </c>
      <c r="E28" s="47">
        <v>68877</v>
      </c>
      <c r="F28" s="47">
        <v>328</v>
      </c>
      <c r="G28" s="47">
        <v>5856</v>
      </c>
      <c r="H28" s="49">
        <v>592</v>
      </c>
    </row>
    <row r="29" spans="1:8">
      <c r="A29" s="46">
        <v>42497</v>
      </c>
      <c r="B29" s="47">
        <v>29</v>
      </c>
      <c r="C29" s="48">
        <v>5.1244827714459618</v>
      </c>
      <c r="D29" s="47">
        <v>207386</v>
      </c>
      <c r="E29" s="47">
        <v>65141</v>
      </c>
      <c r="F29" s="47">
        <v>407</v>
      </c>
      <c r="G29" s="47">
        <v>5256</v>
      </c>
      <c r="H29" s="49">
        <v>598</v>
      </c>
    </row>
    <row r="30" spans="1:8">
      <c r="A30" s="46">
        <v>42498</v>
      </c>
      <c r="B30" s="47">
        <v>27</v>
      </c>
      <c r="C30" s="48">
        <v>5.1399999812797281</v>
      </c>
      <c r="D30" s="47">
        <v>190334</v>
      </c>
      <c r="E30" s="47">
        <v>62193</v>
      </c>
      <c r="F30" s="47">
        <v>469</v>
      </c>
      <c r="G30" s="47">
        <v>4990</v>
      </c>
      <c r="H30" s="49">
        <v>461</v>
      </c>
    </row>
    <row r="31" spans="1:8">
      <c r="A31" s="46">
        <v>42499</v>
      </c>
      <c r="B31" s="47">
        <v>27</v>
      </c>
      <c r="C31" s="48">
        <v>5.9629629585478066</v>
      </c>
      <c r="D31" s="47">
        <v>222718</v>
      </c>
      <c r="E31" s="47">
        <v>63063</v>
      </c>
      <c r="F31" s="47">
        <v>418</v>
      </c>
      <c r="G31" s="47">
        <v>5432</v>
      </c>
      <c r="H31" s="49">
        <v>617</v>
      </c>
    </row>
    <row r="32" spans="1:8">
      <c r="A32" s="46">
        <v>42500</v>
      </c>
      <c r="B32" s="47">
        <v>26</v>
      </c>
      <c r="C32" s="48">
        <v>5.6661537530330515</v>
      </c>
      <c r="D32" s="47">
        <v>206737</v>
      </c>
      <c r="E32" s="47">
        <v>57963</v>
      </c>
      <c r="F32" s="47">
        <v>485</v>
      </c>
      <c r="G32" s="47">
        <v>4663</v>
      </c>
      <c r="H32" s="49">
        <v>629</v>
      </c>
    </row>
    <row r="33" spans="1:8">
      <c r="A33" s="46">
        <v>42501</v>
      </c>
      <c r="B33" s="47">
        <v>24</v>
      </c>
      <c r="C33" s="48">
        <v>5.4945833086967468</v>
      </c>
      <c r="D33" s="47">
        <v>180468</v>
      </c>
      <c r="E33" s="47">
        <v>52562</v>
      </c>
      <c r="F33" s="47">
        <v>348</v>
      </c>
      <c r="G33" s="47">
        <v>4429</v>
      </c>
      <c r="H33" s="49">
        <v>510</v>
      </c>
    </row>
    <row r="34" spans="1:8">
      <c r="A34" s="46">
        <v>42502</v>
      </c>
      <c r="B34" s="47">
        <v>21</v>
      </c>
      <c r="C34" s="48">
        <v>2.4433333211179296</v>
      </c>
      <c r="D34" s="47">
        <v>73129</v>
      </c>
      <c r="E34" s="47">
        <v>23925</v>
      </c>
      <c r="F34" s="47">
        <v>45</v>
      </c>
      <c r="G34" s="47">
        <v>2075</v>
      </c>
      <c r="H34" s="49">
        <v>88</v>
      </c>
    </row>
    <row r="35" spans="1:8">
      <c r="A35" s="46" t="s">
        <v>41</v>
      </c>
      <c r="B35" s="47"/>
      <c r="C35" s="48"/>
      <c r="D35" s="47"/>
      <c r="E35" s="47"/>
      <c r="F35" s="47"/>
      <c r="G35" s="47"/>
      <c r="H35" s="49"/>
    </row>
    <row r="36" spans="1:8">
      <c r="A36" s="50" t="s">
        <v>42</v>
      </c>
      <c r="B36" s="51">
        <v>940</v>
      </c>
      <c r="C36" s="52">
        <v>5.489702121915415</v>
      </c>
      <c r="D36" s="51">
        <v>7179636</v>
      </c>
      <c r="E36" s="51">
        <v>2165393</v>
      </c>
      <c r="F36" s="51">
        <v>12751</v>
      </c>
      <c r="G36" s="51">
        <v>181244</v>
      </c>
      <c r="H36" s="53">
        <v>19895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DDDC9-D312-43E4-9568-62394DA12463}">
  <dimension ref="B2:G46"/>
  <sheetViews>
    <sheetView topLeftCell="A27" workbookViewId="0">
      <selection activeCell="E38" sqref="E38:G46"/>
    </sheetView>
  </sheetViews>
  <sheetFormatPr defaultRowHeight="15"/>
  <cols>
    <col min="1" max="1" width="6.140625" customWidth="1"/>
    <col min="2" max="2" width="21.42578125" style="41" customWidth="1"/>
    <col min="3" max="3" width="29.28515625" style="2" customWidth="1"/>
    <col min="4" max="4" width="4.5703125" customWidth="1"/>
    <col min="5" max="5" width="21.5703125" style="41" customWidth="1"/>
    <col min="6" max="6" width="18.42578125" customWidth="1"/>
    <col min="7" max="7" width="17.5703125" style="58" customWidth="1"/>
  </cols>
  <sheetData>
    <row r="2" spans="2:7" ht="30">
      <c r="B2" s="59" t="s">
        <v>43</v>
      </c>
      <c r="C2" s="60" t="s">
        <v>44</v>
      </c>
      <c r="E2" s="61" t="s">
        <v>45</v>
      </c>
      <c r="F2" s="62" t="s">
        <v>46</v>
      </c>
      <c r="G2" s="63" t="s">
        <v>47</v>
      </c>
    </row>
    <row r="3" spans="2:7">
      <c r="B3" s="54">
        <f>VLOOKUP('PivotTable with Unique-dates'!A4,'PivotTable with Unique-dates'!A4:H34,1,"False")</f>
        <v>42472</v>
      </c>
      <c r="C3" s="55">
        <f>VLOOKUP('PivotTable with Unique-dates'!A4,'PivotTable with Unique-dates'!A4:H36,3,"False")</f>
        <v>5.9827272485602991</v>
      </c>
      <c r="E3" s="54">
        <f>VLOOKUP('PivotTable with Unique-dates'!A4,'PivotTable with Unique-dates'!A4:H34,1,"False")</f>
        <v>42472</v>
      </c>
      <c r="F3" s="34">
        <f>VLOOKUP('PivotTable with Unique-dates'!A4,'PivotTable with Unique-dates'!A4:H36,2,"False")</f>
        <v>33</v>
      </c>
      <c r="G3" s="58">
        <f>SUM('PivotTable with Unique-dates'!F4,'PivotTable with Unique-dates'!G4,'PivotTable with Unique-dates'!H4)</f>
        <v>7562</v>
      </c>
    </row>
    <row r="4" spans="2:7">
      <c r="B4" s="54">
        <f>VLOOKUP('PivotTable with Unique-dates'!A5,'PivotTable with Unique-dates'!A5:H35,1,"False")</f>
        <v>42473</v>
      </c>
      <c r="C4" s="55">
        <f>VLOOKUP('PivotTable with Unique-dates'!A5,'PivotTable with Unique-dates'!A5:H37,3,"False")</f>
        <v>5.1033333160660481</v>
      </c>
      <c r="E4" s="54">
        <f>VLOOKUP('PivotTable with Unique-dates'!A5,'PivotTable with Unique-dates'!A5:H35,1,"False")</f>
        <v>42473</v>
      </c>
      <c r="F4" s="34">
        <f>VLOOKUP('PivotTable with Unique-dates'!A5,'PivotTable with Unique-dates'!A5:H37,2,"False")</f>
        <v>33</v>
      </c>
      <c r="G4" s="58">
        <f>SUM('PivotTable with Unique-dates'!F5,'PivotTable with Unique-dates'!G5,'PivotTable with Unique-dates'!H5)</f>
        <v>7018</v>
      </c>
    </row>
    <row r="5" spans="2:7">
      <c r="B5" s="54">
        <f>VLOOKUP('PivotTable with Unique-dates'!A6,'PivotTable with Unique-dates'!A6:H36,1,"False")</f>
        <v>42474</v>
      </c>
      <c r="C5" s="55">
        <f>VLOOKUP('PivotTable with Unique-dates'!A6,'PivotTable with Unique-dates'!A6:H38,3,"False")</f>
        <v>5.5993939624591302</v>
      </c>
      <c r="E5" s="54">
        <f>VLOOKUP('PivotTable with Unique-dates'!A6,'PivotTable with Unique-dates'!A6:H36,1,"False")</f>
        <v>42474</v>
      </c>
      <c r="F5" s="34">
        <f>VLOOKUP('PivotTable with Unique-dates'!A6,'PivotTable with Unique-dates'!A6:H38,2,"False")</f>
        <v>33</v>
      </c>
      <c r="G5" s="58">
        <f>SUM('PivotTable with Unique-dates'!F6,'PivotTable with Unique-dates'!G6,'PivotTable with Unique-dates'!H6)</f>
        <v>7733</v>
      </c>
    </row>
    <row r="6" spans="2:7">
      <c r="B6" s="54">
        <f>VLOOKUP('PivotTable with Unique-dates'!A7,'PivotTable with Unique-dates'!A7:H37,1,"False")</f>
        <v>42475</v>
      </c>
      <c r="C6" s="55">
        <f>VLOOKUP('PivotTable with Unique-dates'!A7,'PivotTable with Unique-dates'!A7:H39,3,"False")</f>
        <v>5.2878787770415796</v>
      </c>
      <c r="E6" s="54">
        <f>VLOOKUP('PivotTable with Unique-dates'!A7,'PivotTable with Unique-dates'!A7:H37,1,"False")</f>
        <v>42475</v>
      </c>
      <c r="F6" s="34">
        <f>VLOOKUP('PivotTable with Unique-dates'!A7,'PivotTable with Unique-dates'!A7:H39,2,"False")</f>
        <v>33</v>
      </c>
      <c r="G6" s="58">
        <f>SUM('PivotTable with Unique-dates'!F7,'PivotTable with Unique-dates'!G7,'PivotTable with Unique-dates'!H7)</f>
        <v>8016</v>
      </c>
    </row>
    <row r="7" spans="2:7">
      <c r="B7" s="54">
        <f>VLOOKUP('PivotTable with Unique-dates'!A8,'PivotTable with Unique-dates'!A8:H38,1,"False")</f>
        <v>42476</v>
      </c>
      <c r="C7" s="55">
        <f>VLOOKUP('PivotTable with Unique-dates'!A8,'PivotTable with Unique-dates'!A8:H40,3,"False")</f>
        <v>6.2915625174646248</v>
      </c>
      <c r="E7" s="54">
        <f>VLOOKUP('PivotTable with Unique-dates'!A8,'PivotTable with Unique-dates'!A8:H38,1,"False")</f>
        <v>42476</v>
      </c>
      <c r="F7" s="34">
        <f>VLOOKUP('PivotTable with Unique-dates'!A8,'PivotTable with Unique-dates'!A8:H40,2,"False")</f>
        <v>32</v>
      </c>
      <c r="G7" s="58">
        <f>SUM('PivotTable with Unique-dates'!F8,'PivotTable with Unique-dates'!G8,'PivotTable with Unique-dates'!H8)</f>
        <v>7577</v>
      </c>
    </row>
    <row r="8" spans="2:7">
      <c r="B8" s="54">
        <f>VLOOKUP('PivotTable with Unique-dates'!A9,'PivotTable with Unique-dates'!A9:H39,1,"False")</f>
        <v>42477</v>
      </c>
      <c r="C8" s="55">
        <f>VLOOKUP('PivotTable with Unique-dates'!A9,'PivotTable with Unique-dates'!A9:H41,3,"False")</f>
        <v>4.5406249602674507</v>
      </c>
      <c r="E8" s="54">
        <f>VLOOKUP('PivotTable with Unique-dates'!A9,'PivotTable with Unique-dates'!A9:H39,1,"False")</f>
        <v>42477</v>
      </c>
      <c r="F8" s="34">
        <f>VLOOKUP('PivotTable with Unique-dates'!A9,'PivotTable with Unique-dates'!A9:H41,2,"False")</f>
        <v>32</v>
      </c>
      <c r="G8" s="58">
        <f>SUM('PivotTable with Unique-dates'!F9,'PivotTable with Unique-dates'!G9,'PivotTable with Unique-dates'!H9)</f>
        <v>6275</v>
      </c>
    </row>
    <row r="9" spans="2:7">
      <c r="B9" s="54">
        <f>VLOOKUP('PivotTable with Unique-dates'!A10,'PivotTable with Unique-dates'!A10:H40,1,"False")</f>
        <v>42478</v>
      </c>
      <c r="C9" s="55">
        <f>VLOOKUP('PivotTable with Unique-dates'!A10,'PivotTable with Unique-dates'!A10:H42,3,"False")</f>
        <v>5.657812474993988</v>
      </c>
      <c r="E9" s="54">
        <f>VLOOKUP('PivotTable with Unique-dates'!A10,'PivotTable with Unique-dates'!A10:H40,1,"False")</f>
        <v>42478</v>
      </c>
      <c r="F9" s="34">
        <f>VLOOKUP('PivotTable with Unique-dates'!A10,'PivotTable with Unique-dates'!A10:H42,2,"False")</f>
        <v>32</v>
      </c>
      <c r="G9" s="58">
        <f>SUM('PivotTable with Unique-dates'!F10,'PivotTable with Unique-dates'!G10,'PivotTable with Unique-dates'!H10)</f>
        <v>7322</v>
      </c>
    </row>
    <row r="10" spans="2:7">
      <c r="B10" s="54">
        <f>VLOOKUP('PivotTable with Unique-dates'!A11,'PivotTable with Unique-dates'!A11:H41,1,"False")</f>
        <v>42479</v>
      </c>
      <c r="C10" s="55">
        <f>VLOOKUP('PivotTable with Unique-dates'!A11,'PivotTable with Unique-dates'!A11:H43,3,"False")</f>
        <v>5.8718749247491324</v>
      </c>
      <c r="E10" s="54">
        <f>VLOOKUP('PivotTable with Unique-dates'!A11,'PivotTable with Unique-dates'!A11:H41,1,"False")</f>
        <v>42479</v>
      </c>
      <c r="F10" s="34">
        <f>VLOOKUP('PivotTable with Unique-dates'!A11,'PivotTable with Unique-dates'!A11:H43,2,"False")</f>
        <v>32</v>
      </c>
      <c r="G10" s="58">
        <f>SUM('PivotTable with Unique-dates'!F11,'PivotTable with Unique-dates'!G11,'PivotTable with Unique-dates'!H11)</f>
        <v>7669</v>
      </c>
    </row>
    <row r="11" spans="2:7">
      <c r="B11" s="54">
        <f>VLOOKUP('PivotTable with Unique-dates'!A12,'PivotTable with Unique-dates'!A12:H42,1,"False")</f>
        <v>42480</v>
      </c>
      <c r="C11" s="55">
        <f>VLOOKUP('PivotTable with Unique-dates'!A12,'PivotTable with Unique-dates'!A12:H44,3,"False")</f>
        <v>5.9503125439514415</v>
      </c>
      <c r="E11" s="54">
        <f>VLOOKUP('PivotTable with Unique-dates'!A12,'PivotTable with Unique-dates'!A12:H42,1,"False")</f>
        <v>42480</v>
      </c>
      <c r="F11" s="34">
        <f>VLOOKUP('PivotTable with Unique-dates'!A12,'PivotTable with Unique-dates'!A12:H44,2,"False")</f>
        <v>32</v>
      </c>
      <c r="G11" s="58">
        <f>SUM('PivotTable with Unique-dates'!F12,'PivotTable with Unique-dates'!G12,'PivotTable with Unique-dates'!H12)</f>
        <v>7889</v>
      </c>
    </row>
    <row r="12" spans="2:7">
      <c r="B12" s="54">
        <f>VLOOKUP('PivotTable with Unique-dates'!A13,'PivotTable with Unique-dates'!A13:H43,1,"False")</f>
        <v>42481</v>
      </c>
      <c r="C12" s="55">
        <f>VLOOKUP('PivotTable with Unique-dates'!A13,'PivotTable with Unique-dates'!A13:H45,3,"False")</f>
        <v>6.030000067315993</v>
      </c>
      <c r="E12" s="54">
        <f>VLOOKUP('PivotTable with Unique-dates'!A13,'PivotTable with Unique-dates'!A13:H43,1,"False")</f>
        <v>42481</v>
      </c>
      <c r="F12" s="34">
        <f>VLOOKUP('PivotTable with Unique-dates'!A13,'PivotTable with Unique-dates'!A13:H45,2,"False")</f>
        <v>32</v>
      </c>
      <c r="G12" s="58">
        <f>SUM('PivotTable with Unique-dates'!F13,'PivotTable with Unique-dates'!G13,'PivotTable with Unique-dates'!H13)</f>
        <v>7182</v>
      </c>
    </row>
    <row r="13" spans="2:7">
      <c r="B13" s="54">
        <f>VLOOKUP('PivotTable with Unique-dates'!A14,'PivotTable with Unique-dates'!A14:H44,1,"False")</f>
        <v>42482</v>
      </c>
      <c r="C13" s="55">
        <f>VLOOKUP('PivotTable with Unique-dates'!A14,'PivotTable with Unique-dates'!A14:H46,3,"False")</f>
        <v>5.3278124725911784</v>
      </c>
      <c r="E13" s="54">
        <f>VLOOKUP('PivotTable with Unique-dates'!A14,'PivotTable with Unique-dates'!A14:H44,1,"False")</f>
        <v>42482</v>
      </c>
      <c r="F13" s="34">
        <f>VLOOKUP('PivotTable with Unique-dates'!A14,'PivotTable with Unique-dates'!A14:H46,2,"False")</f>
        <v>32</v>
      </c>
      <c r="G13" s="58">
        <f>SUM('PivotTable with Unique-dates'!F14,'PivotTable with Unique-dates'!G14,'PivotTable with Unique-dates'!H14)</f>
        <v>7463</v>
      </c>
    </row>
    <row r="14" spans="2:7">
      <c r="B14" s="54">
        <f>VLOOKUP('PivotTable with Unique-dates'!A15,'PivotTable with Unique-dates'!A15:H45,1,"False")</f>
        <v>42483</v>
      </c>
      <c r="C14" s="55">
        <f>VLOOKUP('PivotTable with Unique-dates'!A15,'PivotTable with Unique-dates'!A15:H47,3,"False")</f>
        <v>5.8412500396370906</v>
      </c>
      <c r="E14" s="54">
        <f>VLOOKUP('PivotTable with Unique-dates'!A15,'PivotTable with Unique-dates'!A15:H45,1,"False")</f>
        <v>42483</v>
      </c>
      <c r="F14" s="34">
        <f>VLOOKUP('PivotTable with Unique-dates'!A15,'PivotTable with Unique-dates'!A15:H47,2,"False")</f>
        <v>32</v>
      </c>
      <c r="G14" s="58">
        <f>SUM('PivotTable with Unique-dates'!F15,'PivotTable with Unique-dates'!G15,'PivotTable with Unique-dates'!H15)</f>
        <v>8535</v>
      </c>
    </row>
    <row r="15" spans="2:7">
      <c r="B15" s="54">
        <f>VLOOKUP('PivotTable with Unique-dates'!A16,'PivotTable with Unique-dates'!A16:H46,1,"False")</f>
        <v>42484</v>
      </c>
      <c r="C15" s="55">
        <f>VLOOKUP('PivotTable with Unique-dates'!A16,'PivotTable with Unique-dates'!A16:H48,3,"False")</f>
        <v>5.4675000272691285</v>
      </c>
      <c r="E15" s="54">
        <f>VLOOKUP('PivotTable with Unique-dates'!A16,'PivotTable with Unique-dates'!A16:H46,1,"False")</f>
        <v>42484</v>
      </c>
      <c r="F15" s="34">
        <f>VLOOKUP('PivotTable with Unique-dates'!A16,'PivotTable with Unique-dates'!A16:H48,2,"False")</f>
        <v>32</v>
      </c>
      <c r="G15" s="58">
        <f>SUM('PivotTable with Unique-dates'!F16,'PivotTable with Unique-dates'!G16,'PivotTable with Unique-dates'!H16)</f>
        <v>7074</v>
      </c>
    </row>
    <row r="16" spans="2:7">
      <c r="B16" s="54">
        <f>VLOOKUP('PivotTable with Unique-dates'!A17,'PivotTable with Unique-dates'!A17:H47,1,"False")</f>
        <v>42485</v>
      </c>
      <c r="C16" s="55">
        <f>VLOOKUP('PivotTable with Unique-dates'!A17,'PivotTable with Unique-dates'!A17:H49,3,"False")</f>
        <v>5.6328125181607911</v>
      </c>
      <c r="E16" s="54">
        <f>VLOOKUP('PivotTable with Unique-dates'!A17,'PivotTable with Unique-dates'!A17:H47,1,"False")</f>
        <v>42485</v>
      </c>
      <c r="F16" s="34">
        <f>VLOOKUP('PivotTable with Unique-dates'!A17,'PivotTable with Unique-dates'!A17:H49,2,"False")</f>
        <v>32</v>
      </c>
      <c r="G16" s="58">
        <f>SUM('PivotTable with Unique-dates'!F17,'PivotTable with Unique-dates'!G17,'PivotTable with Unique-dates'!H17)</f>
        <v>7445</v>
      </c>
    </row>
    <row r="17" spans="2:7">
      <c r="B17" s="54">
        <f>VLOOKUP('PivotTable with Unique-dates'!A18,'PivotTable with Unique-dates'!A18:H48,1,"False")</f>
        <v>42486</v>
      </c>
      <c r="C17" s="55">
        <f>VLOOKUP('PivotTable with Unique-dates'!A18,'PivotTable with Unique-dates'!A18:H50,3,"False")</f>
        <v>5.5346875265240651</v>
      </c>
      <c r="E17" s="54">
        <f>VLOOKUP('PivotTable with Unique-dates'!A18,'PivotTable with Unique-dates'!A18:H48,1,"False")</f>
        <v>42486</v>
      </c>
      <c r="F17" s="34">
        <f>VLOOKUP('PivotTable with Unique-dates'!A18,'PivotTable with Unique-dates'!A18:H50,2,"False")</f>
        <v>32</v>
      </c>
      <c r="G17" s="58">
        <f>SUM('PivotTable with Unique-dates'!F18,'PivotTable with Unique-dates'!G18,'PivotTable with Unique-dates'!H18)</f>
        <v>7606</v>
      </c>
    </row>
    <row r="18" spans="2:7">
      <c r="B18" s="54">
        <f>VLOOKUP('PivotTable with Unique-dates'!A19,'PivotTable with Unique-dates'!A19:H49,1,"False")</f>
        <v>42487</v>
      </c>
      <c r="C18" s="55">
        <f>VLOOKUP('PivotTable with Unique-dates'!A19,'PivotTable with Unique-dates'!A19:H51,3,"False")</f>
        <v>5.9153124988079089</v>
      </c>
      <c r="E18" s="54">
        <f>VLOOKUP('PivotTable with Unique-dates'!A19,'PivotTable with Unique-dates'!A19:H49,1,"False")</f>
        <v>42487</v>
      </c>
      <c r="F18" s="34">
        <f>VLOOKUP('PivotTable with Unique-dates'!A19,'PivotTable with Unique-dates'!A19:H51,2,"False")</f>
        <v>32</v>
      </c>
      <c r="G18" s="58">
        <f>SUM('PivotTable with Unique-dates'!F19,'PivotTable with Unique-dates'!G19,'PivotTable with Unique-dates'!H19)</f>
        <v>7424</v>
      </c>
    </row>
    <row r="19" spans="2:7">
      <c r="B19" s="54">
        <f>VLOOKUP('PivotTable with Unique-dates'!A20,'PivotTable with Unique-dates'!A20:H50,1,"False")</f>
        <v>42488</v>
      </c>
      <c r="C19" s="55">
        <f>VLOOKUP('PivotTable with Unique-dates'!A20,'PivotTable with Unique-dates'!A20:H52,3,"False")</f>
        <v>5.3615625165402907</v>
      </c>
      <c r="E19" s="54">
        <f>VLOOKUP('PivotTable with Unique-dates'!A20,'PivotTable with Unique-dates'!A20:H50,1,"False")</f>
        <v>42488</v>
      </c>
      <c r="F19" s="34">
        <f>VLOOKUP('PivotTable with Unique-dates'!A20,'PivotTable with Unique-dates'!A20:H52,2,"False")</f>
        <v>32</v>
      </c>
      <c r="G19" s="58">
        <f>SUM('PivotTable with Unique-dates'!F20,'PivotTable with Unique-dates'!G20,'PivotTable with Unique-dates'!H20)</f>
        <v>7647</v>
      </c>
    </row>
    <row r="20" spans="2:7">
      <c r="B20" s="54">
        <f>VLOOKUP('PivotTable with Unique-dates'!A21,'PivotTable with Unique-dates'!A21:H51,1,"False")</f>
        <v>42489</v>
      </c>
      <c r="C20" s="55">
        <f>VLOOKUP('PivotTable with Unique-dates'!A21,'PivotTable with Unique-dates'!A21:H53,3,"False")</f>
        <v>5.1812499882071306</v>
      </c>
      <c r="E20" s="54">
        <f>VLOOKUP('PivotTable with Unique-dates'!A21,'PivotTable with Unique-dates'!A21:H51,1,"False")</f>
        <v>42489</v>
      </c>
      <c r="F20" s="34">
        <f>VLOOKUP('PivotTable with Unique-dates'!A21,'PivotTable with Unique-dates'!A21:H53,2,"False")</f>
        <v>32</v>
      </c>
      <c r="G20" s="58">
        <f>SUM('PivotTable with Unique-dates'!F21,'PivotTable with Unique-dates'!G21,'PivotTable with Unique-dates'!H21)</f>
        <v>7527</v>
      </c>
    </row>
    <row r="21" spans="2:7">
      <c r="B21" s="54">
        <f>VLOOKUP('PivotTable with Unique-dates'!A22,'PivotTable with Unique-dates'!A22:H52,1,"False")</f>
        <v>42490</v>
      </c>
      <c r="C21" s="55">
        <f>VLOOKUP('PivotTable with Unique-dates'!A22,'PivotTable with Unique-dates'!A22:H54,3,"False")</f>
        <v>6.1006451037622274</v>
      </c>
      <c r="E21" s="54">
        <f>VLOOKUP('PivotTable with Unique-dates'!A22,'PivotTable with Unique-dates'!A22:H52,1,"False")</f>
        <v>42490</v>
      </c>
      <c r="F21" s="34">
        <f>VLOOKUP('PivotTable with Unique-dates'!A22,'PivotTable with Unique-dates'!A22:H54,2,"False")</f>
        <v>31</v>
      </c>
      <c r="G21" s="58">
        <f>SUM('PivotTable with Unique-dates'!F22,'PivotTable with Unique-dates'!G22,'PivotTable with Unique-dates'!H22)</f>
        <v>7916</v>
      </c>
    </row>
    <row r="22" spans="2:7">
      <c r="B22" s="54">
        <f>VLOOKUP('PivotTable with Unique-dates'!A23,'PivotTable with Unique-dates'!A23:H53,1,"False")</f>
        <v>42491</v>
      </c>
      <c r="C22" s="55">
        <f>VLOOKUP('PivotTable with Unique-dates'!A23,'PivotTable with Unique-dates'!A23:H55,3,"False")</f>
        <v>4.9749999940395355</v>
      </c>
      <c r="E22" s="54">
        <f>VLOOKUP('PivotTable with Unique-dates'!A23,'PivotTable with Unique-dates'!A23:H53,1,"False")</f>
        <v>42491</v>
      </c>
      <c r="F22" s="34">
        <f>VLOOKUP('PivotTable with Unique-dates'!A23,'PivotTable with Unique-dates'!A23:H55,2,"False")</f>
        <v>30</v>
      </c>
      <c r="G22" s="58">
        <f>SUM('PivotTable with Unique-dates'!F23,'PivotTable with Unique-dates'!G23,'PivotTable with Unique-dates'!H23)</f>
        <v>5958</v>
      </c>
    </row>
    <row r="23" spans="2:7">
      <c r="B23" s="54">
        <f>VLOOKUP('PivotTable with Unique-dates'!A24,'PivotTable with Unique-dates'!A24:H54,1,"False")</f>
        <v>42492</v>
      </c>
      <c r="C23" s="55">
        <f>VLOOKUP('PivotTable with Unique-dates'!A24,'PivotTable with Unique-dates'!A24:H56,3,"False")</f>
        <v>4.9672413643064184</v>
      </c>
      <c r="E23" s="54">
        <f>VLOOKUP('PivotTable with Unique-dates'!A24,'PivotTable with Unique-dates'!A24:H54,1,"False")</f>
        <v>42492</v>
      </c>
      <c r="F23" s="34">
        <f>VLOOKUP('PivotTable with Unique-dates'!A24,'PivotTable with Unique-dates'!A24:H56,2,"False")</f>
        <v>29</v>
      </c>
      <c r="G23" s="58">
        <f>SUM('PivotTable with Unique-dates'!F24,'PivotTable with Unique-dates'!G24,'PivotTable with Unique-dates'!H24)</f>
        <v>6266</v>
      </c>
    </row>
    <row r="24" spans="2:7">
      <c r="B24" s="54">
        <f>VLOOKUP('PivotTable with Unique-dates'!A25,'PivotTable with Unique-dates'!A25:H55,1,"False")</f>
        <v>42493</v>
      </c>
      <c r="C24" s="55">
        <f>VLOOKUP('PivotTable with Unique-dates'!A25,'PivotTable with Unique-dates'!A25:H57,3,"False")</f>
        <v>6.0944827448833614</v>
      </c>
      <c r="E24" s="54">
        <f>VLOOKUP('PivotTable with Unique-dates'!A25,'PivotTable with Unique-dates'!A25:H55,1,"False")</f>
        <v>42493</v>
      </c>
      <c r="F24" s="34">
        <f>VLOOKUP('PivotTable with Unique-dates'!A25,'PivotTable with Unique-dates'!A25:H57,2,"False")</f>
        <v>29</v>
      </c>
      <c r="G24" s="58">
        <f>SUM('PivotTable with Unique-dates'!F25,'PivotTable with Unique-dates'!G25,'PivotTable with Unique-dates'!H25)</f>
        <v>7050</v>
      </c>
    </row>
    <row r="25" spans="2:7">
      <c r="B25" s="54">
        <f>VLOOKUP('PivotTable with Unique-dates'!A26,'PivotTable with Unique-dates'!A26:H56,1,"False")</f>
        <v>42494</v>
      </c>
      <c r="C25" s="55">
        <f>VLOOKUP('PivotTable with Unique-dates'!A26,'PivotTable with Unique-dates'!A26:H58,3,"False")</f>
        <v>4.9403447919878456</v>
      </c>
      <c r="E25" s="54">
        <f>VLOOKUP('PivotTable with Unique-dates'!A26,'PivotTable with Unique-dates'!A26:H56,1,"False")</f>
        <v>42494</v>
      </c>
      <c r="F25" s="34">
        <f>VLOOKUP('PivotTable with Unique-dates'!A26,'PivotTable with Unique-dates'!A26:H58,2,"False")</f>
        <v>29</v>
      </c>
      <c r="G25" s="58">
        <f>SUM('PivotTable with Unique-dates'!F26,'PivotTable with Unique-dates'!G26,'PivotTable with Unique-dates'!H26)</f>
        <v>5942</v>
      </c>
    </row>
    <row r="26" spans="2:7">
      <c r="B26" s="54">
        <f>VLOOKUP('PivotTable with Unique-dates'!A27,'PivotTable with Unique-dates'!A27:H57,1,"False")</f>
        <v>42495</v>
      </c>
      <c r="C26" s="55">
        <f>VLOOKUP('PivotTable with Unique-dates'!A27,'PivotTable with Unique-dates'!A27:H59,3,"False")</f>
        <v>6.2165517437046933</v>
      </c>
      <c r="E26" s="54">
        <f>VLOOKUP('PivotTable with Unique-dates'!A27,'PivotTable with Unique-dates'!A27:H57,1,"False")</f>
        <v>42495</v>
      </c>
      <c r="F26" s="34">
        <f>VLOOKUP('PivotTable with Unique-dates'!A27,'PivotTable with Unique-dates'!A27:H59,2,"False")</f>
        <v>29</v>
      </c>
      <c r="G26" s="58">
        <f>SUM('PivotTable with Unique-dates'!F27,'PivotTable with Unique-dates'!G27,'PivotTable with Unique-dates'!H27)</f>
        <v>7098</v>
      </c>
    </row>
    <row r="27" spans="2:7">
      <c r="B27" s="54">
        <f>VLOOKUP('PivotTable with Unique-dates'!A28,'PivotTable with Unique-dates'!A28:H58,1,"False")</f>
        <v>42496</v>
      </c>
      <c r="C27" s="55">
        <f>VLOOKUP('PivotTable with Unique-dates'!A28,'PivotTable with Unique-dates'!A28:H60,3,"False")</f>
        <v>5.4572413758342639</v>
      </c>
      <c r="E27" s="54">
        <f>VLOOKUP('PivotTable with Unique-dates'!A28,'PivotTable with Unique-dates'!A28:H58,1,"False")</f>
        <v>42496</v>
      </c>
      <c r="F27" s="34">
        <f>VLOOKUP('PivotTable with Unique-dates'!A28,'PivotTable with Unique-dates'!A28:H60,2,"False")</f>
        <v>29</v>
      </c>
      <c r="G27" s="58">
        <f>SUM('PivotTable with Unique-dates'!F28,'PivotTable with Unique-dates'!G28,'PivotTable with Unique-dates'!H28)</f>
        <v>6776</v>
      </c>
    </row>
    <row r="28" spans="2:7">
      <c r="B28" s="54">
        <f>VLOOKUP('PivotTable with Unique-dates'!A29,'PivotTable with Unique-dates'!A29:H59,1,"False")</f>
        <v>42497</v>
      </c>
      <c r="C28" s="55">
        <f>VLOOKUP('PivotTable with Unique-dates'!A29,'PivotTable with Unique-dates'!A29:H61,3,"False")</f>
        <v>5.1244827714459618</v>
      </c>
      <c r="E28" s="54">
        <f>VLOOKUP('PivotTable with Unique-dates'!A29,'PivotTable with Unique-dates'!A29:H59,1,"False")</f>
        <v>42497</v>
      </c>
      <c r="F28" s="34">
        <f>VLOOKUP('PivotTable with Unique-dates'!A29,'PivotTable with Unique-dates'!A29:H61,2,"False")</f>
        <v>29</v>
      </c>
      <c r="G28" s="58">
        <f>SUM('PivotTable with Unique-dates'!F29,'PivotTable with Unique-dates'!G29,'PivotTable with Unique-dates'!H29)</f>
        <v>6261</v>
      </c>
    </row>
    <row r="29" spans="2:7">
      <c r="B29" s="54">
        <f>VLOOKUP('PivotTable with Unique-dates'!A30,'PivotTable with Unique-dates'!A30:H60,1,"False")</f>
        <v>42498</v>
      </c>
      <c r="C29" s="55">
        <f>VLOOKUP('PivotTable with Unique-dates'!A30,'PivotTable with Unique-dates'!A30:H62,3,"False")</f>
        <v>5.1399999812797281</v>
      </c>
      <c r="E29" s="54">
        <f>VLOOKUP('PivotTable with Unique-dates'!A30,'PivotTable with Unique-dates'!A30:H60,1,"False")</f>
        <v>42498</v>
      </c>
      <c r="F29" s="34">
        <f>VLOOKUP('PivotTable with Unique-dates'!A30,'PivotTable with Unique-dates'!A30:H62,2,"False")</f>
        <v>27</v>
      </c>
      <c r="G29" s="58">
        <f>SUM('PivotTable with Unique-dates'!F30,'PivotTable with Unique-dates'!G30,'PivotTable with Unique-dates'!H30)</f>
        <v>5920</v>
      </c>
    </row>
    <row r="30" spans="2:7">
      <c r="B30" s="54">
        <f>VLOOKUP('PivotTable with Unique-dates'!A31,'PivotTable with Unique-dates'!A31:H61,1,"False")</f>
        <v>42499</v>
      </c>
      <c r="C30" s="55">
        <f>VLOOKUP('PivotTable with Unique-dates'!A31,'PivotTable with Unique-dates'!A31:H63,3,"False")</f>
        <v>5.9629629585478066</v>
      </c>
      <c r="E30" s="54">
        <f>VLOOKUP('PivotTable with Unique-dates'!A31,'PivotTable with Unique-dates'!A31:H61,1,"False")</f>
        <v>42499</v>
      </c>
      <c r="F30" s="34">
        <f>VLOOKUP('PivotTable with Unique-dates'!A31,'PivotTable with Unique-dates'!A31:H63,2,"False")</f>
        <v>27</v>
      </c>
      <c r="G30" s="58">
        <f>SUM('PivotTable with Unique-dates'!F31,'PivotTable with Unique-dates'!G31,'PivotTable with Unique-dates'!H31)</f>
        <v>6467</v>
      </c>
    </row>
    <row r="31" spans="2:7">
      <c r="B31" s="54">
        <f>VLOOKUP('PivotTable with Unique-dates'!A32,'PivotTable with Unique-dates'!A32:H62,1,"False")</f>
        <v>42500</v>
      </c>
      <c r="C31" s="55">
        <f>VLOOKUP('PivotTable with Unique-dates'!A32,'PivotTable with Unique-dates'!A32:H64,3,"False")</f>
        <v>5.6661537530330515</v>
      </c>
      <c r="E31" s="54">
        <f>VLOOKUP('PivotTable with Unique-dates'!A32,'PivotTable with Unique-dates'!A32:H62,1,"False")</f>
        <v>42500</v>
      </c>
      <c r="F31" s="34">
        <f>VLOOKUP('PivotTable with Unique-dates'!A32,'PivotTable with Unique-dates'!A32:H64,2,"False")</f>
        <v>26</v>
      </c>
      <c r="G31" s="58">
        <f>SUM('PivotTable with Unique-dates'!F32,'PivotTable with Unique-dates'!G32,'PivotTable with Unique-dates'!H32)</f>
        <v>5777</v>
      </c>
    </row>
    <row r="32" spans="2:7">
      <c r="B32" s="54">
        <f>VLOOKUP('PivotTable with Unique-dates'!A33,'PivotTable with Unique-dates'!A33:H63,1,"False")</f>
        <v>42501</v>
      </c>
      <c r="C32" s="55">
        <f>VLOOKUP('PivotTable with Unique-dates'!A33,'PivotTable with Unique-dates'!A33:H65,3,"False")</f>
        <v>5.4945833086967468</v>
      </c>
      <c r="E32" s="54">
        <f>VLOOKUP('PivotTable with Unique-dates'!A33,'PivotTable with Unique-dates'!A33:H63,1,"False")</f>
        <v>42501</v>
      </c>
      <c r="F32" s="34">
        <f>VLOOKUP('PivotTable with Unique-dates'!A33,'PivotTable with Unique-dates'!A33:H65,2,"False")</f>
        <v>24</v>
      </c>
      <c r="G32" s="58">
        <f>SUM('PivotTable with Unique-dates'!F33,'PivotTable with Unique-dates'!G33,'PivotTable with Unique-dates'!H33)</f>
        <v>5287</v>
      </c>
    </row>
    <row r="33" spans="2:7">
      <c r="B33" s="54">
        <f>VLOOKUP('PivotTable with Unique-dates'!A34,'PivotTable with Unique-dates'!A34:H64,1,"False")</f>
        <v>42502</v>
      </c>
      <c r="C33" s="55">
        <f>VLOOKUP('PivotTable with Unique-dates'!A34,'PivotTable with Unique-dates'!A34:H66,3,"False")</f>
        <v>2.4433333211179296</v>
      </c>
      <c r="E33" s="54">
        <f>VLOOKUP('PivotTable with Unique-dates'!A34,'PivotTable with Unique-dates'!A34:H64,1,"False")</f>
        <v>42502</v>
      </c>
      <c r="F33" s="34">
        <f>VLOOKUP('PivotTable with Unique-dates'!A34,'PivotTable with Unique-dates'!A34:H66,2,"False")</f>
        <v>21</v>
      </c>
      <c r="G33" s="58">
        <f>SUM('PivotTable with Unique-dates'!F34,'PivotTable with Unique-dates'!G34,'PivotTable with Unique-dates'!H34)</f>
        <v>2208</v>
      </c>
    </row>
    <row r="34" spans="2:7">
      <c r="B34" s="54"/>
      <c r="C34" s="55"/>
      <c r="E34" s="54"/>
      <c r="F34" s="34"/>
    </row>
    <row r="35" spans="2:7">
      <c r="B35" s="56" t="str">
        <f>VLOOKUP('PivotTable with Unique-dates'!A36,'PivotTable with Unique-dates'!A36:H66,1,"False")</f>
        <v>Grand Total</v>
      </c>
      <c r="C35" s="57">
        <f>VLOOKUP('PivotTable with Unique-dates'!A36,'PivotTable with Unique-dates'!A36:H68,3,"False")</f>
        <v>5.489702121915415</v>
      </c>
      <c r="E35" s="56" t="str">
        <f>VLOOKUP('PivotTable with Unique-dates'!A36,'PivotTable with Unique-dates'!A36:H66,1,"False")</f>
        <v>Grand Total</v>
      </c>
      <c r="F35" s="37">
        <f>VLOOKUP('PivotTable with Unique-dates'!A36,'PivotTable with Unique-dates'!A36:H68,2,"False")</f>
        <v>940</v>
      </c>
      <c r="G35" s="58">
        <f>SUM('PivotTable with Unique-dates'!F36,'PivotTable with Unique-dates'!G36,'PivotTable with Unique-dates'!H36)</f>
        <v>213890</v>
      </c>
    </row>
    <row r="37" spans="2:7" ht="15.75">
      <c r="B37" s="89" t="s">
        <v>28</v>
      </c>
      <c r="C37" s="89"/>
      <c r="E37" s="89" t="s">
        <v>28</v>
      </c>
      <c r="F37" s="89"/>
      <c r="G37" s="89"/>
    </row>
    <row r="38" spans="2:7" ht="15" customHeight="1">
      <c r="B38" s="90" t="s">
        <v>48</v>
      </c>
      <c r="C38" s="90"/>
      <c r="E38" s="91" t="s">
        <v>49</v>
      </c>
      <c r="F38" s="91"/>
      <c r="G38" s="91"/>
    </row>
    <row r="39" spans="2:7">
      <c r="B39" s="90"/>
      <c r="C39" s="90"/>
      <c r="E39" s="91"/>
      <c r="F39" s="91"/>
      <c r="G39" s="91"/>
    </row>
    <row r="40" spans="2:7">
      <c r="B40" s="90"/>
      <c r="C40" s="90"/>
      <c r="E40" s="91"/>
      <c r="F40" s="91"/>
      <c r="G40" s="91"/>
    </row>
    <row r="41" spans="2:7">
      <c r="B41" s="90"/>
      <c r="C41" s="90"/>
      <c r="E41" s="91"/>
      <c r="F41" s="91"/>
      <c r="G41" s="91"/>
    </row>
    <row r="42" spans="2:7">
      <c r="B42" s="90"/>
      <c r="C42" s="90"/>
      <c r="E42" s="91"/>
      <c r="F42" s="91"/>
      <c r="G42" s="91"/>
    </row>
    <row r="43" spans="2:7">
      <c r="B43" s="90"/>
      <c r="C43" s="90"/>
      <c r="E43" s="91"/>
      <c r="F43" s="91"/>
      <c r="G43" s="91"/>
    </row>
    <row r="44" spans="2:7">
      <c r="B44" s="90"/>
      <c r="C44" s="90"/>
      <c r="E44" s="91"/>
      <c r="F44" s="91"/>
      <c r="G44" s="91"/>
    </row>
    <row r="45" spans="2:7">
      <c r="B45" s="90"/>
      <c r="C45" s="90"/>
      <c r="E45" s="91"/>
      <c r="F45" s="91"/>
      <c r="G45" s="91"/>
    </row>
    <row r="46" spans="2:7">
      <c r="B46" s="90"/>
      <c r="C46" s="90"/>
      <c r="E46" s="91"/>
      <c r="F46" s="91"/>
      <c r="G46" s="91"/>
    </row>
  </sheetData>
  <mergeCells count="4">
    <mergeCell ref="B37:C37"/>
    <mergeCell ref="B38:C46"/>
    <mergeCell ref="E37:G37"/>
    <mergeCell ref="E38:G46"/>
  </mergeCells>
  <conditionalFormatting sqref="C3:C33">
    <cfRule type="dataBar" priority="4">
      <dataBar>
        <cfvo type="min"/>
        <cfvo type="max"/>
        <color rgb="FFFFB628"/>
      </dataBar>
      <extLst>
        <ext xmlns:x14="http://schemas.microsoft.com/office/spreadsheetml/2009/9/main" uri="{B025F937-C7B1-47D3-B67F-A62EFF666E3E}">
          <x14:id>{4A4CFC89-F847-40CE-A0F0-01A7E557198F}</x14:id>
        </ext>
      </extLst>
    </cfRule>
  </conditionalFormatting>
  <conditionalFormatting sqref="C3:C33">
    <cfRule type="dataBar" priority="3">
      <dataBar>
        <cfvo type="min"/>
        <cfvo type="max"/>
        <color rgb="FF63C384"/>
      </dataBar>
      <extLst>
        <ext xmlns:x14="http://schemas.microsoft.com/office/spreadsheetml/2009/9/main" uri="{B025F937-C7B1-47D3-B67F-A62EFF666E3E}">
          <x14:id>{79E84043-761A-4F9E-8C92-176EAB2D4E13}</x14:id>
        </ext>
      </extLst>
    </cfRule>
  </conditionalFormatting>
  <conditionalFormatting sqref="F3:F33">
    <cfRule type="colorScale" priority="2">
      <colorScale>
        <cfvo type="min"/>
        <cfvo type="max"/>
        <color rgb="FFFCFCFF"/>
        <color rgb="FFF8696B"/>
      </colorScale>
    </cfRule>
  </conditionalFormatting>
  <conditionalFormatting sqref="G3:G33">
    <cfRule type="colorScale" priority="1">
      <colorScale>
        <cfvo type="min"/>
        <cfvo type="max"/>
        <color rgb="FFFCFCFF"/>
        <color rgb="FF63BE7B"/>
      </colorScale>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4A4CFC89-F847-40CE-A0F0-01A7E557198F}">
            <x14:dataBar minLength="0" maxLength="100" border="1" negativeBarBorderColorSameAsPositive="0">
              <x14:cfvo type="autoMin"/>
              <x14:cfvo type="autoMax"/>
              <x14:borderColor rgb="FFFFB628"/>
              <x14:negativeFillColor rgb="FFFF0000"/>
              <x14:negativeBorderColor rgb="FFFF0000"/>
              <x14:axisColor rgb="FF000000"/>
            </x14:dataBar>
          </x14:cfRule>
          <xm:sqref>C3:C33</xm:sqref>
        </x14:conditionalFormatting>
        <x14:conditionalFormatting xmlns:xm="http://schemas.microsoft.com/office/excel/2006/main">
          <x14:cfRule type="dataBar" id="{79E84043-761A-4F9E-8C92-176EAB2D4E13}">
            <x14:dataBar minLength="0" maxLength="100" border="1" negativeBarBorderColorSameAsPositive="0">
              <x14:cfvo type="autoMin"/>
              <x14:cfvo type="autoMax"/>
              <x14:borderColor rgb="FF63C384"/>
              <x14:negativeFillColor rgb="FFFF0000"/>
              <x14:negativeBorderColor rgb="FFFF0000"/>
              <x14:axisColor rgb="FF000000"/>
            </x14:dataBar>
          </x14:cfRule>
          <xm:sqref>C3:C33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2023-08-11T09:30:14Z</dcterms:created>
  <dcterms:modified xsi:type="dcterms:W3CDTF">2023-08-11T11:52:22Z</dcterms:modified>
  <cp:category/>
  <cp:contentStatus/>
</cp:coreProperties>
</file>