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&amp;Lily\Downloads\"/>
    </mc:Choice>
  </mc:AlternateContent>
  <bookViews>
    <workbookView xWindow="0" yWindow="0" windowWidth="16815" windowHeight="7995"/>
  </bookViews>
  <sheets>
    <sheet name="Data for PCA Analysis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3" i="1" l="1"/>
  <c r="C114" i="1"/>
  <c r="C115" i="1"/>
  <c r="C116" i="1"/>
  <c r="C117" i="1"/>
  <c r="C118" i="1"/>
  <c r="C119" i="1"/>
  <c r="C120" i="1"/>
  <c r="C112" i="1"/>
  <c r="C101" i="1"/>
  <c r="C102" i="1"/>
  <c r="C103" i="1"/>
  <c r="C104" i="1"/>
  <c r="C105" i="1"/>
  <c r="C106" i="1"/>
  <c r="C107" i="1"/>
  <c r="C108" i="1"/>
  <c r="C109" i="1"/>
  <c r="C110" i="1"/>
  <c r="C111" i="1"/>
  <c r="C100" i="1"/>
  <c r="C89" i="1"/>
  <c r="C90" i="1"/>
  <c r="C91" i="1"/>
  <c r="C92" i="1"/>
  <c r="C93" i="1"/>
  <c r="C94" i="1"/>
  <c r="C95" i="1"/>
  <c r="C96" i="1"/>
  <c r="C97" i="1"/>
  <c r="C98" i="1"/>
  <c r="C99" i="1"/>
  <c r="C88" i="1"/>
  <c r="C77" i="1"/>
  <c r="C78" i="1"/>
  <c r="C79" i="1"/>
  <c r="C80" i="1"/>
  <c r="C81" i="1"/>
  <c r="C82" i="1"/>
  <c r="C83" i="1"/>
  <c r="C84" i="1"/>
  <c r="C85" i="1"/>
  <c r="C86" i="1"/>
  <c r="C87" i="1"/>
  <c r="C76" i="1"/>
  <c r="C66" i="1"/>
  <c r="C67" i="1"/>
  <c r="C68" i="1"/>
  <c r="C69" i="1"/>
  <c r="C70" i="1"/>
  <c r="C71" i="1"/>
  <c r="C72" i="1"/>
  <c r="C73" i="1"/>
  <c r="C74" i="1"/>
  <c r="C75" i="1"/>
  <c r="C65" i="1"/>
  <c r="C55" i="1"/>
  <c r="C56" i="1"/>
  <c r="C57" i="1"/>
  <c r="C58" i="1"/>
  <c r="C59" i="1"/>
  <c r="C60" i="1"/>
  <c r="C61" i="1"/>
  <c r="C62" i="1"/>
  <c r="C63" i="1"/>
  <c r="C64" i="1"/>
  <c r="C54" i="1"/>
  <c r="C43" i="1"/>
  <c r="C44" i="1"/>
  <c r="C45" i="1"/>
  <c r="C46" i="1"/>
  <c r="C47" i="1"/>
  <c r="C48" i="1"/>
  <c r="C49" i="1"/>
  <c r="C50" i="1"/>
  <c r="C51" i="1"/>
  <c r="C52" i="1"/>
  <c r="C53" i="1"/>
  <c r="C42" i="1"/>
  <c r="C34" i="1"/>
  <c r="C35" i="1"/>
  <c r="C36" i="1"/>
  <c r="C37" i="1"/>
  <c r="C38" i="1"/>
  <c r="C39" i="1"/>
  <c r="C40" i="1"/>
  <c r="C41" i="1"/>
  <c r="C33" i="1"/>
  <c r="C25" i="1"/>
  <c r="C26" i="1"/>
  <c r="C27" i="1"/>
  <c r="C28" i="1"/>
  <c r="C29" i="1"/>
  <c r="C30" i="1"/>
  <c r="C31" i="1"/>
  <c r="C32" i="1"/>
  <c r="C24" i="1"/>
  <c r="C14" i="1"/>
  <c r="C15" i="1"/>
  <c r="C16" i="1"/>
  <c r="C17" i="1"/>
  <c r="C18" i="1"/>
  <c r="C19" i="1"/>
  <c r="C20" i="1"/>
  <c r="C21" i="1"/>
  <c r="C22" i="1"/>
  <c r="C23" i="1"/>
  <c r="C13" i="1"/>
  <c r="C3" i="1"/>
  <c r="C4" i="1"/>
  <c r="C5" i="1"/>
  <c r="C6" i="1"/>
  <c r="C7" i="1"/>
  <c r="C8" i="1"/>
  <c r="C9" i="1"/>
  <c r="C10" i="1"/>
  <c r="C11" i="1"/>
  <c r="C12" i="1"/>
  <c r="C2" i="1"/>
  <c r="T120" i="1" l="1"/>
  <c r="S120" i="1"/>
  <c r="R120" i="1"/>
  <c r="P120" i="1"/>
  <c r="N120" i="1"/>
  <c r="M120" i="1"/>
  <c r="T119" i="1"/>
  <c r="S119" i="1"/>
  <c r="R119" i="1"/>
  <c r="P119" i="1"/>
  <c r="N119" i="1"/>
  <c r="M119" i="1"/>
  <c r="U118" i="1"/>
  <c r="T118" i="1"/>
  <c r="S118" i="1"/>
  <c r="R118" i="1"/>
  <c r="Q118" i="1"/>
  <c r="P118" i="1"/>
  <c r="N118" i="1"/>
  <c r="M118" i="1"/>
  <c r="T117" i="1"/>
  <c r="S117" i="1"/>
  <c r="R117" i="1"/>
  <c r="P117" i="1"/>
  <c r="N117" i="1"/>
  <c r="M117" i="1"/>
  <c r="T116" i="1"/>
  <c r="S116" i="1"/>
  <c r="R116" i="1"/>
  <c r="P116" i="1"/>
  <c r="N116" i="1"/>
  <c r="M116" i="1"/>
  <c r="U115" i="1"/>
  <c r="T115" i="1"/>
  <c r="S115" i="1"/>
  <c r="R115" i="1"/>
  <c r="Q115" i="1"/>
  <c r="P115" i="1"/>
  <c r="N115" i="1"/>
  <c r="M115" i="1"/>
  <c r="T114" i="1"/>
  <c r="S114" i="1"/>
  <c r="R114" i="1"/>
  <c r="P114" i="1"/>
  <c r="N114" i="1"/>
  <c r="M114" i="1"/>
  <c r="T113" i="1"/>
  <c r="S113" i="1"/>
  <c r="R113" i="1"/>
  <c r="P113" i="1"/>
  <c r="N113" i="1"/>
  <c r="M113" i="1"/>
  <c r="T112" i="1"/>
  <c r="S112" i="1"/>
  <c r="R112" i="1"/>
  <c r="P112" i="1"/>
  <c r="N112" i="1"/>
  <c r="M112" i="1"/>
</calcChain>
</file>

<file path=xl/sharedStrings.xml><?xml version="1.0" encoding="utf-8"?>
<sst xmlns="http://schemas.openxmlformats.org/spreadsheetml/2006/main" count="21" uniqueCount="21">
  <si>
    <t>Well</t>
  </si>
  <si>
    <t>depth (m)</t>
  </si>
  <si>
    <t xml:space="preserve">St </t>
  </si>
  <si>
    <t>St_color</t>
  </si>
  <si>
    <t xml:space="preserve">Ksat </t>
  </si>
  <si>
    <t>Elevation Wt (m)</t>
  </si>
  <si>
    <t>inundation_fraction</t>
  </si>
  <si>
    <t>Distance to Whipple St (m)</t>
  </si>
  <si>
    <t>Distance to Wt (m)</t>
  </si>
  <si>
    <t>Xp (m)</t>
  </si>
  <si>
    <t>Xh (m)</t>
  </si>
  <si>
    <t>Pb (mg/kg) 220.353</t>
  </si>
  <si>
    <t>Cu (mg/kg) 324.752</t>
  </si>
  <si>
    <t>Fe (mg/kg) 234.349</t>
  </si>
  <si>
    <t xml:space="preserve">Zn 213.857 (mg/kg) </t>
  </si>
  <si>
    <t>Ca (mg/kg) 422.673</t>
  </si>
  <si>
    <t>K (mg/kg) 766.490</t>
  </si>
  <si>
    <t>Mg (mg/kg) 285.213</t>
  </si>
  <si>
    <t>P (mg/kg) 214.914</t>
  </si>
  <si>
    <t>Na (mg/kg) 589.592</t>
  </si>
  <si>
    <t>Elevation from MSL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</si>
</sst>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7" x14ac:knownFonts="1"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0" fillId="2" borderId="26" xfId="0" applyFont="1" applyFill="1" applyBorder="1"/>
    <xf numFmtId="0" fontId="1" fillId="2" borderId="26" xfId="0" applyFont="1" applyFill="1" applyBorder="1"/>
    <xf numFmtId="0" fontId="0" fillId="2" borderId="0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167" fontId="2" fillId="2" borderId="8" xfId="0" applyNumberFormat="1" applyFont="1" applyFill="1" applyBorder="1" applyAlignment="1"/>
    <xf numFmtId="0" fontId="2" fillId="2" borderId="5" xfId="0" applyFont="1" applyFill="1" applyBorder="1" applyAlignment="1">
      <alignment horizontal="right"/>
    </xf>
    <xf numFmtId="1" fontId="2" fillId="2" borderId="6" xfId="0" applyNumberFormat="1" applyFont="1" applyFill="1" applyBorder="1" applyAlignment="1">
      <alignment horizontal="right"/>
    </xf>
    <xf numFmtId="11" fontId="2" fillId="2" borderId="7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1" fontId="2" fillId="2" borderId="10" xfId="0" applyNumberFormat="1" applyFont="1" applyFill="1" applyBorder="1" applyAlignment="1">
      <alignment horizontal="right"/>
    </xf>
    <xf numFmtId="11" fontId="2" fillId="2" borderId="4" xfId="0" applyNumberFormat="1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2" borderId="8" xfId="0" applyFont="1" applyFill="1" applyBorder="1" applyAlignment="1"/>
    <xf numFmtId="0" fontId="2" fillId="2" borderId="13" xfId="0" applyFont="1" applyFill="1" applyBorder="1"/>
    <xf numFmtId="0" fontId="2" fillId="2" borderId="14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1" fontId="2" fillId="2" borderId="16" xfId="0" applyNumberFormat="1" applyFont="1" applyFill="1" applyBorder="1" applyAlignment="1">
      <alignment horizontal="right"/>
    </xf>
    <xf numFmtId="11" fontId="2" fillId="2" borderId="13" xfId="0" applyNumberFormat="1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20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30" xfId="0" applyFont="1" applyFill="1" applyBorder="1"/>
    <xf numFmtId="0" fontId="2" fillId="2" borderId="21" xfId="0" applyFont="1" applyFill="1" applyBorder="1" applyAlignment="1">
      <alignment horizontal="right"/>
    </xf>
    <xf numFmtId="1" fontId="2" fillId="2" borderId="22" xfId="0" applyNumberFormat="1" applyFont="1" applyFill="1" applyBorder="1" applyAlignment="1">
      <alignment horizontal="right"/>
    </xf>
    <xf numFmtId="11" fontId="2" fillId="2" borderId="20" xfId="0" applyNumberFormat="1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2" fillId="3" borderId="20" xfId="0" applyFont="1" applyFill="1" applyBorder="1" applyAlignment="1">
      <alignment horizontal="right"/>
    </xf>
    <xf numFmtId="0" fontId="2" fillId="2" borderId="31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4" xfId="0" applyFont="1" applyFill="1" applyBorder="1" applyAlignment="1"/>
    <xf numFmtId="0" fontId="2" fillId="2" borderId="8" xfId="0" applyFont="1" applyFill="1" applyBorder="1"/>
    <xf numFmtId="0" fontId="2" fillId="3" borderId="13" xfId="0" applyFont="1" applyFill="1" applyBorder="1" applyAlignment="1">
      <alignment horizontal="right"/>
    </xf>
    <xf numFmtId="167" fontId="2" fillId="2" borderId="33" xfId="0" applyNumberFormat="1" applyFont="1" applyFill="1" applyBorder="1"/>
    <xf numFmtId="167" fontId="2" fillId="2" borderId="2" xfId="0" applyNumberFormat="1" applyFont="1" applyFill="1" applyBorder="1"/>
    <xf numFmtId="0" fontId="2" fillId="2" borderId="32" xfId="0" applyFont="1" applyFill="1" applyBorder="1" applyAlignment="1">
      <alignment horizontal="right"/>
    </xf>
    <xf numFmtId="167" fontId="2" fillId="2" borderId="8" xfId="0" applyNumberFormat="1" applyFont="1" applyFill="1" applyBorder="1"/>
    <xf numFmtId="0" fontId="2" fillId="2" borderId="20" xfId="0" applyFont="1" applyFill="1" applyBorder="1" applyAlignment="1">
      <alignment horizontal="right"/>
    </xf>
    <xf numFmtId="0" fontId="2" fillId="2" borderId="4" xfId="0" applyFont="1" applyFill="1" applyBorder="1" applyAlignment="1"/>
    <xf numFmtId="0" fontId="2" fillId="2" borderId="13" xfId="0" applyFont="1" applyFill="1" applyBorder="1" applyAlignment="1"/>
    <xf numFmtId="0" fontId="2" fillId="5" borderId="20" xfId="0" applyFont="1" applyFill="1" applyBorder="1" applyAlignment="1"/>
    <xf numFmtId="0" fontId="2" fillId="2" borderId="20" xfId="0" applyFont="1" applyFill="1" applyBorder="1" applyAlignment="1"/>
    <xf numFmtId="0" fontId="2" fillId="5" borderId="4" xfId="0" applyFont="1" applyFill="1" applyBorder="1" applyAlignment="1"/>
    <xf numFmtId="0" fontId="2" fillId="5" borderId="13" xfId="0" applyFont="1" applyFill="1" applyBorder="1" applyAlignment="1"/>
    <xf numFmtId="0" fontId="2" fillId="2" borderId="23" xfId="0" applyFont="1" applyFill="1" applyBorder="1"/>
    <xf numFmtId="0" fontId="2" fillId="2" borderId="2" xfId="0" applyFont="1" applyFill="1" applyBorder="1" applyAlignment="1">
      <alignment horizontal="right"/>
    </xf>
    <xf numFmtId="1" fontId="2" fillId="2" borderId="27" xfId="0" applyNumberFormat="1" applyFont="1" applyFill="1" applyBorder="1" applyAlignment="1">
      <alignment horizontal="right"/>
    </xf>
    <xf numFmtId="1" fontId="2" fillId="2" borderId="3" xfId="0" applyNumberFormat="1" applyFont="1" applyFill="1" applyBorder="1" applyAlignment="1">
      <alignment horizontal="right"/>
    </xf>
    <xf numFmtId="167" fontId="2" fillId="2" borderId="33" xfId="0" applyNumberFormat="1" applyFont="1" applyFill="1" applyBorder="1" applyAlignment="1"/>
    <xf numFmtId="0" fontId="2" fillId="2" borderId="23" xfId="0" applyFont="1" applyFill="1" applyBorder="1" applyAlignment="1"/>
    <xf numFmtId="167" fontId="2" fillId="2" borderId="2" xfId="0" applyNumberFormat="1" applyFont="1" applyFill="1" applyBorder="1" applyAlignment="1"/>
    <xf numFmtId="11" fontId="2" fillId="2" borderId="12" xfId="0" applyNumberFormat="1" applyFont="1" applyFill="1" applyBorder="1" applyAlignment="1">
      <alignment horizontal="right"/>
    </xf>
    <xf numFmtId="0" fontId="3" fillId="0" borderId="0" xfId="0" applyFont="1"/>
    <xf numFmtId="0" fontId="2" fillId="2" borderId="0" xfId="0" applyFont="1" applyFill="1"/>
    <xf numFmtId="0" fontId="3" fillId="0" borderId="29" xfId="0" applyFont="1" applyBorder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2" fillId="0" borderId="9" xfId="0" applyFont="1" applyBorder="1"/>
    <xf numFmtId="0" fontId="2" fillId="2" borderId="10" xfId="0" applyFont="1" applyFill="1" applyBorder="1" applyAlignment="1"/>
    <xf numFmtId="0" fontId="2" fillId="0" borderId="18" xfId="0" applyFont="1" applyBorder="1"/>
    <xf numFmtId="0" fontId="2" fillId="0" borderId="19" xfId="0" applyFont="1" applyBorder="1"/>
    <xf numFmtId="0" fontId="2" fillId="2" borderId="16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2" fillId="2" borderId="22" xfId="0" applyFont="1" applyFill="1" applyBorder="1" applyAlignment="1"/>
    <xf numFmtId="0" fontId="2" fillId="3" borderId="20" xfId="0" applyFont="1" applyFill="1" applyBorder="1" applyAlignment="1"/>
    <xf numFmtId="0" fontId="2" fillId="3" borderId="4" xfId="0" applyFont="1" applyFill="1" applyBorder="1" applyAlignment="1"/>
    <xf numFmtId="0" fontId="2" fillId="3" borderId="13" xfId="0" applyFont="1" applyFill="1" applyBorder="1" applyAlignment="1"/>
    <xf numFmtId="0" fontId="2" fillId="4" borderId="4" xfId="0" applyFont="1" applyFill="1" applyBorder="1"/>
    <xf numFmtId="0" fontId="2" fillId="4" borderId="20" xfId="0" applyFont="1" applyFill="1" applyBorder="1"/>
    <xf numFmtId="0" fontId="2" fillId="0" borderId="28" xfId="0" applyFont="1" applyBorder="1"/>
    <xf numFmtId="0" fontId="2" fillId="2" borderId="3" xfId="0" applyFont="1" applyFill="1" applyBorder="1" applyAlignment="1"/>
    <xf numFmtId="0" fontId="2" fillId="6" borderId="0" xfId="0" applyFont="1" applyFill="1" applyBorder="1"/>
    <xf numFmtId="0" fontId="3" fillId="3" borderId="0" xfId="0" applyFont="1" applyFill="1" applyBorder="1"/>
    <xf numFmtId="0" fontId="2" fillId="0" borderId="0" xfId="0" applyFont="1" applyAlignment="1"/>
    <xf numFmtId="0" fontId="3" fillId="2" borderId="0" xfId="0" applyFont="1" applyFill="1"/>
    <xf numFmtId="0" fontId="2" fillId="0" borderId="29" xfId="0" applyFont="1" applyBorder="1" applyAlignment="1"/>
    <xf numFmtId="1" fontId="2" fillId="0" borderId="0" xfId="0" applyNumberFormat="1" applyFont="1" applyAlignme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 applyAlignment="1"/>
    <xf numFmtId="0" fontId="5" fillId="2" borderId="1" xfId="0" applyFont="1" applyFill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uster%20Analysis%20Soil%20Samples_Aver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Averages"/>
      <sheetName val="Summary of Results"/>
      <sheetName val="Distance to Wt"/>
      <sheetName val="Graphs X to Whipple St."/>
      <sheetName val="Graphs X to I-294 Surface"/>
      <sheetName val="Graphs X to pond"/>
      <sheetName val="Graphs X to I-294"/>
      <sheetName val="Graphs WLW"/>
      <sheetName val="Graphs Ksat"/>
      <sheetName val="Graphs Wt"/>
      <sheetName val="Graphs Inundation"/>
      <sheetName val="Graphs Elevation MSL (m)"/>
      <sheetName val="Graphs Depth (m)"/>
      <sheetName val="Graphs Soil Type and Color"/>
      <sheetName val="Graphs Soil Type"/>
      <sheetName val="Shelving"/>
      <sheetName val="Possible Missing "/>
      <sheetName val="Replicate 1"/>
      <sheetName val="Replicate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25">
          <cell r="O125">
            <v>2.6110000000000002</v>
          </cell>
          <cell r="P125">
            <v>1.853</v>
          </cell>
          <cell r="S125">
            <v>3.3279999999999998</v>
          </cell>
          <cell r="V125">
            <v>75.09</v>
          </cell>
          <cell r="W125">
            <v>712.22</v>
          </cell>
          <cell r="X125">
            <v>57.26</v>
          </cell>
        </row>
        <row r="126">
          <cell r="O126">
            <v>1.651</v>
          </cell>
          <cell r="P126">
            <v>0.754</v>
          </cell>
          <cell r="S126">
            <v>2.1890000000000001</v>
          </cell>
          <cell r="V126">
            <v>34.72</v>
          </cell>
          <cell r="W126">
            <v>74.623000000000005</v>
          </cell>
          <cell r="X126">
            <v>37.793999999999997</v>
          </cell>
        </row>
        <row r="127">
          <cell r="O127">
            <v>1.6659999999999999</v>
          </cell>
          <cell r="P127">
            <v>2.6819999999999999</v>
          </cell>
          <cell r="S127">
            <v>1.9950000000000001</v>
          </cell>
          <cell r="V127">
            <v>27.128</v>
          </cell>
          <cell r="W127">
            <v>53.625999999999998</v>
          </cell>
          <cell r="X127">
            <v>120.108</v>
          </cell>
        </row>
        <row r="128">
          <cell r="O128">
            <v>6.032</v>
          </cell>
          <cell r="P128">
            <v>1.036</v>
          </cell>
          <cell r="S128">
            <v>11.257</v>
          </cell>
          <cell r="V128">
            <v>104.717</v>
          </cell>
          <cell r="W128">
            <v>526.072</v>
          </cell>
          <cell r="X128">
            <v>19.048999999999999</v>
          </cell>
        </row>
        <row r="129">
          <cell r="O129">
            <v>2.7559999999999998</v>
          </cell>
          <cell r="P129">
            <v>2.6469999999999998</v>
          </cell>
          <cell r="S129">
            <v>6.1660000000000004</v>
          </cell>
          <cell r="V129">
            <v>88.477000000000004</v>
          </cell>
          <cell r="W129">
            <v>362.66</v>
          </cell>
          <cell r="X129">
            <v>28.681999999999999</v>
          </cell>
        </row>
        <row r="130">
          <cell r="O130">
            <v>4.3719999999999999</v>
          </cell>
          <cell r="P130">
            <v>4.9539999999999997</v>
          </cell>
          <cell r="S130">
            <v>12.141999999999999</v>
          </cell>
          <cell r="V130">
            <v>151.352</v>
          </cell>
          <cell r="W130">
            <v>675.63900000000001</v>
          </cell>
          <cell r="X130">
            <v>53.837000000000003</v>
          </cell>
        </row>
        <row r="131">
          <cell r="O131">
            <v>6.0919999999999996</v>
          </cell>
          <cell r="P131">
            <v>11.997</v>
          </cell>
          <cell r="S131">
            <v>14.163</v>
          </cell>
          <cell r="V131">
            <v>151.52600000000001</v>
          </cell>
          <cell r="W131">
            <v>651.64400000000001</v>
          </cell>
          <cell r="X131">
            <v>53.329000000000001</v>
          </cell>
        </row>
        <row r="132">
          <cell r="O132">
            <v>7.2439999999999998</v>
          </cell>
          <cell r="P132">
            <v>7.8540000000000001</v>
          </cell>
          <cell r="S132">
            <v>21.472999999999999</v>
          </cell>
          <cell r="V132">
            <v>178.55600000000001</v>
          </cell>
          <cell r="W132">
            <v>763.55899999999997</v>
          </cell>
          <cell r="X132">
            <v>143.94</v>
          </cell>
        </row>
        <row r="133">
          <cell r="O133">
            <v>5.8719999999999999</v>
          </cell>
          <cell r="P133"/>
          <cell r="S133">
            <v>28.811</v>
          </cell>
          <cell r="V133">
            <v>353.54300000000001</v>
          </cell>
          <cell r="W133">
            <v>1260.558</v>
          </cell>
          <cell r="X133"/>
        </row>
      </sheetData>
      <sheetData sheetId="18">
        <row r="125">
          <cell r="O125">
            <v>7.6417356449999998</v>
          </cell>
          <cell r="P125">
            <v>5.3338073699999997</v>
          </cell>
          <cell r="S125">
            <v>5638.030745</v>
          </cell>
          <cell r="V125">
            <v>39.920826839999997</v>
          </cell>
          <cell r="W125">
            <v>637.88963890000002</v>
          </cell>
          <cell r="X125">
            <v>368.5309436</v>
          </cell>
        </row>
        <row r="126">
          <cell r="O126">
            <v>3.059654052</v>
          </cell>
          <cell r="P126">
            <v>2.8042793160000001</v>
          </cell>
          <cell r="S126">
            <v>1164.79782</v>
          </cell>
          <cell r="V126">
            <v>16.858803179999999</v>
          </cell>
          <cell r="W126">
            <v>32.026536190000002</v>
          </cell>
          <cell r="X126">
            <v>68.099256769999997</v>
          </cell>
        </row>
        <row r="127">
          <cell r="O127">
            <v>18.090511589999998</v>
          </cell>
          <cell r="P127">
            <v>39.450236949999997</v>
          </cell>
          <cell r="S127">
            <v>54.378694770000003</v>
          </cell>
          <cell r="V127">
            <v>90.083121829999996</v>
          </cell>
          <cell r="W127">
            <v>176.77779459999999</v>
          </cell>
          <cell r="X127">
            <v>52.218390929999998</v>
          </cell>
        </row>
        <row r="128">
          <cell r="O128"/>
          <cell r="P128"/>
          <cell r="S128"/>
          <cell r="V128"/>
          <cell r="W128"/>
          <cell r="X128"/>
        </row>
        <row r="129">
          <cell r="O129">
            <v>4.7991823340000002</v>
          </cell>
          <cell r="P129">
            <v>3.0022785879999998</v>
          </cell>
          <cell r="S129">
            <v>5668.6472519999998</v>
          </cell>
          <cell r="V129">
            <v>18.844998180000001</v>
          </cell>
          <cell r="W129">
            <v>2901.3092310000002</v>
          </cell>
          <cell r="X129">
            <v>538.44482410000001</v>
          </cell>
        </row>
        <row r="130">
          <cell r="O130">
            <v>3.3261831999999998E-2</v>
          </cell>
          <cell r="P130">
            <v>0.25698211199999998</v>
          </cell>
          <cell r="S130">
            <v>0.114798408</v>
          </cell>
          <cell r="V130">
            <v>0.21703287099999999</v>
          </cell>
          <cell r="W130">
            <v>0.33523543099999997</v>
          </cell>
          <cell r="X130">
            <v>-0.12140237700000001</v>
          </cell>
        </row>
        <row r="131">
          <cell r="O131"/>
          <cell r="P131"/>
          <cell r="S131"/>
          <cell r="V131"/>
          <cell r="W131"/>
          <cell r="X131"/>
        </row>
        <row r="132">
          <cell r="O132">
            <v>5.2967180789999997</v>
          </cell>
          <cell r="P132">
            <v>4.0964360510000004</v>
          </cell>
          <cell r="S132">
            <v>2938.186663</v>
          </cell>
          <cell r="V132">
            <v>22.476225379999999</v>
          </cell>
          <cell r="W132">
            <v>141.9733679</v>
          </cell>
          <cell r="X132">
            <v>142.60138430000001</v>
          </cell>
        </row>
        <row r="133">
          <cell r="O133">
            <v>6.7477052679999998</v>
          </cell>
          <cell r="P133">
            <v>15.51410658</v>
          </cell>
          <cell r="S133">
            <v>28.260483990000001</v>
          </cell>
          <cell r="V133">
            <v>177.2390494</v>
          </cell>
          <cell r="W133">
            <v>1266.714093</v>
          </cell>
          <cell r="X133">
            <v>136.97317849999999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7"/>
  <sheetViews>
    <sheetView tabSelected="1" zoomScale="60" zoomScaleNormal="60" workbookViewId="0">
      <pane ySplit="1" topLeftCell="A2" activePane="bottomLeft" state="frozen"/>
      <selection activeCell="D148" sqref="D148"/>
      <selection pane="bottomLeft" activeCell="D13" sqref="D13"/>
    </sheetView>
  </sheetViews>
  <sheetFormatPr defaultColWidth="13.5" defaultRowHeight="15" customHeight="1" x14ac:dyDescent="0.25"/>
  <cols>
    <col min="1" max="1" width="10.5" style="82" customWidth="1"/>
    <col min="2" max="2" width="12.875" style="82" bestFit="1" customWidth="1"/>
    <col min="3" max="3" width="29.25" style="82" bestFit="1" customWidth="1"/>
    <col min="4" max="4" width="15.375" style="84" customWidth="1"/>
    <col min="5" max="5" width="15.5" style="85" customWidth="1"/>
    <col min="6" max="6" width="15.5" style="82" customWidth="1"/>
    <col min="7" max="7" width="19.5" style="82" bestFit="1" customWidth="1"/>
    <col min="8" max="8" width="20.375" style="63" customWidth="1"/>
    <col min="9" max="9" width="23.875" style="64" customWidth="1"/>
    <col min="10" max="10" width="19" style="82" customWidth="1"/>
    <col min="11" max="12" width="15.875" style="82" customWidth="1"/>
    <col min="13" max="13" width="17.75" style="82" customWidth="1"/>
    <col min="14" max="14" width="15.5" style="82" customWidth="1"/>
    <col min="15" max="15" width="16.75" style="82" customWidth="1"/>
    <col min="16" max="18" width="15.5" style="82" customWidth="1"/>
    <col min="19" max="19" width="17.625" style="82" customWidth="1"/>
    <col min="20" max="20" width="15.5" style="82" customWidth="1"/>
    <col min="21" max="21" width="18" style="82" customWidth="1"/>
    <col min="22" max="34" width="10.5" style="1" customWidth="1"/>
    <col min="35" max="16384" width="13.5" style="1"/>
  </cols>
  <sheetData>
    <row r="1" spans="1:34" s="95" customFormat="1" ht="15.75" customHeight="1" x14ac:dyDescent="0.25">
      <c r="A1" s="86" t="s">
        <v>0</v>
      </c>
      <c r="B1" s="87" t="s">
        <v>1</v>
      </c>
      <c r="C1" s="88" t="s">
        <v>20</v>
      </c>
      <c r="D1" s="89" t="s">
        <v>2</v>
      </c>
      <c r="E1" s="90" t="s">
        <v>3</v>
      </c>
      <c r="F1" s="89" t="s">
        <v>4</v>
      </c>
      <c r="G1" s="89" t="s">
        <v>5</v>
      </c>
      <c r="H1" s="91" t="s">
        <v>6</v>
      </c>
      <c r="I1" s="92" t="s">
        <v>7</v>
      </c>
      <c r="J1" s="93" t="s">
        <v>8</v>
      </c>
      <c r="K1" s="87" t="s">
        <v>9</v>
      </c>
      <c r="L1" s="87" t="s">
        <v>10</v>
      </c>
      <c r="M1" s="87" t="s">
        <v>11</v>
      </c>
      <c r="N1" s="87" t="s">
        <v>12</v>
      </c>
      <c r="O1" s="87" t="s">
        <v>13</v>
      </c>
      <c r="P1" s="87" t="s">
        <v>14</v>
      </c>
      <c r="Q1" s="87" t="s">
        <v>15</v>
      </c>
      <c r="R1" s="87" t="s">
        <v>16</v>
      </c>
      <c r="S1" s="87" t="s">
        <v>17</v>
      </c>
      <c r="T1" s="87" t="s">
        <v>18</v>
      </c>
      <c r="U1" s="87" t="s">
        <v>19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</row>
    <row r="2" spans="1:34" ht="15.75" customHeight="1" x14ac:dyDescent="0.25">
      <c r="A2" s="6">
        <v>1</v>
      </c>
      <c r="B2" s="7">
        <v>2.7272727269999998E-2</v>
      </c>
      <c r="C2" s="8">
        <f>184.891-B2</f>
        <v>184.86372727272999</v>
      </c>
      <c r="D2" s="9">
        <v>1</v>
      </c>
      <c r="E2" s="10">
        <v>1</v>
      </c>
      <c r="F2" s="11">
        <v>32.1</v>
      </c>
      <c r="G2" s="12">
        <v>184.0641061</v>
      </c>
      <c r="H2" s="65">
        <v>0.23954322135200001</v>
      </c>
      <c r="I2" s="63">
        <v>315.26499999999999</v>
      </c>
      <c r="J2" s="66">
        <v>0.72689389999999321</v>
      </c>
      <c r="K2" s="43">
        <v>185.381</v>
      </c>
      <c r="L2" s="43">
        <v>703.07899999999995</v>
      </c>
      <c r="M2" s="43">
        <v>13.055872552319128</v>
      </c>
      <c r="N2" s="43">
        <v>7.002883626081033</v>
      </c>
      <c r="O2" s="43">
        <v>1497.8385774608762</v>
      </c>
      <c r="P2" s="43">
        <v>59.172639558488385</v>
      </c>
      <c r="Q2" s="7">
        <v>307.06146361623695</v>
      </c>
      <c r="R2" s="43">
        <v>272.46019531923764</v>
      </c>
      <c r="S2" s="43">
        <v>782.50655058911161</v>
      </c>
      <c r="T2" s="43">
        <v>148.88150669850899</v>
      </c>
      <c r="U2" s="7">
        <v>37.822833697546862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.75" customHeight="1" x14ac:dyDescent="0.25">
      <c r="A3" s="6">
        <v>1</v>
      </c>
      <c r="B3" s="7">
        <v>0.1636363636</v>
      </c>
      <c r="C3" s="8">
        <f t="shared" ref="C3:C12" si="0">184.891-B3</f>
        <v>184.72736363639999</v>
      </c>
      <c r="D3" s="13">
        <v>1</v>
      </c>
      <c r="E3" s="14">
        <v>1</v>
      </c>
      <c r="F3" s="15">
        <v>32.1</v>
      </c>
      <c r="G3" s="16">
        <v>184.0641061</v>
      </c>
      <c r="H3" s="65">
        <v>0.24731111406199999</v>
      </c>
      <c r="I3" s="63">
        <v>315.26499999999999</v>
      </c>
      <c r="J3" s="66">
        <v>0.62689389999999889</v>
      </c>
      <c r="K3" s="43">
        <v>185.381</v>
      </c>
      <c r="L3" s="43">
        <v>703.07899999999995</v>
      </c>
      <c r="M3" s="43">
        <v>9.4248814171484305</v>
      </c>
      <c r="N3" s="43">
        <v>8.7613806302024564</v>
      </c>
      <c r="O3" s="43">
        <v>2542.0523803219039</v>
      </c>
      <c r="P3" s="43">
        <v>30.111565124591646</v>
      </c>
      <c r="Q3" s="7">
        <v>299.33888989284122</v>
      </c>
      <c r="R3" s="43">
        <v>170.89881872486217</v>
      </c>
      <c r="S3" s="43">
        <v>882.72344316724775</v>
      </c>
      <c r="T3" s="43">
        <v>125.26670635406798</v>
      </c>
      <c r="U3" s="7">
        <v>41.395712851731808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5.75" customHeight="1" x14ac:dyDescent="0.25">
      <c r="A4" s="6">
        <v>1</v>
      </c>
      <c r="B4" s="7">
        <v>0.3</v>
      </c>
      <c r="C4" s="8">
        <f t="shared" si="0"/>
        <v>184.59099999999998</v>
      </c>
      <c r="D4" s="13">
        <v>1</v>
      </c>
      <c r="E4" s="14">
        <v>1</v>
      </c>
      <c r="F4" s="15">
        <v>32.1</v>
      </c>
      <c r="G4" s="16">
        <v>184.0641061</v>
      </c>
      <c r="H4" s="65">
        <v>0.27791793918500002</v>
      </c>
      <c r="I4" s="63">
        <v>315.26499999999999</v>
      </c>
      <c r="J4" s="66">
        <v>0.52689390000000458</v>
      </c>
      <c r="K4" s="43">
        <v>185.381</v>
      </c>
      <c r="L4" s="43">
        <v>703.07899999999995</v>
      </c>
      <c r="M4" s="43">
        <v>4.8701276521636458</v>
      </c>
      <c r="N4" s="43">
        <v>8.8088773082964167</v>
      </c>
      <c r="O4" s="43">
        <v>2348.8016301224125</v>
      </c>
      <c r="P4" s="43">
        <v>14.428756720559212</v>
      </c>
      <c r="Q4" s="7">
        <v>1093.5139120608942</v>
      </c>
      <c r="R4" s="43">
        <v>143.97823676507846</v>
      </c>
      <c r="S4" s="43">
        <v>908.79421021722885</v>
      </c>
      <c r="T4" s="43">
        <v>104.19218376269998</v>
      </c>
      <c r="U4" s="7">
        <v>34.887133646052916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 x14ac:dyDescent="0.25">
      <c r="A5" s="6">
        <v>1</v>
      </c>
      <c r="B5" s="7">
        <v>0.39310344829999999</v>
      </c>
      <c r="C5" s="8">
        <f t="shared" si="0"/>
        <v>184.49789655169999</v>
      </c>
      <c r="D5" s="13">
        <v>1</v>
      </c>
      <c r="E5" s="14">
        <v>1</v>
      </c>
      <c r="F5" s="15">
        <v>32.1</v>
      </c>
      <c r="G5" s="16">
        <v>184.0641061</v>
      </c>
      <c r="H5" s="65">
        <v>0.31078210065099998</v>
      </c>
      <c r="I5" s="63">
        <v>315.26499999999999</v>
      </c>
      <c r="J5" s="66">
        <v>0.42689390000001026</v>
      </c>
      <c r="K5" s="43">
        <v>185.381</v>
      </c>
      <c r="L5" s="43">
        <v>703.07899999999995</v>
      </c>
      <c r="M5" s="43">
        <v>3.6854479039122765</v>
      </c>
      <c r="N5" s="43">
        <v>5.7393427263704675</v>
      </c>
      <c r="O5" s="43">
        <v>3228.1995627866168</v>
      </c>
      <c r="P5" s="43">
        <v>12.863283033657257</v>
      </c>
      <c r="Q5" s="7">
        <v>961.70384744204603</v>
      </c>
      <c r="R5" s="43">
        <v>141.72972768230301</v>
      </c>
      <c r="S5" s="43">
        <v>931.21584359245321</v>
      </c>
      <c r="T5" s="43">
        <v>77.119323627222769</v>
      </c>
      <c r="U5" s="7">
        <v>39.042952298584311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.75" customHeight="1" x14ac:dyDescent="0.25">
      <c r="A6" s="6">
        <v>1</v>
      </c>
      <c r="B6" s="7">
        <v>0.49655172409999998</v>
      </c>
      <c r="C6" s="8">
        <f t="shared" si="0"/>
        <v>184.3944482759</v>
      </c>
      <c r="D6" s="13">
        <v>1</v>
      </c>
      <c r="E6" s="14">
        <v>2</v>
      </c>
      <c r="F6" s="15">
        <v>1</v>
      </c>
      <c r="G6" s="16">
        <v>184.0641061</v>
      </c>
      <c r="H6" s="65">
        <v>0.336940645333</v>
      </c>
      <c r="I6" s="63">
        <v>315.26499999999999</v>
      </c>
      <c r="J6" s="66">
        <v>0.32689390000001595</v>
      </c>
      <c r="K6" s="43">
        <v>185.381</v>
      </c>
      <c r="L6" s="43">
        <v>703.07899999999995</v>
      </c>
      <c r="M6" s="43">
        <v>2.2847861165849652</v>
      </c>
      <c r="N6" s="43">
        <v>3.9900422520021745</v>
      </c>
      <c r="O6" s="43">
        <v>2508.2606922660807</v>
      </c>
      <c r="P6" s="43">
        <v>76.336073537312004</v>
      </c>
      <c r="Q6" s="7">
        <v>863.80773484696761</v>
      </c>
      <c r="R6" s="43">
        <v>143.71473119901697</v>
      </c>
      <c r="S6" s="43">
        <v>1027.7337687779147</v>
      </c>
      <c r="T6" s="43">
        <v>65.300978296642768</v>
      </c>
      <c r="U6" s="7">
        <v>39.293369581606918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.75" customHeight="1" x14ac:dyDescent="0.25">
      <c r="A7" s="6">
        <v>1</v>
      </c>
      <c r="B7" s="7">
        <v>0.6</v>
      </c>
      <c r="C7" s="17">
        <f t="shared" si="0"/>
        <v>184.291</v>
      </c>
      <c r="D7" s="13">
        <v>1</v>
      </c>
      <c r="E7" s="14">
        <v>2</v>
      </c>
      <c r="F7" s="15">
        <v>1</v>
      </c>
      <c r="G7" s="16">
        <v>184.0641061</v>
      </c>
      <c r="H7" s="65">
        <v>0.37026955251600002</v>
      </c>
      <c r="I7" s="63">
        <v>315.26499999999999</v>
      </c>
      <c r="J7" s="66">
        <v>0.22689390000002163</v>
      </c>
      <c r="K7" s="43">
        <v>185.381</v>
      </c>
      <c r="L7" s="43">
        <v>703.07899999999995</v>
      </c>
      <c r="M7" s="43">
        <v>1.774224288556671</v>
      </c>
      <c r="N7" s="43">
        <v>4.2064889460089274</v>
      </c>
      <c r="O7" s="43">
        <v>3167.4783225101282</v>
      </c>
      <c r="P7" s="43">
        <v>20.87198360481927</v>
      </c>
      <c r="Q7" s="7">
        <v>193.97413109673553</v>
      </c>
      <c r="R7" s="43">
        <v>132.32707354693025</v>
      </c>
      <c r="S7" s="43">
        <v>1022.2730633958319</v>
      </c>
      <c r="T7" s="43">
        <v>76.573618074326433</v>
      </c>
      <c r="U7" s="7">
        <v>50.798755762107845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5.75" customHeight="1" x14ac:dyDescent="0.25">
      <c r="A8" s="6">
        <v>1</v>
      </c>
      <c r="B8" s="7">
        <v>0.75</v>
      </c>
      <c r="C8" s="17">
        <f t="shared" si="0"/>
        <v>184.14099999999999</v>
      </c>
      <c r="D8" s="13">
        <v>2</v>
      </c>
      <c r="E8" s="14">
        <v>3</v>
      </c>
      <c r="F8" s="15">
        <v>3.15E-2</v>
      </c>
      <c r="G8" s="16">
        <v>184.0641061</v>
      </c>
      <c r="H8" s="65">
        <v>0.43599787544800001</v>
      </c>
      <c r="I8" s="63">
        <v>315.26499999999999</v>
      </c>
      <c r="J8" s="66">
        <v>2.6893900000033E-2</v>
      </c>
      <c r="K8" s="43">
        <v>185.381</v>
      </c>
      <c r="L8" s="43">
        <v>703.07899999999995</v>
      </c>
      <c r="M8" s="43">
        <v>8.0058620840134509</v>
      </c>
      <c r="N8" s="43">
        <v>16.903912649709</v>
      </c>
      <c r="O8" s="43">
        <v>5198.0790789405855</v>
      </c>
      <c r="P8" s="43">
        <v>44.95730355669847</v>
      </c>
      <c r="Q8" s="7">
        <v>382.96085499860953</v>
      </c>
      <c r="R8" s="43">
        <v>346.85280117461889</v>
      </c>
      <c r="S8" s="43">
        <v>1981.6522587956224</v>
      </c>
      <c r="T8" s="43">
        <v>181.54195960007959</v>
      </c>
      <c r="U8" s="7">
        <v>58.234376368332498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5.75" customHeight="1" x14ac:dyDescent="0.25">
      <c r="A9" s="6">
        <v>1</v>
      </c>
      <c r="B9" s="7">
        <v>0.9</v>
      </c>
      <c r="C9" s="17">
        <f t="shared" si="0"/>
        <v>183.99099999999999</v>
      </c>
      <c r="D9" s="13">
        <v>2</v>
      </c>
      <c r="E9" s="14">
        <v>3</v>
      </c>
      <c r="F9" s="15">
        <v>3.15E-2</v>
      </c>
      <c r="G9" s="16">
        <v>184.0641061</v>
      </c>
      <c r="H9" s="65">
        <v>0.43599787544800001</v>
      </c>
      <c r="I9" s="63">
        <v>315.26499999999999</v>
      </c>
      <c r="J9" s="66">
        <v>-7.3106099999961316E-2</v>
      </c>
      <c r="K9" s="43">
        <v>185.381</v>
      </c>
      <c r="L9" s="43">
        <v>703.07899999999995</v>
      </c>
      <c r="M9" s="43">
        <v>10.651659103264755</v>
      </c>
      <c r="N9" s="43">
        <v>25.119264297386511</v>
      </c>
      <c r="O9" s="43">
        <v>8007.6476113679473</v>
      </c>
      <c r="P9" s="43">
        <v>74.283335791250849</v>
      </c>
      <c r="Q9" s="7">
        <v>503.93293458841919</v>
      </c>
      <c r="R9" s="43">
        <v>881.52468858330371</v>
      </c>
      <c r="S9" s="43">
        <v>2893.9497026955896</v>
      </c>
      <c r="T9" s="43">
        <v>255.87744363526596</v>
      </c>
      <c r="U9" s="7">
        <v>86.842135890305144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5.75" customHeight="1" x14ac:dyDescent="0.25">
      <c r="A10" s="6">
        <v>1</v>
      </c>
      <c r="B10" s="7">
        <v>1</v>
      </c>
      <c r="C10" s="17">
        <f t="shared" si="0"/>
        <v>183.89099999999999</v>
      </c>
      <c r="D10" s="13">
        <v>2</v>
      </c>
      <c r="E10" s="14">
        <v>3</v>
      </c>
      <c r="F10" s="15">
        <v>3.15E-2</v>
      </c>
      <c r="G10" s="16">
        <v>184.0641061</v>
      </c>
      <c r="H10" s="65">
        <v>0.49634842650400002</v>
      </c>
      <c r="I10" s="63">
        <v>315.26499999999999</v>
      </c>
      <c r="J10" s="66">
        <v>-0.17310609999995563</v>
      </c>
      <c r="K10" s="43">
        <v>185.381</v>
      </c>
      <c r="L10" s="43">
        <v>703.07899999999995</v>
      </c>
      <c r="M10" s="43">
        <v>6.6229803151542832</v>
      </c>
      <c r="N10" s="43">
        <v>11.6171670487476</v>
      </c>
      <c r="O10" s="43">
        <v>6232.4208753342</v>
      </c>
      <c r="P10" s="43">
        <v>35.205381555045562</v>
      </c>
      <c r="Q10" s="7">
        <v>2091.9431793045278</v>
      </c>
      <c r="R10" s="43">
        <v>523.03473001134273</v>
      </c>
      <c r="S10" s="43">
        <v>4268.2153228601883</v>
      </c>
      <c r="T10" s="43">
        <v>282.54003149584747</v>
      </c>
      <c r="U10" s="7">
        <v>93.032003416052689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.75" customHeight="1" x14ac:dyDescent="0.25">
      <c r="A11" s="6">
        <v>1</v>
      </c>
      <c r="B11" s="7">
        <v>1.1000000000000001</v>
      </c>
      <c r="C11" s="17">
        <f t="shared" si="0"/>
        <v>183.791</v>
      </c>
      <c r="D11" s="13">
        <v>6</v>
      </c>
      <c r="E11" s="14">
        <v>4</v>
      </c>
      <c r="F11" s="15">
        <v>199</v>
      </c>
      <c r="G11" s="16">
        <v>184.0641061</v>
      </c>
      <c r="H11" s="65">
        <v>1</v>
      </c>
      <c r="I11" s="63">
        <v>315.26499999999999</v>
      </c>
      <c r="J11" s="66">
        <v>-0.27310609999994995</v>
      </c>
      <c r="K11" s="43">
        <v>185.381</v>
      </c>
      <c r="L11" s="43">
        <v>703.07899999999995</v>
      </c>
      <c r="M11" s="43">
        <v>4.1991966703259651</v>
      </c>
      <c r="N11" s="43">
        <v>8.924912176385206</v>
      </c>
      <c r="O11" s="43">
        <v>4278.9763354800398</v>
      </c>
      <c r="P11" s="43">
        <v>25.023786296984667</v>
      </c>
      <c r="Q11" s="7">
        <v>2357.7424596551864</v>
      </c>
      <c r="R11" s="43">
        <v>416.03367160306425</v>
      </c>
      <c r="S11" s="43">
        <v>4101.7444366414375</v>
      </c>
      <c r="T11" s="43">
        <v>161.3295697755899</v>
      </c>
      <c r="U11" s="7">
        <v>96.22943997246476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5.75" customHeight="1" thickBot="1" x14ac:dyDescent="0.3">
      <c r="A12" s="18">
        <v>1</v>
      </c>
      <c r="B12" s="19">
        <v>1.2</v>
      </c>
      <c r="C12" s="17">
        <f t="shared" si="0"/>
        <v>183.691</v>
      </c>
      <c r="D12" s="20">
        <v>6</v>
      </c>
      <c r="E12" s="21">
        <v>4</v>
      </c>
      <c r="F12" s="22">
        <v>199</v>
      </c>
      <c r="G12" s="23">
        <v>184.0641061</v>
      </c>
      <c r="H12" s="67">
        <v>1</v>
      </c>
      <c r="I12" s="68">
        <v>315.26499999999999</v>
      </c>
      <c r="J12" s="69">
        <v>-0.37310609999994426</v>
      </c>
      <c r="K12" s="44">
        <v>185.381</v>
      </c>
      <c r="L12" s="44">
        <v>703.07899999999995</v>
      </c>
      <c r="M12" s="44">
        <v>5.9202284251472577</v>
      </c>
      <c r="N12" s="44">
        <v>9.4587854091711474</v>
      </c>
      <c r="O12" s="44">
        <v>7419.7260754122453</v>
      </c>
      <c r="P12" s="44">
        <v>26.474857330822552</v>
      </c>
      <c r="Q12" s="24">
        <v>3898.5433723065435</v>
      </c>
      <c r="R12" s="44">
        <v>502.99259411170988</v>
      </c>
      <c r="S12" s="44">
        <v>4436.3054324372297</v>
      </c>
      <c r="T12" s="44">
        <v>260.41896663046703</v>
      </c>
      <c r="U12" s="24">
        <v>134.9757083397626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.75" customHeight="1" thickTop="1" x14ac:dyDescent="0.25">
      <c r="A13" s="25">
        <v>2</v>
      </c>
      <c r="B13" s="26">
        <v>0</v>
      </c>
      <c r="C13" s="27">
        <f>184.807-B13</f>
        <v>184.80699999999999</v>
      </c>
      <c r="D13" s="28">
        <v>1</v>
      </c>
      <c r="E13" s="29">
        <v>1</v>
      </c>
      <c r="F13" s="30">
        <v>32.1</v>
      </c>
      <c r="G13" s="31">
        <v>184.07666710000001</v>
      </c>
      <c r="H13" s="70">
        <v>1</v>
      </c>
      <c r="I13" s="71">
        <v>335.42200000000003</v>
      </c>
      <c r="J13" s="72">
        <v>0.63033289999998487</v>
      </c>
      <c r="K13" s="46">
        <v>100.748</v>
      </c>
      <c r="L13" s="46">
        <v>618.56500000000005</v>
      </c>
      <c r="M13" s="46">
        <v>24.158451867407798</v>
      </c>
      <c r="N13" s="46">
        <v>12.556922423507345</v>
      </c>
      <c r="O13" s="46">
        <v>2323.8847403468235</v>
      </c>
      <c r="P13" s="46">
        <v>78.259993232138243</v>
      </c>
      <c r="Q13" s="32">
        <v>402.64811957554286</v>
      </c>
      <c r="R13" s="73">
        <v>240.20565967634732</v>
      </c>
      <c r="S13" s="73">
        <v>1000.6503791609609</v>
      </c>
      <c r="T13" s="73">
        <v>238.38555114677328</v>
      </c>
      <c r="U13" s="32">
        <v>66.205817180717347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5.75" customHeight="1" x14ac:dyDescent="0.25">
      <c r="A14" s="6">
        <v>2</v>
      </c>
      <c r="B14" s="7">
        <v>0.15</v>
      </c>
      <c r="C14" s="33">
        <f t="shared" ref="C14:C23" si="1">184.807-B14</f>
        <v>184.65699999999998</v>
      </c>
      <c r="D14" s="13">
        <v>1</v>
      </c>
      <c r="E14" s="14">
        <v>1</v>
      </c>
      <c r="F14" s="15">
        <v>32.1</v>
      </c>
      <c r="G14" s="16">
        <v>184.07666710000001</v>
      </c>
      <c r="H14" s="65">
        <v>0.38925773469699998</v>
      </c>
      <c r="I14" s="63">
        <v>335.42200000000003</v>
      </c>
      <c r="J14" s="66">
        <v>0.53033289999999056</v>
      </c>
      <c r="K14" s="43">
        <v>100.748</v>
      </c>
      <c r="L14" s="43">
        <v>618.56500000000005</v>
      </c>
      <c r="M14" s="43">
        <v>17.237157392426138</v>
      </c>
      <c r="N14" s="43">
        <v>15.441103621218364</v>
      </c>
      <c r="O14" s="43">
        <v>4320.4974601951644</v>
      </c>
      <c r="P14" s="43">
        <v>66.20167836524729</v>
      </c>
      <c r="Q14" s="34">
        <v>498.56716005173695</v>
      </c>
      <c r="R14" s="74">
        <v>195.50166254017208</v>
      </c>
      <c r="S14" s="74">
        <v>1205.2925962960514</v>
      </c>
      <c r="T14" s="74">
        <v>244.86995014091781</v>
      </c>
      <c r="U14" s="34">
        <v>81.786236629756559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5.75" customHeight="1" x14ac:dyDescent="0.25">
      <c r="A15" s="6">
        <v>2</v>
      </c>
      <c r="B15" s="7">
        <v>0.4</v>
      </c>
      <c r="C15" s="33">
        <f t="shared" si="1"/>
        <v>184.40699999999998</v>
      </c>
      <c r="D15" s="13">
        <v>1</v>
      </c>
      <c r="E15" s="14">
        <v>1</v>
      </c>
      <c r="F15" s="15">
        <v>32.1</v>
      </c>
      <c r="G15" s="16">
        <v>184.07666710000001</v>
      </c>
      <c r="H15" s="65">
        <v>0.38925773469699998</v>
      </c>
      <c r="I15" s="63">
        <v>335.42200000000003</v>
      </c>
      <c r="J15" s="66">
        <v>0.33033289999997351</v>
      </c>
      <c r="K15" s="43">
        <v>100.748</v>
      </c>
      <c r="L15" s="43">
        <v>618.56500000000005</v>
      </c>
      <c r="M15" s="43">
        <v>6.3070240861973392</v>
      </c>
      <c r="N15" s="43">
        <v>16.770290918648492</v>
      </c>
      <c r="O15" s="43">
        <v>2461.3896286025861</v>
      </c>
      <c r="P15" s="43">
        <v>32.706017201741751</v>
      </c>
      <c r="Q15" s="35">
        <v>395.27429912196368</v>
      </c>
      <c r="R15" s="74">
        <v>144.46891446221528</v>
      </c>
      <c r="S15" s="74">
        <v>1017.3798128506689</v>
      </c>
      <c r="T15" s="74">
        <v>144.68093206898175</v>
      </c>
      <c r="U15" s="35">
        <v>59.276874626697122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5.75" customHeight="1" x14ac:dyDescent="0.25">
      <c r="A16" s="6">
        <v>2</v>
      </c>
      <c r="B16" s="7">
        <v>0.5</v>
      </c>
      <c r="C16" s="33">
        <f t="shared" si="1"/>
        <v>184.30699999999999</v>
      </c>
      <c r="D16" s="13">
        <v>1</v>
      </c>
      <c r="E16" s="14">
        <v>2</v>
      </c>
      <c r="F16" s="15">
        <v>77.3</v>
      </c>
      <c r="G16" s="16">
        <v>184.07666710000001</v>
      </c>
      <c r="H16" s="65">
        <v>0.39217899349399998</v>
      </c>
      <c r="I16" s="63">
        <v>335.42200000000003</v>
      </c>
      <c r="J16" s="66">
        <v>0.23033289999997919</v>
      </c>
      <c r="K16" s="43">
        <v>100.748</v>
      </c>
      <c r="L16" s="43">
        <v>618.56500000000005</v>
      </c>
      <c r="M16" s="43">
        <v>4.7793999004740417</v>
      </c>
      <c r="N16" s="43">
        <v>13.18514106895026</v>
      </c>
      <c r="O16" s="43">
        <v>1697.6324959911021</v>
      </c>
      <c r="P16" s="43">
        <v>23.19980374022245</v>
      </c>
      <c r="Q16" s="35">
        <v>656.65616020570531</v>
      </c>
      <c r="R16" s="74">
        <v>136.6185243498235</v>
      </c>
      <c r="S16" s="74">
        <v>763.46375738870142</v>
      </c>
      <c r="T16" s="74">
        <v>173.2595507746112</v>
      </c>
      <c r="U16" s="35">
        <v>50.159412925415396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5.75" customHeight="1" x14ac:dyDescent="0.25">
      <c r="A17" s="6">
        <v>2</v>
      </c>
      <c r="B17" s="7">
        <v>0.6</v>
      </c>
      <c r="C17" s="33">
        <f t="shared" si="1"/>
        <v>184.20699999999999</v>
      </c>
      <c r="D17" s="13">
        <v>1</v>
      </c>
      <c r="E17" s="14">
        <v>2</v>
      </c>
      <c r="F17" s="15">
        <v>77.3</v>
      </c>
      <c r="G17" s="16">
        <v>184.07666710000001</v>
      </c>
      <c r="H17" s="65">
        <v>0.44635506572799999</v>
      </c>
      <c r="I17" s="63">
        <v>335.42200000000003</v>
      </c>
      <c r="J17" s="66">
        <v>0.13033289999998487</v>
      </c>
      <c r="K17" s="43">
        <v>100.748</v>
      </c>
      <c r="L17" s="43">
        <v>618.56500000000005</v>
      </c>
      <c r="M17" s="43">
        <v>3.2273314385658072</v>
      </c>
      <c r="N17" s="43">
        <v>4.6864708520033895</v>
      </c>
      <c r="O17" s="43">
        <v>4682.0237943758366</v>
      </c>
      <c r="P17" s="43">
        <v>27.664315999799648</v>
      </c>
      <c r="Q17" s="34">
        <v>918.03802128944699</v>
      </c>
      <c r="R17" s="74">
        <v>119.8558811060141</v>
      </c>
      <c r="S17" s="74">
        <v>890.73405686383012</v>
      </c>
      <c r="T17" s="74">
        <v>145.14736600021828</v>
      </c>
      <c r="U17" s="34">
        <v>41.041951224133662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5.75" customHeight="1" x14ac:dyDescent="0.25">
      <c r="A18" s="6">
        <v>2</v>
      </c>
      <c r="B18" s="7">
        <v>0.7</v>
      </c>
      <c r="C18" s="33">
        <f t="shared" si="1"/>
        <v>184.107</v>
      </c>
      <c r="D18" s="13">
        <v>1</v>
      </c>
      <c r="E18" s="14">
        <v>2</v>
      </c>
      <c r="F18" s="15">
        <v>77.3</v>
      </c>
      <c r="G18" s="16">
        <v>184.07666710000001</v>
      </c>
      <c r="H18" s="65">
        <v>0.47868808923099998</v>
      </c>
      <c r="I18" s="63">
        <v>335.42200000000003</v>
      </c>
      <c r="J18" s="66">
        <v>3.0332899999990559E-2</v>
      </c>
      <c r="K18" s="43">
        <v>100.748</v>
      </c>
      <c r="L18" s="43">
        <v>618.56500000000005</v>
      </c>
      <c r="M18" s="43">
        <v>2.7264210696359181</v>
      </c>
      <c r="N18" s="43">
        <v>4.5004105375216836</v>
      </c>
      <c r="O18" s="43">
        <v>5780.1497138233826</v>
      </c>
      <c r="P18" s="43">
        <v>29.676858931985855</v>
      </c>
      <c r="Q18" s="34">
        <v>970.39188995398933</v>
      </c>
      <c r="R18" s="74">
        <v>116.20686075432573</v>
      </c>
      <c r="S18" s="74">
        <v>1041.3054074202014</v>
      </c>
      <c r="T18" s="74">
        <v>80.96305489276709</v>
      </c>
      <c r="U18" s="34">
        <v>55.142411550579766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5.75" customHeight="1" x14ac:dyDescent="0.25">
      <c r="A19" s="6">
        <v>2</v>
      </c>
      <c r="B19" s="7">
        <v>0.8</v>
      </c>
      <c r="C19" s="33">
        <f t="shared" si="1"/>
        <v>184.00699999999998</v>
      </c>
      <c r="D19" s="13">
        <v>1</v>
      </c>
      <c r="E19" s="14">
        <v>2</v>
      </c>
      <c r="F19" s="15">
        <v>77.3</v>
      </c>
      <c r="G19" s="16">
        <v>184.07666710000001</v>
      </c>
      <c r="H19" s="65">
        <v>0.50783428495600003</v>
      </c>
      <c r="I19" s="63">
        <v>335.42200000000003</v>
      </c>
      <c r="J19" s="66">
        <v>-6.9667100000032178E-2</v>
      </c>
      <c r="K19" s="43">
        <v>100.748</v>
      </c>
      <c r="L19" s="43">
        <v>618.56500000000005</v>
      </c>
      <c r="M19" s="43">
        <v>3.5729975287451037</v>
      </c>
      <c r="N19" s="43">
        <v>7.4410460321349223</v>
      </c>
      <c r="O19" s="43">
        <v>4563.8749607868886</v>
      </c>
      <c r="P19" s="43">
        <v>34.81478696444443</v>
      </c>
      <c r="Q19" s="34">
        <v>1092.5162796115376</v>
      </c>
      <c r="R19" s="74">
        <v>276.03535166650772</v>
      </c>
      <c r="S19" s="74">
        <v>1578.7284113744302</v>
      </c>
      <c r="T19" s="74">
        <v>140.35835587586425</v>
      </c>
      <c r="U19" s="34">
        <v>72.510716099712482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5.75" customHeight="1" x14ac:dyDescent="0.25">
      <c r="A20" s="6">
        <v>2</v>
      </c>
      <c r="B20" s="7">
        <v>0.9</v>
      </c>
      <c r="C20" s="33">
        <f t="shared" si="1"/>
        <v>183.90699999999998</v>
      </c>
      <c r="D20" s="13">
        <v>1</v>
      </c>
      <c r="E20" s="14">
        <v>2</v>
      </c>
      <c r="F20" s="15">
        <v>77.3</v>
      </c>
      <c r="G20" s="16">
        <v>184.07666710000001</v>
      </c>
      <c r="H20" s="65">
        <v>0.55098924445599995</v>
      </c>
      <c r="I20" s="63">
        <v>335.42200000000003</v>
      </c>
      <c r="J20" s="66">
        <v>-0.16966710000002649</v>
      </c>
      <c r="K20" s="43">
        <v>100.748</v>
      </c>
      <c r="L20" s="43">
        <v>618.56500000000005</v>
      </c>
      <c r="M20" s="43">
        <v>7.9114589222315512</v>
      </c>
      <c r="N20" s="43">
        <v>22.004453183316251</v>
      </c>
      <c r="O20" s="43">
        <v>3235.0305452436442</v>
      </c>
      <c r="P20" s="43">
        <v>33.134385766975662</v>
      </c>
      <c r="Q20" s="34">
        <v>250.03540222926625</v>
      </c>
      <c r="R20" s="74">
        <v>244.91986436165752</v>
      </c>
      <c r="S20" s="74">
        <v>1425.1313130011627</v>
      </c>
      <c r="T20" s="74">
        <v>208.1831375120085</v>
      </c>
      <c r="U20" s="34">
        <v>90.920730430767406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5.75" customHeight="1" x14ac:dyDescent="0.25">
      <c r="A21" s="6">
        <v>2</v>
      </c>
      <c r="B21" s="7">
        <v>1</v>
      </c>
      <c r="C21" s="33">
        <f t="shared" si="1"/>
        <v>183.80699999999999</v>
      </c>
      <c r="D21" s="13">
        <v>1</v>
      </c>
      <c r="E21" s="14">
        <v>4</v>
      </c>
      <c r="F21" s="15">
        <v>77.3</v>
      </c>
      <c r="G21" s="16">
        <v>184.07666710000001</v>
      </c>
      <c r="H21" s="65">
        <v>0.60005311379600001</v>
      </c>
      <c r="I21" s="63">
        <v>335.42200000000003</v>
      </c>
      <c r="J21" s="66">
        <v>-0.26966710000002081</v>
      </c>
      <c r="K21" s="43">
        <v>100.748</v>
      </c>
      <c r="L21" s="43">
        <v>618.56500000000005</v>
      </c>
      <c r="M21" s="43">
        <v>6.4913517076125826</v>
      </c>
      <c r="N21" s="43">
        <v>14.806038154377973</v>
      </c>
      <c r="O21" s="43">
        <v>4594.0592128923954</v>
      </c>
      <c r="P21" s="43">
        <v>35.817975896751754</v>
      </c>
      <c r="Q21" s="34">
        <v>637.88963893165203</v>
      </c>
      <c r="R21" s="74">
        <v>290.06258126118962</v>
      </c>
      <c r="S21" s="74">
        <v>2570.6537523686711</v>
      </c>
      <c r="T21" s="74">
        <v>207.02641703261747</v>
      </c>
      <c r="U21" s="34">
        <v>76.590530187400802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5.75" customHeight="1" x14ac:dyDescent="0.25">
      <c r="A22" s="6">
        <v>2</v>
      </c>
      <c r="B22" s="7">
        <v>1.1000000000000001</v>
      </c>
      <c r="C22" s="33">
        <f t="shared" si="1"/>
        <v>183.70699999999999</v>
      </c>
      <c r="D22" s="13">
        <v>6</v>
      </c>
      <c r="E22" s="14">
        <v>4</v>
      </c>
      <c r="F22" s="15">
        <v>199</v>
      </c>
      <c r="G22" s="16">
        <v>184.07666710000001</v>
      </c>
      <c r="H22" s="65">
        <v>0.71039702562700002</v>
      </c>
      <c r="I22" s="63">
        <v>335.42200000000003</v>
      </c>
      <c r="J22" s="66">
        <v>-0.36966710000001513</v>
      </c>
      <c r="K22" s="43">
        <v>100.748</v>
      </c>
      <c r="L22" s="43">
        <v>618.56500000000005</v>
      </c>
      <c r="M22" s="43">
        <v>5.9835612859259415</v>
      </c>
      <c r="N22" s="43">
        <v>12.43933705315407</v>
      </c>
      <c r="O22" s="43">
        <v>5997.895717059394</v>
      </c>
      <c r="P22" s="43">
        <v>29.766228887480494</v>
      </c>
      <c r="Q22" s="34">
        <v>2575.0126530342445</v>
      </c>
      <c r="R22" s="74">
        <v>510.33835501780936</v>
      </c>
      <c r="S22" s="74">
        <v>3290.4884145580932</v>
      </c>
      <c r="T22" s="74">
        <v>256.45099326523592</v>
      </c>
      <c r="U22" s="34">
        <v>106.54904178287497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.75" customHeight="1" thickBot="1" x14ac:dyDescent="0.3">
      <c r="A23" s="18">
        <v>2</v>
      </c>
      <c r="B23" s="19">
        <v>1.2</v>
      </c>
      <c r="C23" s="36">
        <f t="shared" si="1"/>
        <v>183.607</v>
      </c>
      <c r="D23" s="20">
        <v>6</v>
      </c>
      <c r="E23" s="21">
        <v>5</v>
      </c>
      <c r="F23" s="22">
        <v>199</v>
      </c>
      <c r="G23" s="23">
        <v>184.07666710000001</v>
      </c>
      <c r="H23" s="67">
        <v>0.98446421458</v>
      </c>
      <c r="I23" s="68">
        <v>335.42200000000003</v>
      </c>
      <c r="J23" s="69">
        <v>-0.46966710000000944</v>
      </c>
      <c r="K23" s="44">
        <v>100.748</v>
      </c>
      <c r="L23" s="44">
        <v>618.56500000000005</v>
      </c>
      <c r="M23" s="44">
        <v>4.1866849307929632</v>
      </c>
      <c r="N23" s="44">
        <v>8.8444605995918675</v>
      </c>
      <c r="O23" s="44">
        <v>5585.0371187874271</v>
      </c>
      <c r="P23" s="44">
        <v>22.012102162937651</v>
      </c>
      <c r="Q23" s="37">
        <v>2901.3092310325542</v>
      </c>
      <c r="R23" s="75">
        <v>443.29068464650709</v>
      </c>
      <c r="S23" s="75">
        <v>4010.3230767475152</v>
      </c>
      <c r="T23" s="75">
        <v>218.71939842895245</v>
      </c>
      <c r="U23" s="37">
        <v>108.09519600334116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5.75" customHeight="1" thickTop="1" x14ac:dyDescent="0.25">
      <c r="A24" s="25">
        <v>3</v>
      </c>
      <c r="B24" s="26">
        <v>0.1421052632</v>
      </c>
      <c r="C24" s="38">
        <f>184.87-B24</f>
        <v>184.72789473680001</v>
      </c>
      <c r="D24" s="28">
        <v>1</v>
      </c>
      <c r="E24" s="29">
        <v>1</v>
      </c>
      <c r="F24" s="30">
        <v>32.1</v>
      </c>
      <c r="G24" s="31">
        <v>184.35816310000001</v>
      </c>
      <c r="H24" s="70">
        <v>1</v>
      </c>
      <c r="I24" s="71">
        <v>448.06299999999999</v>
      </c>
      <c r="J24" s="72">
        <v>0.31183690000000297</v>
      </c>
      <c r="K24" s="46">
        <v>85.141000000000005</v>
      </c>
      <c r="L24" s="46">
        <v>517.101</v>
      </c>
      <c r="M24" s="46">
        <v>25.262547287387548</v>
      </c>
      <c r="N24" s="46">
        <v>18.205069537199662</v>
      </c>
      <c r="O24" s="46">
        <v>3701.1777195013156</v>
      </c>
      <c r="P24" s="46">
        <v>55.053034763783572</v>
      </c>
      <c r="Q24" s="32">
        <v>1076.7596109312087</v>
      </c>
      <c r="R24" s="73">
        <v>169.21836823773452</v>
      </c>
      <c r="S24" s="73">
        <v>680.66320529539587</v>
      </c>
      <c r="T24" s="73">
        <v>306.60645677594238</v>
      </c>
      <c r="U24" s="32">
        <v>42.175267893928925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5.75" customHeight="1" x14ac:dyDescent="0.25">
      <c r="A25" s="6">
        <v>3</v>
      </c>
      <c r="B25" s="7">
        <v>0.3</v>
      </c>
      <c r="C25" s="39">
        <f t="shared" ref="C25:C32" si="2">184.87-B25</f>
        <v>184.57</v>
      </c>
      <c r="D25" s="40">
        <v>1</v>
      </c>
      <c r="E25" s="14">
        <v>1</v>
      </c>
      <c r="F25" s="15">
        <v>32.1</v>
      </c>
      <c r="G25" s="16">
        <v>184.35816310000001</v>
      </c>
      <c r="H25" s="65">
        <v>1</v>
      </c>
      <c r="I25" s="63">
        <v>448.06299999999999</v>
      </c>
      <c r="J25" s="66">
        <v>0.21183689999998023</v>
      </c>
      <c r="K25" s="43">
        <v>85.141000000000005</v>
      </c>
      <c r="L25" s="43">
        <v>517.101</v>
      </c>
      <c r="M25" s="43">
        <v>12.67909641171666</v>
      </c>
      <c r="N25" s="43">
        <v>13.760821530432425</v>
      </c>
      <c r="O25" s="43">
        <v>2825.8297052109401</v>
      </c>
      <c r="P25" s="43">
        <v>33.164933963807911</v>
      </c>
      <c r="Q25" s="76">
        <v>680.13050057791884</v>
      </c>
      <c r="R25" s="74">
        <v>431.2993912368641</v>
      </c>
      <c r="S25" s="74">
        <v>1073.2088016291557</v>
      </c>
      <c r="T25" s="74">
        <v>172.46745739359847</v>
      </c>
      <c r="U25" s="76">
        <v>41.410115204163425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 x14ac:dyDescent="0.25">
      <c r="A26" s="6">
        <v>3</v>
      </c>
      <c r="B26" s="7">
        <v>0.45</v>
      </c>
      <c r="C26" s="39">
        <f t="shared" si="2"/>
        <v>184.42000000000002</v>
      </c>
      <c r="D26" s="40">
        <v>1</v>
      </c>
      <c r="E26" s="14">
        <v>3</v>
      </c>
      <c r="F26" s="15">
        <v>32.1</v>
      </c>
      <c r="G26" s="16">
        <v>184.35816310000001</v>
      </c>
      <c r="H26" s="65">
        <v>0.39005774208499999</v>
      </c>
      <c r="I26" s="63">
        <v>448.06299999999999</v>
      </c>
      <c r="J26" s="66">
        <v>1.1836899999991601E-2</v>
      </c>
      <c r="K26" s="43">
        <v>85.141000000000005</v>
      </c>
      <c r="L26" s="43">
        <v>517.101</v>
      </c>
      <c r="M26" s="43">
        <v>7.0205488423038158</v>
      </c>
      <c r="N26" s="43">
        <v>12.02765791409524</v>
      </c>
      <c r="O26" s="43">
        <v>2105.1862771682918</v>
      </c>
      <c r="P26" s="43">
        <v>21.252327845437964</v>
      </c>
      <c r="Q26" s="34">
        <v>283.50139022462884</v>
      </c>
      <c r="R26" s="74">
        <v>125.7964556623124</v>
      </c>
      <c r="S26" s="74">
        <v>869.64862810616773</v>
      </c>
      <c r="T26" s="74">
        <v>135.11942087194512</v>
      </c>
      <c r="U26" s="34">
        <v>40.644962514397925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.75" customHeight="1" x14ac:dyDescent="0.25">
      <c r="A27" s="6">
        <v>3</v>
      </c>
      <c r="B27" s="7">
        <v>0.6</v>
      </c>
      <c r="C27" s="39">
        <f t="shared" si="2"/>
        <v>184.27</v>
      </c>
      <c r="D27" s="40">
        <v>2</v>
      </c>
      <c r="E27" s="14">
        <v>10</v>
      </c>
      <c r="F27" s="15">
        <v>32.1</v>
      </c>
      <c r="G27" s="16">
        <v>184.35816310000001</v>
      </c>
      <c r="H27" s="65">
        <v>0.39005774208499999</v>
      </c>
      <c r="I27" s="63">
        <v>448.06299999999999</v>
      </c>
      <c r="J27" s="66">
        <v>-8.8163100000002714E-2</v>
      </c>
      <c r="K27" s="43">
        <v>85.141000000000005</v>
      </c>
      <c r="L27" s="43">
        <v>517.101</v>
      </c>
      <c r="M27" s="43">
        <v>7.3157335905787324</v>
      </c>
      <c r="N27" s="43">
        <v>12.935314916355228</v>
      </c>
      <c r="O27" s="43">
        <v>2987.6095900820778</v>
      </c>
      <c r="P27" s="43">
        <v>26.222185588690664</v>
      </c>
      <c r="Q27" s="34">
        <v>343.98080305484694</v>
      </c>
      <c r="R27" s="74">
        <v>174.94660962248446</v>
      </c>
      <c r="S27" s="74">
        <v>1250.8032525198428</v>
      </c>
      <c r="T27" s="74">
        <v>151.12151430016741</v>
      </c>
      <c r="U27" s="34">
        <v>49.46748461446127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.75" customHeight="1" x14ac:dyDescent="0.25">
      <c r="A28" s="6">
        <v>3</v>
      </c>
      <c r="B28" s="7">
        <v>0.75</v>
      </c>
      <c r="C28" s="39">
        <f t="shared" si="2"/>
        <v>184.12</v>
      </c>
      <c r="D28" s="40">
        <v>1</v>
      </c>
      <c r="E28" s="14">
        <v>10</v>
      </c>
      <c r="F28" s="15">
        <v>32.1</v>
      </c>
      <c r="G28" s="16">
        <v>184.35816310000001</v>
      </c>
      <c r="H28" s="65">
        <v>0.43426030397600002</v>
      </c>
      <c r="I28" s="63">
        <v>448.06299999999999</v>
      </c>
      <c r="J28" s="66">
        <v>-0.28816310000001977</v>
      </c>
      <c r="K28" s="43">
        <v>85.141000000000005</v>
      </c>
      <c r="L28" s="43">
        <v>517.101</v>
      </c>
      <c r="M28" s="43">
        <v>7.3547373008748149</v>
      </c>
      <c r="N28" s="43">
        <v>15.384857683022229</v>
      </c>
      <c r="O28" s="43">
        <v>3354.5749163251567</v>
      </c>
      <c r="P28" s="43">
        <v>30.115760506560676</v>
      </c>
      <c r="Q28" s="7">
        <v>298.35880448396188</v>
      </c>
      <c r="R28" s="43">
        <v>206.64976967326905</v>
      </c>
      <c r="S28" s="43">
        <v>1391.3760421452012</v>
      </c>
      <c r="T28" s="43">
        <v>203.08067141066789</v>
      </c>
      <c r="U28" s="7">
        <v>46.311807726657861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5.75" customHeight="1" x14ac:dyDescent="0.25">
      <c r="A29" s="6">
        <v>3</v>
      </c>
      <c r="B29" s="7">
        <v>0.9</v>
      </c>
      <c r="C29" s="39">
        <f t="shared" si="2"/>
        <v>183.97</v>
      </c>
      <c r="D29" s="40">
        <v>1</v>
      </c>
      <c r="E29" s="14">
        <v>10</v>
      </c>
      <c r="F29" s="15">
        <v>32.1</v>
      </c>
      <c r="G29" s="16">
        <v>184.35816310000001</v>
      </c>
      <c r="H29" s="65">
        <v>0.55651423641099995</v>
      </c>
      <c r="I29" s="63">
        <v>448.06299999999999</v>
      </c>
      <c r="J29" s="66">
        <v>-0.38816310000001408</v>
      </c>
      <c r="K29" s="43">
        <v>85.141000000000005</v>
      </c>
      <c r="L29" s="43">
        <v>517.101</v>
      </c>
      <c r="M29" s="43">
        <v>6.7823228790877863</v>
      </c>
      <c r="N29" s="43">
        <v>14.534569954735412</v>
      </c>
      <c r="O29" s="43">
        <v>2368.278895490469</v>
      </c>
      <c r="P29" s="43">
        <v>35.612369528533719</v>
      </c>
      <c r="Q29" s="7">
        <v>647.67454037935136</v>
      </c>
      <c r="R29" s="43">
        <v>638.5096669399926</v>
      </c>
      <c r="S29" s="43">
        <v>1074.9026509895489</v>
      </c>
      <c r="T29" s="43">
        <v>154.08236525318813</v>
      </c>
      <c r="U29" s="7">
        <v>48.378409963292142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5.75" customHeight="1" x14ac:dyDescent="0.25">
      <c r="A30" s="6">
        <v>3</v>
      </c>
      <c r="B30" s="7">
        <v>1</v>
      </c>
      <c r="C30" s="39">
        <f t="shared" si="2"/>
        <v>183.87</v>
      </c>
      <c r="D30" s="40">
        <v>1</v>
      </c>
      <c r="E30" s="14">
        <v>10</v>
      </c>
      <c r="F30" s="15">
        <v>32.1</v>
      </c>
      <c r="G30" s="16">
        <v>184.35816310000001</v>
      </c>
      <c r="H30" s="65">
        <v>0.55651423641099995</v>
      </c>
      <c r="I30" s="63">
        <v>448.06299999999999</v>
      </c>
      <c r="J30" s="66">
        <v>-0.4881631000000084</v>
      </c>
      <c r="K30" s="43">
        <v>85.141000000000005</v>
      </c>
      <c r="L30" s="43">
        <v>517.101</v>
      </c>
      <c r="M30" s="43">
        <v>11.566890268434971</v>
      </c>
      <c r="N30" s="43">
        <v>19.311168771176774</v>
      </c>
      <c r="O30" s="43">
        <v>2066.6386361895202</v>
      </c>
      <c r="P30" s="43">
        <v>37.610547932187472</v>
      </c>
      <c r="Q30" s="7">
        <v>981.52713355577714</v>
      </c>
      <c r="R30" s="43">
        <v>179.23497612167071</v>
      </c>
      <c r="S30" s="43">
        <v>1327.2618621606723</v>
      </c>
      <c r="T30" s="43">
        <v>156.124948146956</v>
      </c>
      <c r="U30" s="7">
        <v>54.475644350715179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5.75" customHeight="1" x14ac:dyDescent="0.25">
      <c r="A31" s="6">
        <v>3</v>
      </c>
      <c r="B31" s="7">
        <v>1.1000000000000001</v>
      </c>
      <c r="C31" s="39">
        <f t="shared" si="2"/>
        <v>183.77</v>
      </c>
      <c r="D31" s="40">
        <v>1</v>
      </c>
      <c r="E31" s="14">
        <v>10</v>
      </c>
      <c r="F31" s="15">
        <v>32.1</v>
      </c>
      <c r="G31" s="16">
        <v>184.35816310000001</v>
      </c>
      <c r="H31" s="65">
        <v>0.67697617309400004</v>
      </c>
      <c r="I31" s="63">
        <v>448.06299999999999</v>
      </c>
      <c r="J31" s="66">
        <v>-0.58816310000000271</v>
      </c>
      <c r="K31" s="43">
        <v>85.141000000000005</v>
      </c>
      <c r="L31" s="43">
        <v>517.101</v>
      </c>
      <c r="M31" s="43">
        <v>7.9781733399847052</v>
      </c>
      <c r="N31" s="43">
        <v>19.512051867980045</v>
      </c>
      <c r="O31" s="43">
        <v>2061.555926204398</v>
      </c>
      <c r="P31" s="43">
        <v>33.739214435028693</v>
      </c>
      <c r="Q31" s="7">
        <v>1231.785856278646</v>
      </c>
      <c r="R31" s="43">
        <v>206.25917951195567</v>
      </c>
      <c r="S31" s="43">
        <v>1733.4432512887538</v>
      </c>
      <c r="T31" s="43">
        <v>152.74509629319829</v>
      </c>
      <c r="U31" s="7">
        <v>42.22047091083801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5.75" customHeight="1" thickBot="1" x14ac:dyDescent="0.3">
      <c r="A32" s="18">
        <v>3</v>
      </c>
      <c r="B32" s="19">
        <v>1.2</v>
      </c>
      <c r="C32" s="41">
        <f t="shared" si="2"/>
        <v>183.67000000000002</v>
      </c>
      <c r="D32" s="20">
        <v>3</v>
      </c>
      <c r="E32" s="14">
        <v>13</v>
      </c>
      <c r="F32" s="22">
        <v>10000</v>
      </c>
      <c r="G32" s="23">
        <v>184.35816310000001</v>
      </c>
      <c r="H32" s="67">
        <v>0.83294617375699997</v>
      </c>
      <c r="I32" s="68">
        <v>448.06299999999999</v>
      </c>
      <c r="J32" s="69">
        <v>-0.68816309999999703</v>
      </c>
      <c r="K32" s="44">
        <v>85.141000000000005</v>
      </c>
      <c r="L32" s="44">
        <v>517.101</v>
      </c>
      <c r="M32" s="44">
        <v>6.7808485741998137</v>
      </c>
      <c r="N32" s="44">
        <v>15.367615275164878</v>
      </c>
      <c r="O32" s="44">
        <v>2483.5658983930284</v>
      </c>
      <c r="P32" s="44">
        <v>60.90552599871225</v>
      </c>
      <c r="Q32" s="24">
        <v>1304.558143068761</v>
      </c>
      <c r="R32" s="44">
        <v>253.95686177573933</v>
      </c>
      <c r="S32" s="44">
        <v>2226.5696270066715</v>
      </c>
      <c r="T32" s="44">
        <v>191.70690197349626</v>
      </c>
      <c r="U32" s="24">
        <v>49.808849740436031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5.75" customHeight="1" thickTop="1" x14ac:dyDescent="0.25">
      <c r="A33" s="25">
        <v>4</v>
      </c>
      <c r="B33" s="26">
        <v>0.1421052632</v>
      </c>
      <c r="C33" s="38">
        <f>184.751-B33</f>
        <v>184.60889473680001</v>
      </c>
      <c r="D33" s="28">
        <v>4</v>
      </c>
      <c r="E33" s="29">
        <v>7</v>
      </c>
      <c r="F33" s="30">
        <v>227</v>
      </c>
      <c r="G33" s="31">
        <v>184.28207900000001</v>
      </c>
      <c r="H33" s="70">
        <v>0.83294617375699997</v>
      </c>
      <c r="I33" s="71">
        <v>337.20100000000002</v>
      </c>
      <c r="J33" s="72">
        <v>0.26892100000000596</v>
      </c>
      <c r="K33" s="46">
        <v>64.506</v>
      </c>
      <c r="L33" s="46">
        <v>528.61300000000006</v>
      </c>
      <c r="M33" s="46">
        <v>46.847983293577173</v>
      </c>
      <c r="N33" s="46">
        <v>23.89228578444186</v>
      </c>
      <c r="O33" s="46">
        <v>4067.0787951256611</v>
      </c>
      <c r="P33" s="46">
        <v>141.48756521163943</v>
      </c>
      <c r="Q33" s="42">
        <v>387.51887036265072</v>
      </c>
      <c r="R33" s="46">
        <v>188.7341613432877</v>
      </c>
      <c r="S33" s="46">
        <v>899.36956861094143</v>
      </c>
      <c r="T33" s="46">
        <v>324.5509041883426</v>
      </c>
      <c r="U33" s="42">
        <v>85.147126691762352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5.75" customHeight="1" x14ac:dyDescent="0.25">
      <c r="A34" s="6">
        <v>4</v>
      </c>
      <c r="B34" s="7">
        <v>0.3</v>
      </c>
      <c r="C34" s="39">
        <f t="shared" ref="C34:C41" si="3">184.751-B34</f>
        <v>184.45099999999999</v>
      </c>
      <c r="D34" s="40">
        <v>4</v>
      </c>
      <c r="E34" s="14">
        <v>7</v>
      </c>
      <c r="F34" s="15">
        <v>227</v>
      </c>
      <c r="G34" s="16">
        <v>184.28207900000001</v>
      </c>
      <c r="H34" s="65">
        <v>0.93834207207800002</v>
      </c>
      <c r="I34" s="63">
        <v>337.20100000000002</v>
      </c>
      <c r="J34" s="66">
        <v>0.16892099999998322</v>
      </c>
      <c r="K34" s="43">
        <v>64.506</v>
      </c>
      <c r="L34" s="43">
        <v>528.61300000000006</v>
      </c>
      <c r="M34" s="43">
        <v>12.708218903729829</v>
      </c>
      <c r="N34" s="43">
        <v>13.115254730098467</v>
      </c>
      <c r="O34" s="43">
        <v>3163.2125023717631</v>
      </c>
      <c r="P34" s="43">
        <v>40.769835175081937</v>
      </c>
      <c r="Q34" s="7">
        <v>389.90933049952645</v>
      </c>
      <c r="R34" s="43">
        <v>94.74353398116196</v>
      </c>
      <c r="S34" s="43">
        <v>867.18414122223794</v>
      </c>
      <c r="T34" s="43">
        <v>198.0934709885434</v>
      </c>
      <c r="U34" s="7">
        <v>61.82292284981397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.75" customHeight="1" x14ac:dyDescent="0.25">
      <c r="A35" s="6">
        <v>4</v>
      </c>
      <c r="B35" s="7">
        <v>0.41249999999999998</v>
      </c>
      <c r="C35" s="39">
        <f t="shared" si="3"/>
        <v>184.33850000000001</v>
      </c>
      <c r="D35" s="40">
        <v>4</v>
      </c>
      <c r="E35" s="14">
        <v>7</v>
      </c>
      <c r="F35" s="15">
        <v>227</v>
      </c>
      <c r="G35" s="16">
        <v>184.28207900000001</v>
      </c>
      <c r="H35" s="65">
        <v>0.99754430211699996</v>
      </c>
      <c r="I35" s="63">
        <v>337.20100000000002</v>
      </c>
      <c r="J35" s="66">
        <v>-3.1079000000005408E-2</v>
      </c>
      <c r="K35" s="43">
        <v>64.506</v>
      </c>
      <c r="L35" s="43">
        <v>528.61300000000006</v>
      </c>
      <c r="M35" s="43">
        <v>12.073472801630395</v>
      </c>
      <c r="N35" s="43">
        <v>14.808003106917393</v>
      </c>
      <c r="O35" s="43">
        <v>3304.0244093733463</v>
      </c>
      <c r="P35" s="43">
        <v>36.908812973041641</v>
      </c>
      <c r="Q35" s="7">
        <v>466.87505212450333</v>
      </c>
      <c r="R35" s="43">
        <v>150.42253206466199</v>
      </c>
      <c r="S35" s="43">
        <v>1184.1246199185359</v>
      </c>
      <c r="T35" s="43">
        <v>202.22802406245603</v>
      </c>
      <c r="U35" s="7">
        <v>269.03858402333526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6">
        <v>4</v>
      </c>
      <c r="B36" s="7">
        <v>0.6</v>
      </c>
      <c r="C36" s="39">
        <f t="shared" si="3"/>
        <v>184.15100000000001</v>
      </c>
      <c r="D36" s="40">
        <v>1</v>
      </c>
      <c r="E36" s="14">
        <v>8</v>
      </c>
      <c r="F36" s="15">
        <v>77.3</v>
      </c>
      <c r="G36" s="16">
        <v>184.28207900000001</v>
      </c>
      <c r="H36" s="65">
        <v>0.99993362978699996</v>
      </c>
      <c r="I36" s="63">
        <v>337.20100000000002</v>
      </c>
      <c r="J36" s="66">
        <v>-0.13107899999999972</v>
      </c>
      <c r="K36" s="43">
        <v>64.506</v>
      </c>
      <c r="L36" s="43">
        <v>528.61300000000006</v>
      </c>
      <c r="M36" s="43">
        <v>5.4561794292290262</v>
      </c>
      <c r="N36" s="43">
        <v>7.3510787521927172</v>
      </c>
      <c r="O36" s="43">
        <v>4240.0878528311259</v>
      </c>
      <c r="P36" s="43">
        <v>35.304157827048357</v>
      </c>
      <c r="Q36" s="7">
        <v>1106.6343321540176</v>
      </c>
      <c r="R36" s="43">
        <v>171.98103424355162</v>
      </c>
      <c r="S36" s="43">
        <v>1287.9164635598763</v>
      </c>
      <c r="T36" s="43">
        <v>193.23318742332441</v>
      </c>
      <c r="U36" s="7">
        <v>250.12696766647494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.75" customHeight="1" x14ac:dyDescent="0.25">
      <c r="A37" s="6">
        <v>4</v>
      </c>
      <c r="B37" s="7">
        <v>0.75714285709999996</v>
      </c>
      <c r="C37" s="39">
        <f t="shared" si="3"/>
        <v>183.9938571429</v>
      </c>
      <c r="D37" s="40">
        <v>1</v>
      </c>
      <c r="E37" s="14">
        <v>9</v>
      </c>
      <c r="F37" s="15">
        <v>45</v>
      </c>
      <c r="G37" s="16">
        <v>184.28207900000001</v>
      </c>
      <c r="H37" s="65">
        <v>1</v>
      </c>
      <c r="I37" s="63">
        <v>337.20100000000002</v>
      </c>
      <c r="J37" s="66">
        <v>-0.33107900000001678</v>
      </c>
      <c r="K37" s="43">
        <v>64.506</v>
      </c>
      <c r="L37" s="43">
        <v>528.61300000000006</v>
      </c>
      <c r="M37" s="43">
        <v>6.4413550372550912</v>
      </c>
      <c r="N37" s="43">
        <v>8.943083481881418</v>
      </c>
      <c r="O37" s="43">
        <v>8894.0671496014311</v>
      </c>
      <c r="P37" s="43">
        <v>35.462326899637453</v>
      </c>
      <c r="Q37" s="7">
        <v>591.85530184787967</v>
      </c>
      <c r="R37" s="43">
        <v>415.40730618792156</v>
      </c>
      <c r="S37" s="43">
        <v>2082.854245618425</v>
      </c>
      <c r="T37" s="43">
        <v>132.05343867411781</v>
      </c>
      <c r="U37" s="7">
        <v>112.72661437281009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5.75" customHeight="1" x14ac:dyDescent="0.25">
      <c r="A38" s="6">
        <v>4</v>
      </c>
      <c r="B38" s="7">
        <v>0.9</v>
      </c>
      <c r="C38" s="39">
        <f t="shared" si="3"/>
        <v>183.851</v>
      </c>
      <c r="D38" s="40">
        <v>2</v>
      </c>
      <c r="E38" s="14">
        <v>9</v>
      </c>
      <c r="F38" s="15">
        <v>45</v>
      </c>
      <c r="G38" s="16">
        <v>184.28207900000001</v>
      </c>
      <c r="H38" s="65">
        <v>0.38936466839299999</v>
      </c>
      <c r="I38" s="63">
        <v>337.20100000000002</v>
      </c>
      <c r="J38" s="66">
        <v>-0.43107900000001109</v>
      </c>
      <c r="K38" s="43">
        <v>64.506</v>
      </c>
      <c r="L38" s="43">
        <v>528.61300000000006</v>
      </c>
      <c r="M38" s="43">
        <v>13.331785238247447</v>
      </c>
      <c r="N38" s="43">
        <v>47.181590482289849</v>
      </c>
      <c r="O38" s="43">
        <v>4937.6898947769223</v>
      </c>
      <c r="P38" s="43">
        <v>54.110701006055677</v>
      </c>
      <c r="Q38" s="7">
        <v>604.44119859381544</v>
      </c>
      <c r="R38" s="43">
        <v>393.50642991309905</v>
      </c>
      <c r="S38" s="43">
        <v>1937.5293362934308</v>
      </c>
      <c r="T38" s="43">
        <v>246.74323753324595</v>
      </c>
      <c r="U38" s="7">
        <v>96.180762126669407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.75" customHeight="1" x14ac:dyDescent="0.25">
      <c r="A39" s="6">
        <v>4</v>
      </c>
      <c r="B39" s="7">
        <v>1</v>
      </c>
      <c r="C39" s="39">
        <f t="shared" si="3"/>
        <v>183.751</v>
      </c>
      <c r="D39" s="40">
        <v>2</v>
      </c>
      <c r="E39" s="14">
        <v>9</v>
      </c>
      <c r="F39" s="15">
        <v>45</v>
      </c>
      <c r="G39" s="16">
        <v>184.28207900000001</v>
      </c>
      <c r="H39" s="65">
        <v>0.38936466839299999</v>
      </c>
      <c r="I39" s="63">
        <v>337.20100000000002</v>
      </c>
      <c r="J39" s="66">
        <v>-0.53107900000000541</v>
      </c>
      <c r="K39" s="43">
        <v>64.506</v>
      </c>
      <c r="L39" s="43">
        <v>528.61300000000006</v>
      </c>
      <c r="M39" s="43">
        <v>8.9056735963835223</v>
      </c>
      <c r="N39" s="43">
        <v>19.590429700246688</v>
      </c>
      <c r="O39" s="43">
        <v>6549.3882428784436</v>
      </c>
      <c r="P39" s="43">
        <v>53.559056628955005</v>
      </c>
      <c r="Q39" s="43">
        <v>1090.7879215781259</v>
      </c>
      <c r="R39" s="43">
        <v>797.04758500766843</v>
      </c>
      <c r="S39" s="43">
        <v>2082.2699727117451</v>
      </c>
      <c r="T39" s="43">
        <v>259.83286443303427</v>
      </c>
      <c r="U39" s="43">
        <v>125.65435406041063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.75" customHeight="1" x14ac:dyDescent="0.25">
      <c r="A40" s="6">
        <v>4</v>
      </c>
      <c r="B40" s="7">
        <v>1.1000000000000001</v>
      </c>
      <c r="C40" s="39">
        <f t="shared" si="3"/>
        <v>183.65100000000001</v>
      </c>
      <c r="D40" s="40">
        <v>2</v>
      </c>
      <c r="E40" s="14">
        <v>9</v>
      </c>
      <c r="F40" s="15">
        <v>45</v>
      </c>
      <c r="G40" s="16">
        <v>184.28207900000001</v>
      </c>
      <c r="H40" s="65">
        <v>0.50819889796200002</v>
      </c>
      <c r="I40" s="63">
        <v>337.20100000000002</v>
      </c>
      <c r="J40" s="66">
        <v>-0.63107899999999972</v>
      </c>
      <c r="K40" s="43">
        <v>64.506</v>
      </c>
      <c r="L40" s="43">
        <v>528.61300000000006</v>
      </c>
      <c r="M40" s="43">
        <v>4.7864803765319044</v>
      </c>
      <c r="N40" s="43">
        <v>12.63207524537626</v>
      </c>
      <c r="O40" s="43">
        <v>4320.4834194686482</v>
      </c>
      <c r="P40" s="43">
        <v>33.124453024873091</v>
      </c>
      <c r="Q40" s="7">
        <v>3892.1552828389867</v>
      </c>
      <c r="R40" s="43">
        <v>525.77186174415317</v>
      </c>
      <c r="S40" s="43">
        <v>3811.7668258404542</v>
      </c>
      <c r="T40" s="43">
        <v>215.24987254945319</v>
      </c>
      <c r="U40" s="7">
        <v>128.03387192002589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5.75" customHeight="1" thickBot="1" x14ac:dyDescent="0.3">
      <c r="A41" s="18">
        <v>4</v>
      </c>
      <c r="B41" s="19">
        <v>1.2</v>
      </c>
      <c r="C41" s="41">
        <f t="shared" si="3"/>
        <v>183.55100000000002</v>
      </c>
      <c r="D41" s="20">
        <v>2</v>
      </c>
      <c r="E41" s="21">
        <v>9</v>
      </c>
      <c r="F41" s="22">
        <v>45</v>
      </c>
      <c r="G41" s="23">
        <v>184.28207900000001</v>
      </c>
      <c r="H41" s="67">
        <v>0.63420301400800005</v>
      </c>
      <c r="I41" s="68">
        <v>337.20100000000002</v>
      </c>
      <c r="J41" s="69">
        <v>-0.73107899999999404</v>
      </c>
      <c r="K41" s="44">
        <v>64.506</v>
      </c>
      <c r="L41" s="44">
        <v>528.61300000000006</v>
      </c>
      <c r="M41" s="44">
        <v>4.0142323580844339</v>
      </c>
      <c r="N41" s="44">
        <v>9.3213017664374966</v>
      </c>
      <c r="O41" s="44">
        <v>3941.6081289851709</v>
      </c>
      <c r="P41" s="44">
        <v>26.819284222541935</v>
      </c>
      <c r="Q41" s="44">
        <v>3097.5657962439072</v>
      </c>
      <c r="R41" s="44">
        <v>537.17662433963005</v>
      </c>
      <c r="S41" s="44">
        <v>4362.6748061772159</v>
      </c>
      <c r="T41" s="44">
        <v>249.8653511183864</v>
      </c>
      <c r="U41" s="44">
        <v>118.07920768280746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5.75" customHeight="1" thickTop="1" x14ac:dyDescent="0.25">
      <c r="A42" s="25">
        <v>5</v>
      </c>
      <c r="B42" s="26">
        <v>0.05</v>
      </c>
      <c r="C42" s="38">
        <f>184.802-B42</f>
        <v>184.75199999999998</v>
      </c>
      <c r="D42" s="28">
        <v>1</v>
      </c>
      <c r="E42" s="29">
        <v>1</v>
      </c>
      <c r="F42" s="30">
        <v>32.1</v>
      </c>
      <c r="G42" s="31">
        <v>184.33750570000001</v>
      </c>
      <c r="H42" s="70">
        <v>0.63420301400800005</v>
      </c>
      <c r="I42" s="71">
        <v>458.00799999999998</v>
      </c>
      <c r="J42" s="72">
        <v>0.36449429999998983</v>
      </c>
      <c r="K42" s="46">
        <v>97.441000000000003</v>
      </c>
      <c r="L42" s="46">
        <v>420.62299999999999</v>
      </c>
      <c r="M42" s="46">
        <v>40.255570698013329</v>
      </c>
      <c r="N42" s="46">
        <v>22.939222691684879</v>
      </c>
      <c r="O42" s="46">
        <v>3420.6905562243746</v>
      </c>
      <c r="P42" s="46">
        <v>99.201388019548517</v>
      </c>
      <c r="Q42" s="42">
        <v>339.15969123490208</v>
      </c>
      <c r="R42" s="46">
        <v>264.1020460184028</v>
      </c>
      <c r="S42" s="46">
        <v>870.40495395724508</v>
      </c>
      <c r="T42" s="46">
        <v>454.53817615361692</v>
      </c>
      <c r="U42" s="42">
        <v>41.870459425546919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5.75" customHeight="1" x14ac:dyDescent="0.25">
      <c r="A43" s="6">
        <v>5</v>
      </c>
      <c r="B43" s="7">
        <v>0.17499999999999999</v>
      </c>
      <c r="C43" s="39">
        <f t="shared" ref="C43:C53" si="4">184.802-B43</f>
        <v>184.62699999999998</v>
      </c>
      <c r="D43" s="40">
        <v>1</v>
      </c>
      <c r="E43" s="14">
        <v>1</v>
      </c>
      <c r="F43" s="15">
        <v>32.1</v>
      </c>
      <c r="G43" s="16">
        <v>184.33750570000001</v>
      </c>
      <c r="H43" s="65">
        <v>0.74619929628899995</v>
      </c>
      <c r="I43" s="63">
        <v>458.00799999999998</v>
      </c>
      <c r="J43" s="66">
        <v>0.26449429999999552</v>
      </c>
      <c r="K43" s="43">
        <v>97.441000000000003</v>
      </c>
      <c r="L43" s="43">
        <v>420.62299999999999</v>
      </c>
      <c r="M43" s="43">
        <v>28.349760072642638</v>
      </c>
      <c r="N43" s="43">
        <v>14.790126194373048</v>
      </c>
      <c r="O43" s="43">
        <v>2762.3045587932697</v>
      </c>
      <c r="P43" s="43">
        <v>38.863864098942194</v>
      </c>
      <c r="Q43" s="7">
        <v>1248.7990489565962</v>
      </c>
      <c r="R43" s="43">
        <v>103.46708873923905</v>
      </c>
      <c r="S43" s="43">
        <v>673.12822422335591</v>
      </c>
      <c r="T43" s="43">
        <v>203.4342973709231</v>
      </c>
      <c r="U43" s="7">
        <v>37.063431717518064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5.75" customHeight="1" x14ac:dyDescent="0.25">
      <c r="A44" s="6">
        <v>5</v>
      </c>
      <c r="B44" s="7">
        <v>0.3</v>
      </c>
      <c r="C44" s="39">
        <f t="shared" si="4"/>
        <v>184.50199999999998</v>
      </c>
      <c r="D44" s="40">
        <v>1</v>
      </c>
      <c r="E44" s="14">
        <v>1</v>
      </c>
      <c r="F44" s="15">
        <v>32.1</v>
      </c>
      <c r="G44" s="16">
        <v>184.33750570000001</v>
      </c>
      <c r="H44" s="65">
        <v>0.88886675960999995</v>
      </c>
      <c r="I44" s="63">
        <v>458.00799999999998</v>
      </c>
      <c r="J44" s="66">
        <v>0.16449429999997278</v>
      </c>
      <c r="K44" s="43">
        <v>97.441000000000003</v>
      </c>
      <c r="L44" s="43">
        <v>420.62299999999999</v>
      </c>
      <c r="M44" s="43">
        <v>8.7804498580448875</v>
      </c>
      <c r="N44" s="43">
        <v>11.805053628375934</v>
      </c>
      <c r="O44" s="43">
        <v>2042.2247423011268</v>
      </c>
      <c r="P44" s="43">
        <v>36.041121172379164</v>
      </c>
      <c r="Q44" s="7">
        <v>1040.9098415354763</v>
      </c>
      <c r="R44" s="43">
        <v>96.767563051676319</v>
      </c>
      <c r="S44" s="43">
        <v>696.38914213524629</v>
      </c>
      <c r="T44" s="43">
        <v>146.68193142933163</v>
      </c>
      <c r="U44" s="7">
        <v>48.640987404051401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5.75" customHeight="1" x14ac:dyDescent="0.25">
      <c r="A45" s="6">
        <v>5</v>
      </c>
      <c r="B45" s="7">
        <v>0.36923076919999998</v>
      </c>
      <c r="C45" s="39">
        <f t="shared" si="4"/>
        <v>184.43276923080001</v>
      </c>
      <c r="D45" s="40">
        <v>1</v>
      </c>
      <c r="E45" s="14">
        <v>2</v>
      </c>
      <c r="F45" s="15">
        <v>32.1</v>
      </c>
      <c r="G45" s="16">
        <v>184.33750570000001</v>
      </c>
      <c r="H45" s="65">
        <v>0.88886675960999995</v>
      </c>
      <c r="I45" s="63">
        <v>458.00799999999998</v>
      </c>
      <c r="J45" s="66">
        <v>6.4494299999978466E-2</v>
      </c>
      <c r="K45" s="43">
        <v>97.441000000000003</v>
      </c>
      <c r="L45" s="43">
        <v>420.62299999999999</v>
      </c>
      <c r="M45" s="43">
        <v>6.4219783246691069</v>
      </c>
      <c r="N45" s="43">
        <v>11.077336847110132</v>
      </c>
      <c r="O45" s="43">
        <v>2056.0349063661952</v>
      </c>
      <c r="P45" s="43">
        <v>14.501583967851985</v>
      </c>
      <c r="Q45" s="7">
        <v>967.59592946971259</v>
      </c>
      <c r="R45" s="43">
        <v>107.4496998622696</v>
      </c>
      <c r="S45" s="43">
        <v>802.93990775313932</v>
      </c>
      <c r="T45" s="43">
        <v>127.50731462191867</v>
      </c>
      <c r="U45" s="7">
        <v>38.260689564391399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5.75" customHeight="1" x14ac:dyDescent="0.25">
      <c r="A46" s="6">
        <v>5</v>
      </c>
      <c r="B46" s="7">
        <v>0.48461538459999998</v>
      </c>
      <c r="C46" s="39">
        <f t="shared" si="4"/>
        <v>184.31738461539999</v>
      </c>
      <c r="D46" s="40">
        <v>1</v>
      </c>
      <c r="E46" s="14">
        <v>10</v>
      </c>
      <c r="F46" s="15">
        <v>32.1</v>
      </c>
      <c r="G46" s="16">
        <v>184.33750570000001</v>
      </c>
      <c r="H46" s="65">
        <v>0.96083117572900001</v>
      </c>
      <c r="I46" s="63">
        <v>458.00799999999998</v>
      </c>
      <c r="J46" s="66">
        <v>-3.550570000001585E-2</v>
      </c>
      <c r="K46" s="43">
        <v>97.441000000000003</v>
      </c>
      <c r="L46" s="43">
        <v>420.62299999999999</v>
      </c>
      <c r="M46" s="43">
        <v>5.573521836441083</v>
      </c>
      <c r="N46" s="43">
        <v>7.5016937692594858</v>
      </c>
      <c r="O46" s="43">
        <v>2446.9840696706387</v>
      </c>
      <c r="P46" s="43">
        <v>14.875150060602541</v>
      </c>
      <c r="Q46" s="7">
        <v>789.63454793994947</v>
      </c>
      <c r="R46" s="43">
        <v>131.55137562098025</v>
      </c>
      <c r="S46" s="43">
        <v>869.10791464562601</v>
      </c>
      <c r="T46" s="43">
        <v>94.657832804376724</v>
      </c>
      <c r="U46" s="7">
        <v>55.430125821574435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5.75" customHeight="1" x14ac:dyDescent="0.25">
      <c r="A47" s="6">
        <v>5</v>
      </c>
      <c r="B47" s="7">
        <v>0.6</v>
      </c>
      <c r="C47" s="39">
        <f t="shared" si="4"/>
        <v>184.202</v>
      </c>
      <c r="D47" s="40">
        <v>1</v>
      </c>
      <c r="E47" s="14">
        <v>10</v>
      </c>
      <c r="F47" s="15">
        <v>32.1</v>
      </c>
      <c r="G47" s="16">
        <v>184.33750570000001</v>
      </c>
      <c r="H47" s="65">
        <v>0.99953528513599998</v>
      </c>
      <c r="I47" s="63">
        <v>458.00799999999998</v>
      </c>
      <c r="J47" s="66">
        <v>-0.13550570000001017</v>
      </c>
      <c r="K47" s="43">
        <v>97.441000000000003</v>
      </c>
      <c r="L47" s="43">
        <v>420.62299999999999</v>
      </c>
      <c r="M47" s="43">
        <v>18.562580982007553</v>
      </c>
      <c r="N47" s="43">
        <v>23.920775666987009</v>
      </c>
      <c r="O47" s="43">
        <v>3339.5417905333143</v>
      </c>
      <c r="P47" s="43">
        <v>35.790315642369272</v>
      </c>
      <c r="Q47" s="7">
        <v>185.58821337987567</v>
      </c>
      <c r="R47" s="43">
        <v>136.84333936332007</v>
      </c>
      <c r="S47" s="43">
        <v>907.4785164047986</v>
      </c>
      <c r="T47" s="43">
        <v>181.13756763884356</v>
      </c>
      <c r="U47" s="7">
        <v>47.692937030612974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5.75" customHeight="1" x14ac:dyDescent="0.25">
      <c r="A48" s="6">
        <v>5</v>
      </c>
      <c r="B48" s="7">
        <v>0.66</v>
      </c>
      <c r="C48" s="39">
        <f t="shared" si="4"/>
        <v>184.142</v>
      </c>
      <c r="D48" s="40">
        <v>1</v>
      </c>
      <c r="E48" s="14">
        <v>3</v>
      </c>
      <c r="F48" s="15">
        <v>32.1</v>
      </c>
      <c r="G48" s="16">
        <v>184.33750570000001</v>
      </c>
      <c r="H48" s="65">
        <v>1</v>
      </c>
      <c r="I48" s="63">
        <v>458.00799999999998</v>
      </c>
      <c r="J48" s="66">
        <v>-0.23550570000000448</v>
      </c>
      <c r="K48" s="43">
        <v>97.441000000000003</v>
      </c>
      <c r="L48" s="43">
        <v>420.62299999999999</v>
      </c>
      <c r="M48" s="43">
        <v>11.818877347070337</v>
      </c>
      <c r="N48" s="43">
        <v>21.502410263967441</v>
      </c>
      <c r="O48" s="43">
        <v>2464.8399525551054</v>
      </c>
      <c r="P48" s="43">
        <v>21.815882409525365</v>
      </c>
      <c r="Q48" s="7">
        <v>803.01786489594042</v>
      </c>
      <c r="R48" s="43">
        <v>121.69389596069863</v>
      </c>
      <c r="S48" s="43">
        <v>846.56360500624328</v>
      </c>
      <c r="T48" s="43">
        <v>126.32696156426034</v>
      </c>
      <c r="U48" s="7">
        <v>47.692937030612974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.75" customHeight="1" x14ac:dyDescent="0.25">
      <c r="A49" s="6">
        <v>5</v>
      </c>
      <c r="B49" s="7">
        <v>0.78</v>
      </c>
      <c r="C49" s="39">
        <f t="shared" si="4"/>
        <v>184.02199999999999</v>
      </c>
      <c r="D49" s="40">
        <v>2</v>
      </c>
      <c r="E49" s="14">
        <v>3</v>
      </c>
      <c r="F49" s="15">
        <v>32.1</v>
      </c>
      <c r="G49" s="16">
        <v>184.33750570000001</v>
      </c>
      <c r="H49" s="65">
        <v>1</v>
      </c>
      <c r="I49" s="63">
        <v>458.00799999999998</v>
      </c>
      <c r="J49" s="66">
        <v>-0.33550570000002722</v>
      </c>
      <c r="K49" s="43">
        <v>97.441000000000003</v>
      </c>
      <c r="L49" s="43">
        <v>420.62299999999999</v>
      </c>
      <c r="M49" s="43">
        <v>7.8983421907061562</v>
      </c>
      <c r="N49" s="43">
        <v>12.092832926188784</v>
      </c>
      <c r="O49" s="43">
        <v>5164.9425928205537</v>
      </c>
      <c r="P49" s="43">
        <v>35.250500981371246</v>
      </c>
      <c r="Q49" s="7">
        <v>2009.6570833120368</v>
      </c>
      <c r="R49" s="43">
        <v>368.65937207018453</v>
      </c>
      <c r="S49" s="43">
        <v>5053.9610183846517</v>
      </c>
      <c r="T49" s="43">
        <v>209.98163782734804</v>
      </c>
      <c r="U49" s="7">
        <v>94.93179548080083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5.75" customHeight="1" x14ac:dyDescent="0.25">
      <c r="A50" s="6">
        <v>5</v>
      </c>
      <c r="B50" s="7">
        <v>0.9</v>
      </c>
      <c r="C50" s="39">
        <f t="shared" si="4"/>
        <v>183.90199999999999</v>
      </c>
      <c r="D50" s="40">
        <v>4</v>
      </c>
      <c r="E50" s="14">
        <v>7</v>
      </c>
      <c r="F50" s="15">
        <v>224</v>
      </c>
      <c r="G50" s="16">
        <v>184.33750570000001</v>
      </c>
      <c r="H50" s="65">
        <v>0.39625771348900002</v>
      </c>
      <c r="I50" s="63">
        <v>458.00799999999998</v>
      </c>
      <c r="J50" s="66">
        <v>-0.43550570000002153</v>
      </c>
      <c r="K50" s="43">
        <v>97.441000000000003</v>
      </c>
      <c r="L50" s="43">
        <v>420.62299999999999</v>
      </c>
      <c r="M50" s="43">
        <v>6.4823002171825976</v>
      </c>
      <c r="N50" s="43">
        <v>13.370349615442157</v>
      </c>
      <c r="O50" s="43">
        <v>3383.9010571899039</v>
      </c>
      <c r="P50" s="43">
        <v>31.01735193333878</v>
      </c>
      <c r="Q50" s="7">
        <v>1025.1223306678373</v>
      </c>
      <c r="R50" s="43">
        <v>266.19762660954234</v>
      </c>
      <c r="S50" s="43">
        <v>2460.6400455294061</v>
      </c>
      <c r="T50" s="43">
        <v>193.66335501860175</v>
      </c>
      <c r="U50" s="7">
        <v>57.505515801184224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6">
        <v>5</v>
      </c>
      <c r="B51" s="7">
        <v>0.98571428569999997</v>
      </c>
      <c r="C51" s="39">
        <f t="shared" si="4"/>
        <v>183.81628571429999</v>
      </c>
      <c r="D51" s="40">
        <v>4</v>
      </c>
      <c r="E51" s="14">
        <v>7</v>
      </c>
      <c r="F51" s="15">
        <v>224</v>
      </c>
      <c r="G51" s="16">
        <v>184.33750570000001</v>
      </c>
      <c r="H51" s="65">
        <v>0.451993895561</v>
      </c>
      <c r="I51" s="63">
        <v>458.00799999999998</v>
      </c>
      <c r="J51" s="66">
        <v>-0.53550570000001585</v>
      </c>
      <c r="K51" s="43">
        <v>97.441000000000003</v>
      </c>
      <c r="L51" s="43">
        <v>420.62299999999999</v>
      </c>
      <c r="M51" s="43">
        <v>6.8864583567792419</v>
      </c>
      <c r="N51" s="43">
        <v>13.774010356816341</v>
      </c>
      <c r="O51" s="43">
        <v>1913.6064036896448</v>
      </c>
      <c r="P51" s="43">
        <v>27.553567077732545</v>
      </c>
      <c r="Q51" s="7">
        <v>1029.4888985277639</v>
      </c>
      <c r="R51" s="43">
        <v>180.99711716039701</v>
      </c>
      <c r="S51" s="43">
        <v>1390.1096078337946</v>
      </c>
      <c r="T51" s="43">
        <v>169.92016553540253</v>
      </c>
      <c r="U51" s="7">
        <v>53.741444693305709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5.75" customHeight="1" x14ac:dyDescent="0.25">
      <c r="A52" s="6">
        <v>5</v>
      </c>
      <c r="B52" s="7">
        <v>1.092857143</v>
      </c>
      <c r="C52" s="39">
        <f t="shared" si="4"/>
        <v>183.70914285699999</v>
      </c>
      <c r="D52" s="40">
        <v>4</v>
      </c>
      <c r="E52" s="14">
        <v>7</v>
      </c>
      <c r="F52" s="15">
        <v>224</v>
      </c>
      <c r="G52" s="16">
        <v>184.33750570000001</v>
      </c>
      <c r="H52" s="65">
        <v>0.590007298786</v>
      </c>
      <c r="I52" s="63">
        <v>458.00799999999998</v>
      </c>
      <c r="J52" s="66">
        <v>-0.63550570000001017</v>
      </c>
      <c r="K52" s="43">
        <v>97.441000000000003</v>
      </c>
      <c r="L52" s="43">
        <v>420.62299999999999</v>
      </c>
      <c r="M52" s="43">
        <v>7.6717571490619303</v>
      </c>
      <c r="N52" s="43">
        <v>20.161132642144985</v>
      </c>
      <c r="O52" s="43">
        <v>2185.8713329321658</v>
      </c>
      <c r="P52" s="43">
        <v>31.086984178291598</v>
      </c>
      <c r="Q52" s="7">
        <v>515.8618333864905</v>
      </c>
      <c r="R52" s="43">
        <v>172.68258203314687</v>
      </c>
      <c r="S52" s="43">
        <v>796.94813304433205</v>
      </c>
      <c r="T52" s="43">
        <v>178.18370521067322</v>
      </c>
      <c r="U52" s="7">
        <v>48.238688137754124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5.75" customHeight="1" thickBot="1" x14ac:dyDescent="0.3">
      <c r="A53" s="18">
        <v>5</v>
      </c>
      <c r="B53" s="19">
        <v>1.2</v>
      </c>
      <c r="C53" s="41">
        <f t="shared" si="4"/>
        <v>183.602</v>
      </c>
      <c r="D53" s="20">
        <v>4</v>
      </c>
      <c r="E53" s="21">
        <v>7</v>
      </c>
      <c r="F53" s="22">
        <v>224</v>
      </c>
      <c r="G53" s="23">
        <v>184.33750570000001</v>
      </c>
      <c r="H53" s="67">
        <v>0.71183066817100005</v>
      </c>
      <c r="I53" s="68">
        <v>458.00799999999998</v>
      </c>
      <c r="J53" s="69">
        <v>-0.73550570000000448</v>
      </c>
      <c r="K53" s="44">
        <v>97.441000000000003</v>
      </c>
      <c r="L53" s="44">
        <v>420.62299999999999</v>
      </c>
      <c r="M53" s="44">
        <v>12.922120242656987</v>
      </c>
      <c r="N53" s="44">
        <v>13.957372205276165</v>
      </c>
      <c r="O53" s="44">
        <v>2430.6016289019526</v>
      </c>
      <c r="P53" s="44">
        <v>24.67114862063093</v>
      </c>
      <c r="Q53" s="24">
        <v>853.44814230682539</v>
      </c>
      <c r="R53" s="44">
        <v>164.67648616413399</v>
      </c>
      <c r="S53" s="44">
        <v>1205.1463565317067</v>
      </c>
      <c r="T53" s="44">
        <v>158.66855750839287</v>
      </c>
      <c r="U53" s="24">
        <v>53.179471239196886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5.75" customHeight="1" thickTop="1" x14ac:dyDescent="0.25">
      <c r="A54" s="25">
        <v>6</v>
      </c>
      <c r="B54" s="26">
        <v>8.5714285710000004E-2</v>
      </c>
      <c r="C54" s="38">
        <f>185.103-B54</f>
        <v>185.01728571429001</v>
      </c>
      <c r="D54" s="28">
        <v>4</v>
      </c>
      <c r="E54" s="29">
        <v>7</v>
      </c>
      <c r="F54" s="30">
        <v>227</v>
      </c>
      <c r="G54" s="31">
        <v>184.28708879999999</v>
      </c>
      <c r="H54" s="70">
        <v>0.77214517948399997</v>
      </c>
      <c r="I54" s="71">
        <v>547.58500000000004</v>
      </c>
      <c r="J54" s="72">
        <v>0.71591120000002206</v>
      </c>
      <c r="K54" s="46">
        <v>97.441000000000003</v>
      </c>
      <c r="L54" s="46">
        <v>312.38900000000001</v>
      </c>
      <c r="M54" s="46">
        <v>25.060890268935694</v>
      </c>
      <c r="N54" s="46">
        <v>12.398326306787414</v>
      </c>
      <c r="O54" s="46">
        <v>2104.2435918003125</v>
      </c>
      <c r="P54" s="46">
        <v>21.694423073483339</v>
      </c>
      <c r="Q54" s="45">
        <v>300.92734300519373</v>
      </c>
      <c r="R54" s="46">
        <v>96.88774955698544</v>
      </c>
      <c r="S54" s="46">
        <v>582.50837912098848</v>
      </c>
      <c r="T54" s="46">
        <v>308.77739463734127</v>
      </c>
      <c r="U54" s="46">
        <v>50.333617196382647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.75" customHeight="1" x14ac:dyDescent="0.25">
      <c r="A55" s="6">
        <v>6</v>
      </c>
      <c r="B55" s="7">
        <v>0.1928571429</v>
      </c>
      <c r="C55" s="39">
        <f t="shared" ref="C55:C64" si="5">185.103-B55</f>
        <v>184.9101428571</v>
      </c>
      <c r="D55" s="40">
        <v>4</v>
      </c>
      <c r="E55" s="14">
        <v>7</v>
      </c>
      <c r="F55" s="15">
        <v>227</v>
      </c>
      <c r="G55" s="16">
        <v>184.28708879999999</v>
      </c>
      <c r="H55" s="65">
        <v>0.846128325924</v>
      </c>
      <c r="I55" s="63">
        <v>547.58500000000004</v>
      </c>
      <c r="J55" s="66">
        <v>0.61591120000002775</v>
      </c>
      <c r="K55" s="43">
        <v>205.38800000000001</v>
      </c>
      <c r="L55" s="43">
        <v>312.38900000000001</v>
      </c>
      <c r="M55" s="43">
        <v>25.132531996241113</v>
      </c>
      <c r="N55" s="43">
        <v>13.846605368071053</v>
      </c>
      <c r="O55" s="43">
        <v>2844.9085515055594</v>
      </c>
      <c r="P55" s="43">
        <v>22.867336535324817</v>
      </c>
      <c r="Q55" s="7">
        <v>300.92734300519373</v>
      </c>
      <c r="R55" s="43">
        <v>114.45892408193063</v>
      </c>
      <c r="S55" s="43">
        <v>751.39746688977698</v>
      </c>
      <c r="T55" s="43">
        <v>199.81408335241025</v>
      </c>
      <c r="U55" s="7">
        <v>50.333617196382647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5.75" customHeight="1" x14ac:dyDescent="0.25">
      <c r="A56" s="6">
        <v>6</v>
      </c>
      <c r="B56" s="7">
        <v>0.3</v>
      </c>
      <c r="C56" s="39">
        <f t="shared" si="5"/>
        <v>184.803</v>
      </c>
      <c r="D56" s="40">
        <v>4</v>
      </c>
      <c r="E56" s="14">
        <v>7</v>
      </c>
      <c r="F56" s="15">
        <v>227</v>
      </c>
      <c r="G56" s="16">
        <v>184.28708879999999</v>
      </c>
      <c r="H56" s="65">
        <v>0.88859398845500004</v>
      </c>
      <c r="I56" s="63">
        <v>547.58500000000004</v>
      </c>
      <c r="J56" s="66">
        <v>0.51591120000000501</v>
      </c>
      <c r="K56" s="43">
        <v>205.38800000000001</v>
      </c>
      <c r="L56" s="43">
        <v>312.38900000000001</v>
      </c>
      <c r="M56" s="43">
        <v>7.6067422051456441</v>
      </c>
      <c r="N56" s="43">
        <v>14.778880408211039</v>
      </c>
      <c r="O56" s="43">
        <v>1246.8930434167803</v>
      </c>
      <c r="P56" s="43">
        <v>8.7033219283654581</v>
      </c>
      <c r="Q56" s="7">
        <v>1680.4252499857319</v>
      </c>
      <c r="R56" s="43">
        <v>63.490872404226259</v>
      </c>
      <c r="S56" s="43">
        <v>509.88837972908175</v>
      </c>
      <c r="T56" s="43">
        <v>140.12097232261021</v>
      </c>
      <c r="U56" s="7">
        <v>44.497644482246884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5.75" customHeight="1" x14ac:dyDescent="0.25">
      <c r="A57" s="6">
        <v>6</v>
      </c>
      <c r="B57" s="7">
        <v>0.37777777779999999</v>
      </c>
      <c r="C57" s="39">
        <f t="shared" si="5"/>
        <v>184.72522222220002</v>
      </c>
      <c r="D57" s="40">
        <v>4</v>
      </c>
      <c r="E57" s="14">
        <v>7</v>
      </c>
      <c r="F57" s="15">
        <v>227</v>
      </c>
      <c r="G57" s="16">
        <v>184.28708879999999</v>
      </c>
      <c r="H57" s="65">
        <v>0.91002587751300001</v>
      </c>
      <c r="I57" s="63">
        <v>547.58500000000004</v>
      </c>
      <c r="J57" s="66">
        <v>0.41591120000001069</v>
      </c>
      <c r="K57" s="43">
        <v>205.38800000000001</v>
      </c>
      <c r="L57" s="43">
        <v>312.38900000000001</v>
      </c>
      <c r="M57" s="43">
        <v>5.2247372008872439</v>
      </c>
      <c r="N57" s="43">
        <v>7.339316394792867</v>
      </c>
      <c r="O57" s="43">
        <v>2325.724183674311</v>
      </c>
      <c r="P57" s="43">
        <v>9.0092884700241918</v>
      </c>
      <c r="Q57" s="47">
        <v>813.26240699423738</v>
      </c>
      <c r="R57" s="43">
        <v>95.824867100192392</v>
      </c>
      <c r="S57" s="43">
        <v>702.95063420006954</v>
      </c>
      <c r="T57" s="43">
        <v>55.937256685400072</v>
      </c>
      <c r="U57" s="43">
        <v>38.66167176811112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5.75" customHeight="1" x14ac:dyDescent="0.25">
      <c r="A58" s="6">
        <v>6</v>
      </c>
      <c r="B58" s="7">
        <v>0.48888888889999998</v>
      </c>
      <c r="C58" s="39">
        <f t="shared" si="5"/>
        <v>184.61411111110002</v>
      </c>
      <c r="D58" s="40">
        <v>1</v>
      </c>
      <c r="E58" s="14">
        <v>8</v>
      </c>
      <c r="F58" s="15">
        <v>1</v>
      </c>
      <c r="G58" s="16">
        <v>184.28708879999999</v>
      </c>
      <c r="H58" s="65">
        <v>0.97491871806800001</v>
      </c>
      <c r="I58" s="63">
        <v>547.58500000000004</v>
      </c>
      <c r="J58" s="66">
        <v>0.31591120000001638</v>
      </c>
      <c r="K58" s="43">
        <v>205.38800000000001</v>
      </c>
      <c r="L58" s="43">
        <v>312.38900000000001</v>
      </c>
      <c r="M58" s="43">
        <v>4.4398676717465193</v>
      </c>
      <c r="N58" s="43">
        <v>5.7782644173875299</v>
      </c>
      <c r="O58" s="43">
        <v>1674.909321777694</v>
      </c>
      <c r="P58" s="43">
        <v>9.3441587796357837</v>
      </c>
      <c r="Q58" s="7">
        <v>651.29821537922783</v>
      </c>
      <c r="R58" s="43">
        <v>108.49357394166668</v>
      </c>
      <c r="S58" s="43">
        <v>648.14358652440933</v>
      </c>
      <c r="T58" s="43">
        <v>58.51675306062927</v>
      </c>
      <c r="U58" s="7">
        <v>33.414505937134201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5.75" customHeight="1" x14ac:dyDescent="0.25">
      <c r="A59" s="6">
        <v>6</v>
      </c>
      <c r="B59" s="7">
        <v>0.6</v>
      </c>
      <c r="C59" s="39">
        <f t="shared" si="5"/>
        <v>184.50300000000001</v>
      </c>
      <c r="D59" s="40">
        <v>1</v>
      </c>
      <c r="E59" s="14">
        <v>8</v>
      </c>
      <c r="F59" s="15">
        <v>1</v>
      </c>
      <c r="G59" s="16">
        <v>184.28708879999999</v>
      </c>
      <c r="H59" s="65">
        <v>1</v>
      </c>
      <c r="I59" s="63">
        <v>547.58500000000004</v>
      </c>
      <c r="J59" s="66">
        <v>0.21591120000002206</v>
      </c>
      <c r="K59" s="43">
        <v>205.38800000000001</v>
      </c>
      <c r="L59" s="43">
        <v>312.38900000000001</v>
      </c>
      <c r="M59" s="43">
        <v>4.9356772598366874</v>
      </c>
      <c r="N59" s="43">
        <v>6.4561975307441957</v>
      </c>
      <c r="O59" s="43">
        <v>1885.2775614529589</v>
      </c>
      <c r="P59" s="43">
        <v>11.845959651796077</v>
      </c>
      <c r="Q59" s="7">
        <v>626.14875073323981</v>
      </c>
      <c r="R59" s="43">
        <v>123.99164175489013</v>
      </c>
      <c r="S59" s="43">
        <v>706.10920163187166</v>
      </c>
      <c r="T59" s="43">
        <v>54.006955846213714</v>
      </c>
      <c r="U59" s="7">
        <v>33.149544301730955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5.75" customHeight="1" x14ac:dyDescent="0.25">
      <c r="A60" s="6">
        <v>6</v>
      </c>
      <c r="B60" s="7">
        <v>0.75714285709999996</v>
      </c>
      <c r="C60" s="39">
        <f t="shared" si="5"/>
        <v>184.3458571429</v>
      </c>
      <c r="D60" s="40">
        <v>1</v>
      </c>
      <c r="E60" s="14">
        <v>10</v>
      </c>
      <c r="F60" s="15">
        <v>1</v>
      </c>
      <c r="G60" s="16">
        <v>184.28708879999999</v>
      </c>
      <c r="H60" s="65">
        <v>1</v>
      </c>
      <c r="I60" s="63">
        <v>547.58500000000004</v>
      </c>
      <c r="J60" s="66">
        <v>1.591120000000501E-2</v>
      </c>
      <c r="K60" s="43">
        <v>205.38800000000001</v>
      </c>
      <c r="L60" s="43">
        <v>312.38900000000001</v>
      </c>
      <c r="M60" s="43">
        <v>4.8629907679355711</v>
      </c>
      <c r="N60" s="43">
        <v>8.448462958968646</v>
      </c>
      <c r="O60" s="43">
        <v>2096.7566125397107</v>
      </c>
      <c r="P60" s="43">
        <v>17.565647512662323</v>
      </c>
      <c r="Q60" s="7">
        <v>710.92438436710893</v>
      </c>
      <c r="R60" s="43">
        <v>138.62709760711371</v>
      </c>
      <c r="S60" s="43">
        <v>832.26622472970837</v>
      </c>
      <c r="T60" s="43">
        <v>89.134207196138235</v>
      </c>
      <c r="U60" s="7">
        <v>30.612640839206094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5.75" customHeight="1" x14ac:dyDescent="0.25">
      <c r="A61" s="6">
        <v>6</v>
      </c>
      <c r="B61" s="7">
        <v>0.9</v>
      </c>
      <c r="C61" s="39">
        <f t="shared" si="5"/>
        <v>184.203</v>
      </c>
      <c r="D61" s="40">
        <v>1</v>
      </c>
      <c r="E61" s="14">
        <v>10</v>
      </c>
      <c r="F61" s="15">
        <v>1</v>
      </c>
      <c r="G61" s="16">
        <v>184.28708879999999</v>
      </c>
      <c r="H61" s="65">
        <v>1</v>
      </c>
      <c r="I61" s="63">
        <v>547.58500000000004</v>
      </c>
      <c r="J61" s="66">
        <v>-8.4088799999989305E-2</v>
      </c>
      <c r="K61" s="43">
        <v>205.38800000000001</v>
      </c>
      <c r="L61" s="43">
        <v>312.38900000000001</v>
      </c>
      <c r="M61" s="43">
        <v>6.0109966200944553</v>
      </c>
      <c r="N61" s="43">
        <v>11.214558359933907</v>
      </c>
      <c r="O61" s="43">
        <v>2112.5360177047087</v>
      </c>
      <c r="P61" s="43">
        <v>19.006260740394257</v>
      </c>
      <c r="Q61" s="7">
        <v>687.72626866900953</v>
      </c>
      <c r="R61" s="43">
        <v>143.63658011054559</v>
      </c>
      <c r="S61" s="43">
        <v>783.47563624485679</v>
      </c>
      <c r="T61" s="43">
        <v>106.16888993260196</v>
      </c>
      <c r="U61" s="7">
        <v>31.969610723001708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5.75" customHeight="1" x14ac:dyDescent="0.25">
      <c r="A62" s="6">
        <v>6</v>
      </c>
      <c r="B62" s="7">
        <v>0.97777777779999997</v>
      </c>
      <c r="C62" s="39">
        <f t="shared" si="5"/>
        <v>184.12522222220002</v>
      </c>
      <c r="D62" s="40">
        <v>1</v>
      </c>
      <c r="E62" s="14">
        <v>2</v>
      </c>
      <c r="F62" s="15">
        <v>1</v>
      </c>
      <c r="G62" s="16">
        <v>184.28708879999999</v>
      </c>
      <c r="H62" s="65">
        <v>3.8951559389499998E-2</v>
      </c>
      <c r="I62" s="63">
        <v>547.58500000000004</v>
      </c>
      <c r="J62" s="66">
        <v>-0.18408879999998362</v>
      </c>
      <c r="K62" s="43">
        <v>205.38800000000001</v>
      </c>
      <c r="L62" s="43">
        <v>312.38900000000001</v>
      </c>
      <c r="M62" s="43">
        <v>8.486962310296672</v>
      </c>
      <c r="N62" s="43">
        <v>13.455965169647477</v>
      </c>
      <c r="O62" s="43">
        <v>2711.0282346376744</v>
      </c>
      <c r="P62" s="43">
        <v>26.953919807266892</v>
      </c>
      <c r="Q62" s="7">
        <v>773.59209025686744</v>
      </c>
      <c r="R62" s="43">
        <v>149.66554592698634</v>
      </c>
      <c r="S62" s="43">
        <v>825.5377245723846</v>
      </c>
      <c r="T62" s="43">
        <v>123.17890734031398</v>
      </c>
      <c r="U62" s="7">
        <v>25.852125592669871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5.75" customHeight="1" x14ac:dyDescent="0.25">
      <c r="A63" s="6">
        <v>6</v>
      </c>
      <c r="B63" s="7">
        <v>1.0888888889999999</v>
      </c>
      <c r="C63" s="39">
        <f t="shared" si="5"/>
        <v>184.01411111100001</v>
      </c>
      <c r="D63" s="40">
        <v>1</v>
      </c>
      <c r="E63" s="14">
        <v>2</v>
      </c>
      <c r="F63" s="15">
        <v>1</v>
      </c>
      <c r="G63" s="16">
        <v>184.28708879999999</v>
      </c>
      <c r="H63" s="65">
        <v>0.16589250165899999</v>
      </c>
      <c r="I63" s="63">
        <v>547.58500000000004</v>
      </c>
      <c r="J63" s="66">
        <v>-0.28408879999997794</v>
      </c>
      <c r="K63" s="43">
        <v>205.38800000000001</v>
      </c>
      <c r="L63" s="43">
        <v>312.38900000000001</v>
      </c>
      <c r="M63" s="43">
        <v>8.091028122389357</v>
      </c>
      <c r="N63" s="43">
        <v>15.723543236907116</v>
      </c>
      <c r="O63" s="43">
        <v>2713.1466787887189</v>
      </c>
      <c r="P63" s="43">
        <v>26.33242929028453</v>
      </c>
      <c r="Q63" s="7">
        <v>770.4139151704311</v>
      </c>
      <c r="R63" s="43">
        <v>165.71942311043927</v>
      </c>
      <c r="S63" s="43">
        <v>1006.6472978387158</v>
      </c>
      <c r="T63" s="43">
        <v>175.98909904943812</v>
      </c>
      <c r="U63" s="7">
        <v>38.642537625777322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5.75" customHeight="1" thickBot="1" x14ac:dyDescent="0.3">
      <c r="A64" s="18">
        <v>6</v>
      </c>
      <c r="B64" s="24">
        <v>1.2</v>
      </c>
      <c r="C64" s="41">
        <f t="shared" si="5"/>
        <v>183.90300000000002</v>
      </c>
      <c r="D64" s="20">
        <v>1</v>
      </c>
      <c r="E64" s="21">
        <v>2</v>
      </c>
      <c r="F64" s="22">
        <v>1</v>
      </c>
      <c r="G64" s="23">
        <v>184.28708879999999</v>
      </c>
      <c r="H64" s="67">
        <v>0.367219641672</v>
      </c>
      <c r="I64" s="68">
        <v>547.58500000000004</v>
      </c>
      <c r="J64" s="69">
        <v>-0.38408879999997225</v>
      </c>
      <c r="K64" s="44">
        <v>205.38800000000001</v>
      </c>
      <c r="L64" s="44">
        <v>312.38900000000001</v>
      </c>
      <c r="M64" s="44">
        <v>5.7252377546628139</v>
      </c>
      <c r="N64" s="44">
        <v>12.854827860621192</v>
      </c>
      <c r="O64" s="44">
        <v>3914.7501826742746</v>
      </c>
      <c r="P64" s="44">
        <v>35.226028470696889</v>
      </c>
      <c r="Q64" s="48">
        <v>838.75320521450408</v>
      </c>
      <c r="R64" s="44">
        <v>220.14043299547251</v>
      </c>
      <c r="S64" s="44">
        <v>1223.6340739111001</v>
      </c>
      <c r="T64" s="44">
        <v>170.43627929882641</v>
      </c>
      <c r="U64" s="44">
        <v>35.558058872779341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5.75" customHeight="1" thickTop="1" x14ac:dyDescent="0.25">
      <c r="A65" s="49">
        <v>7</v>
      </c>
      <c r="B65" s="50">
        <v>7.7777777780000001E-2</v>
      </c>
      <c r="C65" s="38">
        <f>186.008-B65</f>
        <v>185.93022222222001</v>
      </c>
      <c r="D65" s="28">
        <v>1</v>
      </c>
      <c r="E65" s="29">
        <v>2</v>
      </c>
      <c r="F65" s="30">
        <v>32.1</v>
      </c>
      <c r="G65" s="31">
        <v>185.08491710000001</v>
      </c>
      <c r="H65" s="70">
        <v>0.454611811546</v>
      </c>
      <c r="I65" s="71">
        <v>54.423000000000002</v>
      </c>
      <c r="J65" s="72">
        <v>0.82308290000000284</v>
      </c>
      <c r="K65" s="46">
        <v>331.899</v>
      </c>
      <c r="L65" s="46">
        <v>737.63400000000001</v>
      </c>
      <c r="M65" s="46">
        <v>51.439564985066127</v>
      </c>
      <c r="N65" s="46">
        <v>16.99129109561985</v>
      </c>
      <c r="O65" s="46">
        <v>4206.9402979755114</v>
      </c>
      <c r="P65" s="46">
        <v>74.798917556066044</v>
      </c>
      <c r="Q65" s="42">
        <v>653.39626308068523</v>
      </c>
      <c r="R65" s="46">
        <v>223.25026189984925</v>
      </c>
      <c r="S65" s="46">
        <v>483.76793879887191</v>
      </c>
      <c r="T65" s="46">
        <v>390.04391280473533</v>
      </c>
      <c r="U65" s="42">
        <v>28.326942704820731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5.75" customHeight="1" x14ac:dyDescent="0.25">
      <c r="A66" s="6">
        <v>7</v>
      </c>
      <c r="B66" s="26">
        <v>0.1888888889</v>
      </c>
      <c r="C66" s="39">
        <f t="shared" ref="C66:C75" si="6">186.008-B66</f>
        <v>185.8191111111</v>
      </c>
      <c r="D66" s="40">
        <v>1</v>
      </c>
      <c r="E66" s="14">
        <v>2</v>
      </c>
      <c r="F66" s="15">
        <v>32.1</v>
      </c>
      <c r="G66" s="16">
        <v>185.08491710000001</v>
      </c>
      <c r="H66" s="65">
        <v>0.49502322495000001</v>
      </c>
      <c r="I66" s="63">
        <v>54.423000000000002</v>
      </c>
      <c r="J66" s="66">
        <v>0.72308290000000852</v>
      </c>
      <c r="K66" s="43">
        <v>331.899</v>
      </c>
      <c r="L66" s="43">
        <v>737.63400000000001</v>
      </c>
      <c r="M66" s="43">
        <v>20.967777848308579</v>
      </c>
      <c r="N66" s="43">
        <v>11.92326293613467</v>
      </c>
      <c r="O66" s="43">
        <v>4829.274081367641</v>
      </c>
      <c r="P66" s="43">
        <v>25.570826601043365</v>
      </c>
      <c r="Q66" s="7">
        <v>276.22385348417373</v>
      </c>
      <c r="R66" s="43">
        <v>183.0426829707873</v>
      </c>
      <c r="S66" s="43">
        <v>464.37254230934121</v>
      </c>
      <c r="T66" s="43">
        <v>350.23088134693842</v>
      </c>
      <c r="U66" s="7">
        <v>33.960251535959252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6">
        <v>7</v>
      </c>
      <c r="B67" s="7">
        <v>0.3</v>
      </c>
      <c r="C67" s="39">
        <f t="shared" si="6"/>
        <v>185.708</v>
      </c>
      <c r="D67" s="40">
        <v>1</v>
      </c>
      <c r="E67" s="14">
        <v>2</v>
      </c>
      <c r="F67" s="15">
        <v>32.1</v>
      </c>
      <c r="G67" s="16">
        <v>185.08491710000001</v>
      </c>
      <c r="H67" s="65">
        <v>0.54983410749799999</v>
      </c>
      <c r="I67" s="63">
        <v>54.423000000000002</v>
      </c>
      <c r="J67" s="66">
        <v>0.62308289999998578</v>
      </c>
      <c r="K67" s="43">
        <v>331.899</v>
      </c>
      <c r="L67" s="43">
        <v>737.63400000000001</v>
      </c>
      <c r="M67" s="43">
        <v>3.4378160543875591</v>
      </c>
      <c r="N67" s="43">
        <v>3.5004342117196625</v>
      </c>
      <c r="O67" s="43">
        <v>1976.1707859481007</v>
      </c>
      <c r="P67" s="43">
        <v>12.764042542450522</v>
      </c>
      <c r="Q67" s="7">
        <v>161.03093851261744</v>
      </c>
      <c r="R67" s="43">
        <v>69.431272350301569</v>
      </c>
      <c r="S67" s="43">
        <v>314.37862551910354</v>
      </c>
      <c r="T67" s="43">
        <v>149.33215170940395</v>
      </c>
      <c r="U67" s="7">
        <v>28.897348863102316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6">
        <v>7</v>
      </c>
      <c r="B68" s="7">
        <v>0.4</v>
      </c>
      <c r="C68" s="39">
        <f t="shared" si="6"/>
        <v>185.608</v>
      </c>
      <c r="D68" s="40">
        <v>1</v>
      </c>
      <c r="E68" s="14">
        <v>11</v>
      </c>
      <c r="F68" s="15">
        <v>6000</v>
      </c>
      <c r="G68" s="16">
        <v>185.08491710000001</v>
      </c>
      <c r="H68" s="65">
        <v>0.63304578632999997</v>
      </c>
      <c r="I68" s="63">
        <v>54.423000000000002</v>
      </c>
      <c r="J68" s="66">
        <v>0.52308289999999147</v>
      </c>
      <c r="K68" s="43">
        <v>331.899</v>
      </c>
      <c r="L68" s="43">
        <v>737.63400000000001</v>
      </c>
      <c r="M68" s="43">
        <v>6.3441149458188582</v>
      </c>
      <c r="N68" s="43">
        <v>3.1304899578890595</v>
      </c>
      <c r="O68" s="43">
        <v>1454.5032290816812</v>
      </c>
      <c r="P68" s="43">
        <v>13.799661515231815</v>
      </c>
      <c r="Q68" s="7">
        <v>183.71946679060736</v>
      </c>
      <c r="R68" s="43">
        <v>65.778497666418701</v>
      </c>
      <c r="S68" s="43">
        <v>377.66476178140829</v>
      </c>
      <c r="T68" s="43">
        <v>106.82378585046017</v>
      </c>
      <c r="U68" s="7">
        <v>26.444553167084294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6">
        <v>7</v>
      </c>
      <c r="B69" s="7">
        <v>0.5</v>
      </c>
      <c r="C69" s="39">
        <f t="shared" si="6"/>
        <v>185.50800000000001</v>
      </c>
      <c r="D69" s="40">
        <v>3</v>
      </c>
      <c r="E69" s="14">
        <v>11</v>
      </c>
      <c r="F69" s="15">
        <v>6000</v>
      </c>
      <c r="G69" s="16">
        <v>185.08491710000001</v>
      </c>
      <c r="H69" s="65">
        <v>0.63304578632999997</v>
      </c>
      <c r="I69" s="63">
        <v>54.423000000000002</v>
      </c>
      <c r="J69" s="66">
        <v>0.42308289999999715</v>
      </c>
      <c r="K69" s="43">
        <v>331.899</v>
      </c>
      <c r="L69" s="43">
        <v>737.63400000000001</v>
      </c>
      <c r="M69" s="43">
        <v>4.2950018094417679</v>
      </c>
      <c r="N69" s="43">
        <v>2.2439891831697203</v>
      </c>
      <c r="O69" s="43">
        <v>1137.7903058005556</v>
      </c>
      <c r="P69" s="43">
        <v>10.98416758799819</v>
      </c>
      <c r="Q69" s="7">
        <v>129.95121946582398</v>
      </c>
      <c r="R69" s="43">
        <v>52.607580123988996</v>
      </c>
      <c r="S69" s="43">
        <v>308.86157491588887</v>
      </c>
      <c r="T69" s="43">
        <v>76.333900907120764</v>
      </c>
      <c r="U69" s="7">
        <v>20.547431248603537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6">
        <v>7</v>
      </c>
      <c r="B70" s="7">
        <v>0.6</v>
      </c>
      <c r="C70" s="39">
        <f t="shared" si="6"/>
        <v>185.40800000000002</v>
      </c>
      <c r="D70" s="40">
        <v>3</v>
      </c>
      <c r="E70" s="14">
        <v>11</v>
      </c>
      <c r="F70" s="15">
        <v>6000</v>
      </c>
      <c r="G70" s="16">
        <v>185.08491710000001</v>
      </c>
      <c r="H70" s="65">
        <v>0.77299270073000004</v>
      </c>
      <c r="I70" s="63">
        <v>54.423000000000002</v>
      </c>
      <c r="J70" s="66">
        <v>0.32308290000000284</v>
      </c>
      <c r="K70" s="43">
        <v>331.899</v>
      </c>
      <c r="L70" s="43">
        <v>737.63400000000001</v>
      </c>
      <c r="M70" s="43">
        <v>3.6162496076856607</v>
      </c>
      <c r="N70" s="43">
        <v>2.3232543278500088</v>
      </c>
      <c r="O70" s="43">
        <v>2132.382427917426</v>
      </c>
      <c r="P70" s="43">
        <v>11.645803359152927</v>
      </c>
      <c r="Q70" s="7">
        <v>160.88801654845713</v>
      </c>
      <c r="R70" s="43">
        <v>66.858519232315018</v>
      </c>
      <c r="S70" s="43">
        <v>430.50246456949111</v>
      </c>
      <c r="T70" s="43">
        <v>33.020362168822281</v>
      </c>
      <c r="U70" s="7">
        <v>30.906420837326145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6">
        <v>7</v>
      </c>
      <c r="B71" s="7">
        <v>0.75714285709999996</v>
      </c>
      <c r="C71" s="39">
        <f t="shared" si="6"/>
        <v>185.2508571429</v>
      </c>
      <c r="D71" s="40">
        <v>3</v>
      </c>
      <c r="E71" s="14">
        <v>2</v>
      </c>
      <c r="F71" s="15">
        <v>219</v>
      </c>
      <c r="G71" s="16">
        <v>185.08491710000001</v>
      </c>
      <c r="H71" s="65">
        <v>0.82866622428699999</v>
      </c>
      <c r="I71" s="63">
        <v>54.423000000000002</v>
      </c>
      <c r="J71" s="66">
        <v>0.12308289999998578</v>
      </c>
      <c r="K71" s="43">
        <v>331.899</v>
      </c>
      <c r="L71" s="43">
        <v>737.63400000000001</v>
      </c>
      <c r="M71" s="43">
        <v>7.6490837750372229</v>
      </c>
      <c r="N71" s="43">
        <v>4.5213855905599027</v>
      </c>
      <c r="O71" s="43">
        <v>2904.8492149275439</v>
      </c>
      <c r="P71" s="43">
        <v>15.763107521941947</v>
      </c>
      <c r="Q71" s="7">
        <v>354.76677038423145</v>
      </c>
      <c r="R71" s="43">
        <v>91.950609367588953</v>
      </c>
      <c r="S71" s="43">
        <v>573.23927897218982</v>
      </c>
      <c r="T71" s="43">
        <v>83.033972768217666</v>
      </c>
      <c r="U71" s="7">
        <v>30.676326775015145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6">
        <v>7</v>
      </c>
      <c r="B72" s="7">
        <v>0.9</v>
      </c>
      <c r="C72" s="39">
        <f t="shared" si="6"/>
        <v>185.108</v>
      </c>
      <c r="D72" s="40">
        <v>1</v>
      </c>
      <c r="E72" s="14">
        <v>10</v>
      </c>
      <c r="F72" s="15">
        <v>1</v>
      </c>
      <c r="G72" s="16">
        <v>185.08491710000001</v>
      </c>
      <c r="H72" s="65">
        <v>1</v>
      </c>
      <c r="I72" s="63">
        <v>54.423000000000002</v>
      </c>
      <c r="J72" s="66">
        <v>2.3082899999991469E-2</v>
      </c>
      <c r="K72" s="43">
        <v>331.899</v>
      </c>
      <c r="L72" s="43">
        <v>737.63400000000001</v>
      </c>
      <c r="M72" s="43">
        <v>5.4912357313626439</v>
      </c>
      <c r="N72" s="43">
        <v>5.3340973579323308</v>
      </c>
      <c r="O72" s="43">
        <v>3502.4995909888921</v>
      </c>
      <c r="P72" s="43">
        <v>17.026003235638118</v>
      </c>
      <c r="Q72" s="7">
        <v>486.99321005185874</v>
      </c>
      <c r="R72" s="43">
        <v>146.92648377765278</v>
      </c>
      <c r="S72" s="43">
        <v>845.25797491984486</v>
      </c>
      <c r="T72" s="43">
        <v>37.046457571952402</v>
      </c>
      <c r="U72" s="7">
        <v>51.766536249223442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6">
        <v>7</v>
      </c>
      <c r="B73" s="7">
        <v>0.96</v>
      </c>
      <c r="C73" s="39">
        <f t="shared" si="6"/>
        <v>185.048</v>
      </c>
      <c r="D73" s="40">
        <v>1</v>
      </c>
      <c r="E73" s="14">
        <v>10</v>
      </c>
      <c r="F73" s="15">
        <v>1</v>
      </c>
      <c r="G73" s="16">
        <v>185.08491710000001</v>
      </c>
      <c r="H73" s="65">
        <v>1</v>
      </c>
      <c r="I73" s="63">
        <v>54.423000000000002</v>
      </c>
      <c r="J73" s="66">
        <v>-7.6917100000002847E-2</v>
      </c>
      <c r="K73" s="43">
        <v>331.899</v>
      </c>
      <c r="L73" s="43">
        <v>737.63400000000001</v>
      </c>
      <c r="M73" s="43">
        <v>3.0961260720401178</v>
      </c>
      <c r="N73" s="43">
        <v>4.7673850758436611</v>
      </c>
      <c r="O73" s="43">
        <v>1900.0396171927914</v>
      </c>
      <c r="P73" s="43">
        <v>14.598447448977153</v>
      </c>
      <c r="Q73" s="7">
        <v>452.36289171559326</v>
      </c>
      <c r="R73" s="43">
        <v>148.92162744034391</v>
      </c>
      <c r="S73" s="43">
        <v>753.31162260364852</v>
      </c>
      <c r="T73" s="43">
        <v>44.973001734069108</v>
      </c>
      <c r="U73" s="7">
        <v>47.254343265475519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6">
        <v>7</v>
      </c>
      <c r="B74" s="7">
        <v>1.08</v>
      </c>
      <c r="C74" s="39">
        <f t="shared" si="6"/>
        <v>184.928</v>
      </c>
      <c r="D74" s="40">
        <v>1</v>
      </c>
      <c r="E74" s="14">
        <v>10</v>
      </c>
      <c r="F74" s="15">
        <v>1</v>
      </c>
      <c r="G74" s="16">
        <v>185.08491710000001</v>
      </c>
      <c r="H74" s="65">
        <v>3.66169154229E-2</v>
      </c>
      <c r="I74" s="63">
        <v>54.423000000000002</v>
      </c>
      <c r="J74" s="66">
        <v>-0.17691709999999716</v>
      </c>
      <c r="K74" s="43">
        <v>331.899</v>
      </c>
      <c r="L74" s="43">
        <v>737.63400000000001</v>
      </c>
      <c r="M74" s="43">
        <v>2.3846329318143642</v>
      </c>
      <c r="N74" s="43">
        <v>3.5019920363303458</v>
      </c>
      <c r="O74" s="43">
        <v>892.71001155237389</v>
      </c>
      <c r="P74" s="74">
        <v>12.271331908162306</v>
      </c>
      <c r="Q74" s="34">
        <v>398.14387502045264</v>
      </c>
      <c r="R74" s="74">
        <v>104.00319945528034</v>
      </c>
      <c r="S74" s="74">
        <v>601.04752696831497</v>
      </c>
      <c r="T74" s="43">
        <v>51.895515129323627</v>
      </c>
      <c r="U74" s="7">
        <v>26.037895248205718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thickBot="1" x14ac:dyDescent="0.3">
      <c r="A75" s="18">
        <v>7</v>
      </c>
      <c r="B75" s="19">
        <v>1.2</v>
      </c>
      <c r="C75" s="41">
        <f t="shared" si="6"/>
        <v>184.80800000000002</v>
      </c>
      <c r="D75" s="20">
        <v>1</v>
      </c>
      <c r="E75" s="14">
        <v>10</v>
      </c>
      <c r="F75" s="22">
        <v>1</v>
      </c>
      <c r="G75" s="23">
        <v>185.08491710000001</v>
      </c>
      <c r="H75" s="67">
        <v>9.1276948590400003E-2</v>
      </c>
      <c r="I75" s="68">
        <v>54.423000000000002</v>
      </c>
      <c r="J75" s="69">
        <v>-0.27691709999999148</v>
      </c>
      <c r="K75" s="44">
        <v>331.899</v>
      </c>
      <c r="L75" s="44">
        <v>737.63400000000001</v>
      </c>
      <c r="M75" s="44">
        <v>3.2374440824200952</v>
      </c>
      <c r="N75" s="44">
        <v>5.9099861729317054</v>
      </c>
      <c r="O75" s="44">
        <v>1234.9645051457712</v>
      </c>
      <c r="P75" s="75">
        <v>14.52336954036068</v>
      </c>
      <c r="Q75" s="37">
        <v>421.68014496705155</v>
      </c>
      <c r="R75" s="75">
        <v>86.468964967770745</v>
      </c>
      <c r="S75" s="75">
        <v>552.65042470555159</v>
      </c>
      <c r="T75" s="44">
        <v>87.290666602185553</v>
      </c>
      <c r="U75" s="24">
        <v>28.983018585338648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thickTop="1" x14ac:dyDescent="0.25">
      <c r="A76" s="25">
        <v>8</v>
      </c>
      <c r="B76" s="26">
        <v>0.05</v>
      </c>
      <c r="C76" s="38">
        <f>186.564-B76</f>
        <v>186.51399999999998</v>
      </c>
      <c r="D76" s="28">
        <v>5</v>
      </c>
      <c r="E76" s="51">
        <v>7</v>
      </c>
      <c r="F76" s="30">
        <v>227</v>
      </c>
      <c r="G76" s="31">
        <v>185.7376792</v>
      </c>
      <c r="H76" s="70">
        <v>0.156285240464</v>
      </c>
      <c r="I76" s="71">
        <v>184.761</v>
      </c>
      <c r="J76" s="72">
        <v>0.72632079999999632</v>
      </c>
      <c r="K76" s="46">
        <v>215.471</v>
      </c>
      <c r="L76" s="46">
        <v>654.38300000000004</v>
      </c>
      <c r="M76" s="46">
        <v>45.995646338797449</v>
      </c>
      <c r="N76" s="46">
        <v>10.771383688159229</v>
      </c>
      <c r="O76" s="46">
        <v>2042.9433972315005</v>
      </c>
      <c r="P76" s="73">
        <v>44.033785927897817</v>
      </c>
      <c r="Q76" s="77">
        <v>1701.736754377353</v>
      </c>
      <c r="R76" s="73">
        <v>518.77024497471689</v>
      </c>
      <c r="S76" s="73">
        <v>496.3563546393035</v>
      </c>
      <c r="T76" s="46">
        <v>379.76641178299343</v>
      </c>
      <c r="U76" s="25">
        <v>42.392091405694821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6">
        <v>8</v>
      </c>
      <c r="B77" s="7">
        <v>0.17499999999999999</v>
      </c>
      <c r="C77" s="39">
        <f t="shared" ref="C77:C87" si="7">186.564-B77</f>
        <v>186.38899999999998</v>
      </c>
      <c r="D77" s="40">
        <v>4</v>
      </c>
      <c r="E77" s="52">
        <v>7</v>
      </c>
      <c r="F77" s="15">
        <v>227</v>
      </c>
      <c r="G77" s="16">
        <v>185.7376792</v>
      </c>
      <c r="H77" s="65">
        <v>0.20271973466000001</v>
      </c>
      <c r="I77" s="63">
        <v>184.761</v>
      </c>
      <c r="J77" s="66">
        <v>0.62632080000000201</v>
      </c>
      <c r="K77" s="43">
        <v>215.471</v>
      </c>
      <c r="L77" s="43">
        <v>654.38300000000004</v>
      </c>
      <c r="M77" s="43">
        <v>36.988926158086741</v>
      </c>
      <c r="N77" s="43">
        <v>10.290083331995358</v>
      </c>
      <c r="O77" s="43">
        <v>2773.5888595569195</v>
      </c>
      <c r="P77" s="74">
        <v>33.800454848651896</v>
      </c>
      <c r="Q77" s="34">
        <v>457.2595282106368</v>
      </c>
      <c r="R77" s="74">
        <v>321.1697841218292</v>
      </c>
      <c r="S77" s="74">
        <v>449.88459806546223</v>
      </c>
      <c r="T77" s="43">
        <v>267.57891670159052</v>
      </c>
      <c r="U77" s="7">
        <v>42.392091405694821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6">
        <v>8</v>
      </c>
      <c r="B78" s="7">
        <v>0.3</v>
      </c>
      <c r="C78" s="39">
        <f t="shared" si="7"/>
        <v>186.26399999999998</v>
      </c>
      <c r="D78" s="40">
        <v>4</v>
      </c>
      <c r="E78" s="52">
        <v>7</v>
      </c>
      <c r="F78" s="15">
        <v>227</v>
      </c>
      <c r="G78" s="16">
        <v>185.7376792</v>
      </c>
      <c r="H78" s="65">
        <v>0.24696517412899999</v>
      </c>
      <c r="I78" s="63">
        <v>184.761</v>
      </c>
      <c r="J78" s="66">
        <v>0.52632079999997927</v>
      </c>
      <c r="K78" s="43">
        <v>215.471</v>
      </c>
      <c r="L78" s="43">
        <v>654.38300000000004</v>
      </c>
      <c r="M78" s="43">
        <v>3.642375936067773</v>
      </c>
      <c r="N78" s="43">
        <v>1.8301472132106418</v>
      </c>
      <c r="O78" s="43">
        <v>2698.6894988668955</v>
      </c>
      <c r="P78" s="74">
        <v>9.2282032100755131</v>
      </c>
      <c r="Q78" s="34">
        <v>66.996729003830879</v>
      </c>
      <c r="R78" s="74">
        <v>95.48763760724438</v>
      </c>
      <c r="S78" s="74">
        <v>363.45519536749845</v>
      </c>
      <c r="T78" s="43">
        <v>178.44567337044637</v>
      </c>
      <c r="U78" s="7">
        <v>20.822770550427794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6">
        <v>8</v>
      </c>
      <c r="B79" s="7">
        <v>0.36923076919999998</v>
      </c>
      <c r="C79" s="39">
        <f t="shared" si="7"/>
        <v>186.19476923080001</v>
      </c>
      <c r="D79" s="40">
        <v>4</v>
      </c>
      <c r="E79" s="10">
        <v>7</v>
      </c>
      <c r="F79" s="15">
        <v>227</v>
      </c>
      <c r="G79" s="16">
        <v>185.7376792</v>
      </c>
      <c r="H79" s="65">
        <v>0.29061359867300002</v>
      </c>
      <c r="I79" s="63">
        <v>184.761</v>
      </c>
      <c r="J79" s="66">
        <v>0.42632079999998496</v>
      </c>
      <c r="K79" s="43">
        <v>215.471</v>
      </c>
      <c r="L79" s="43">
        <v>654.38300000000004</v>
      </c>
      <c r="M79" s="43">
        <v>13.503529178552126</v>
      </c>
      <c r="N79" s="43">
        <v>4.7711731279142766</v>
      </c>
      <c r="O79" s="43">
        <v>2390.6235614439929</v>
      </c>
      <c r="P79" s="74">
        <v>14.287363759540796</v>
      </c>
      <c r="Q79" s="34">
        <v>253.17073728513373</v>
      </c>
      <c r="R79" s="74">
        <v>136.28587674522487</v>
      </c>
      <c r="S79" s="74">
        <v>318.46425210965725</v>
      </c>
      <c r="T79" s="43">
        <v>163.42620500767271</v>
      </c>
      <c r="U79" s="7">
        <v>24.864261207821031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6">
        <v>8</v>
      </c>
      <c r="B80" s="7">
        <v>0.48461538459999998</v>
      </c>
      <c r="C80" s="39">
        <f t="shared" si="7"/>
        <v>186.07938461539999</v>
      </c>
      <c r="D80" s="40">
        <v>3</v>
      </c>
      <c r="E80" s="14">
        <v>12</v>
      </c>
      <c r="F80" s="15">
        <v>6000</v>
      </c>
      <c r="G80" s="16">
        <v>185.7376792</v>
      </c>
      <c r="H80" s="65">
        <v>0.33286898839099999</v>
      </c>
      <c r="I80" s="63">
        <v>184.761</v>
      </c>
      <c r="J80" s="66">
        <v>0.32632079999999064</v>
      </c>
      <c r="K80" s="43">
        <v>215.471</v>
      </c>
      <c r="L80" s="43">
        <v>654.38300000000004</v>
      </c>
      <c r="M80" s="43">
        <v>2.3947901270930023</v>
      </c>
      <c r="N80" s="43">
        <v>2.5400138901065534</v>
      </c>
      <c r="O80" s="43">
        <v>2412.1305576459122</v>
      </c>
      <c r="P80" s="74">
        <v>119.4727474568197</v>
      </c>
      <c r="Q80" s="34">
        <v>30.949997559277143</v>
      </c>
      <c r="R80" s="74">
        <v>57.543184915965412</v>
      </c>
      <c r="S80" s="74">
        <v>373.559960267208</v>
      </c>
      <c r="T80" s="43">
        <v>144.50293547226471</v>
      </c>
      <c r="U80" s="7">
        <v>23.917966876146131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6">
        <v>8</v>
      </c>
      <c r="B81" s="7">
        <v>0.6</v>
      </c>
      <c r="C81" s="39">
        <f t="shared" si="7"/>
        <v>185.964</v>
      </c>
      <c r="D81" s="40">
        <v>3</v>
      </c>
      <c r="E81" s="14">
        <v>12</v>
      </c>
      <c r="F81" s="15">
        <v>6000</v>
      </c>
      <c r="G81" s="16">
        <v>185.7376792</v>
      </c>
      <c r="H81" s="65">
        <v>0.33286898839099999</v>
      </c>
      <c r="I81" s="63">
        <v>184.761</v>
      </c>
      <c r="J81" s="66">
        <v>0.22632079999999632</v>
      </c>
      <c r="K81" s="43">
        <v>215.471</v>
      </c>
      <c r="L81" s="43">
        <v>654.38300000000004</v>
      </c>
      <c r="M81" s="43">
        <v>2.0968988653792429</v>
      </c>
      <c r="N81" s="43">
        <v>0.98665082152887007</v>
      </c>
      <c r="O81" s="43">
        <v>2127.4239623583831</v>
      </c>
      <c r="P81" s="74">
        <v>7.1417266428899371</v>
      </c>
      <c r="Q81" s="34">
        <v>16.413753508304247</v>
      </c>
      <c r="R81" s="74">
        <v>50.140270708669604</v>
      </c>
      <c r="S81" s="74">
        <v>369.72849623413288</v>
      </c>
      <c r="T81" s="43">
        <v>161.76449959324793</v>
      </c>
      <c r="U81" s="7">
        <v>22.622992676823031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6">
        <v>8</v>
      </c>
      <c r="B82" s="7">
        <v>0.7</v>
      </c>
      <c r="C82" s="39">
        <f t="shared" si="7"/>
        <v>185.864</v>
      </c>
      <c r="D82" s="40">
        <v>3</v>
      </c>
      <c r="E82" s="14">
        <v>12</v>
      </c>
      <c r="F82" s="15">
        <v>6000</v>
      </c>
      <c r="G82" s="16">
        <v>185.7376792</v>
      </c>
      <c r="H82" s="65">
        <v>0.38971807628499999</v>
      </c>
      <c r="I82" s="63">
        <v>184.761</v>
      </c>
      <c r="J82" s="66">
        <v>0.12632080000000201</v>
      </c>
      <c r="K82" s="43">
        <v>215.471</v>
      </c>
      <c r="L82" s="43">
        <v>654.38300000000004</v>
      </c>
      <c r="M82" s="43">
        <v>9.8028542851664113</v>
      </c>
      <c r="N82" s="43">
        <v>3.1445434557523697</v>
      </c>
      <c r="O82" s="43">
        <v>2057.545455007712</v>
      </c>
      <c r="P82" s="43">
        <v>11.732346477666095</v>
      </c>
      <c r="Q82" s="7">
        <v>144.63024241409983</v>
      </c>
      <c r="R82" s="43">
        <v>86.249880136537939</v>
      </c>
      <c r="S82" s="43">
        <v>431.64420357378992</v>
      </c>
      <c r="T82" s="43">
        <v>165.83194203004064</v>
      </c>
      <c r="U82" s="7">
        <v>23.377474247211072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6">
        <v>8</v>
      </c>
      <c r="B83" s="7">
        <v>0.8</v>
      </c>
      <c r="C83" s="39">
        <f t="shared" si="7"/>
        <v>185.76399999999998</v>
      </c>
      <c r="D83" s="40">
        <v>3</v>
      </c>
      <c r="E83" s="14">
        <v>13</v>
      </c>
      <c r="F83" s="15">
        <v>6000</v>
      </c>
      <c r="G83" s="16">
        <v>185.7376792</v>
      </c>
      <c r="H83" s="65">
        <v>0.42540630182400002</v>
      </c>
      <c r="I83" s="63">
        <v>184.761</v>
      </c>
      <c r="J83" s="66">
        <v>2.6320799999979272E-2</v>
      </c>
      <c r="K83" s="43">
        <v>215.471</v>
      </c>
      <c r="L83" s="43">
        <v>654.38300000000004</v>
      </c>
      <c r="M83" s="43">
        <v>2.2697764919814216</v>
      </c>
      <c r="N83" s="43">
        <v>1.0693073406433748</v>
      </c>
      <c r="O83" s="43">
        <v>2291.6373234490566</v>
      </c>
      <c r="P83" s="43">
        <v>5.2590286966135338</v>
      </c>
      <c r="Q83" s="7">
        <v>24.508754641124295</v>
      </c>
      <c r="R83" s="43">
        <v>46.001599373117131</v>
      </c>
      <c r="S83" s="43">
        <v>407.16413258559567</v>
      </c>
      <c r="T83" s="43">
        <v>85.085975566695581</v>
      </c>
      <c r="U83" s="7">
        <v>23.957788701332138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6">
        <v>8</v>
      </c>
      <c r="B84" s="7">
        <v>0.9</v>
      </c>
      <c r="C84" s="39">
        <f t="shared" si="7"/>
        <v>185.66399999999999</v>
      </c>
      <c r="D84" s="40">
        <v>3</v>
      </c>
      <c r="E84" s="14">
        <v>13</v>
      </c>
      <c r="F84" s="15">
        <v>6000</v>
      </c>
      <c r="G84" s="16">
        <v>185.7376792</v>
      </c>
      <c r="H84" s="65">
        <v>1</v>
      </c>
      <c r="I84" s="63">
        <v>184.761</v>
      </c>
      <c r="J84" s="66">
        <v>-7.3679200000015044E-2</v>
      </c>
      <c r="K84" s="43">
        <v>215.471</v>
      </c>
      <c r="L84" s="43">
        <v>654.38300000000004</v>
      </c>
      <c r="M84" s="43">
        <v>8.9119850930528592</v>
      </c>
      <c r="N84" s="43">
        <v>2.8436527559414904</v>
      </c>
      <c r="O84" s="43">
        <v>1459.3884863267338</v>
      </c>
      <c r="P84" s="43">
        <v>3.7705727615405622</v>
      </c>
      <c r="Q84" s="6">
        <v>25.431612736912015</v>
      </c>
      <c r="R84" s="43">
        <v>30.71367787099361</v>
      </c>
      <c r="S84" s="43">
        <v>496.3563546393035</v>
      </c>
      <c r="T84" s="43">
        <v>45.590287013541293</v>
      </c>
      <c r="U84" s="6">
        <v>31.114380215717016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6">
        <v>8</v>
      </c>
      <c r="B85" s="7">
        <v>1</v>
      </c>
      <c r="C85" s="39">
        <f t="shared" si="7"/>
        <v>185.56399999999999</v>
      </c>
      <c r="D85" s="40">
        <v>3</v>
      </c>
      <c r="E85" s="14">
        <v>13</v>
      </c>
      <c r="F85" s="15">
        <v>6000</v>
      </c>
      <c r="G85" s="16">
        <v>185.7376792</v>
      </c>
      <c r="H85" s="65">
        <v>1</v>
      </c>
      <c r="I85" s="63">
        <v>184.761</v>
      </c>
      <c r="J85" s="66">
        <v>-0.17367920000000936</v>
      </c>
      <c r="K85" s="43">
        <v>215.471</v>
      </c>
      <c r="L85" s="43">
        <v>654.38300000000004</v>
      </c>
      <c r="M85" s="43">
        <v>6.4539994796633682</v>
      </c>
      <c r="N85" s="43">
        <v>2.0258600435668028</v>
      </c>
      <c r="O85" s="43">
        <v>2719.8308370886471</v>
      </c>
      <c r="P85" s="43">
        <v>12.971628691893123</v>
      </c>
      <c r="Q85" s="7">
        <v>140.16405864148433</v>
      </c>
      <c r="R85" s="43">
        <v>219.45794416303158</v>
      </c>
      <c r="S85" s="43">
        <v>414.75647699570192</v>
      </c>
      <c r="T85" s="43">
        <v>135.05381621842383</v>
      </c>
      <c r="U85" s="7">
        <v>24.045148843462826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6">
        <v>8</v>
      </c>
      <c r="B86" s="7">
        <v>1.1000000000000001</v>
      </c>
      <c r="C86" s="39">
        <f t="shared" si="7"/>
        <v>185.464</v>
      </c>
      <c r="D86" s="40">
        <v>3</v>
      </c>
      <c r="E86" s="14">
        <v>13</v>
      </c>
      <c r="F86" s="15">
        <v>6000</v>
      </c>
      <c r="G86" s="16">
        <v>185.7376792</v>
      </c>
      <c r="H86" s="65">
        <v>6.9651741293499997E-3</v>
      </c>
      <c r="I86" s="63">
        <v>184.761</v>
      </c>
      <c r="J86" s="66">
        <v>-0.27367920000000368</v>
      </c>
      <c r="K86" s="43">
        <v>215.471</v>
      </c>
      <c r="L86" s="43">
        <v>654.38300000000004</v>
      </c>
      <c r="M86" s="43">
        <v>2.8333471872061411</v>
      </c>
      <c r="N86" s="43">
        <v>1.6431114906436219</v>
      </c>
      <c r="O86" s="43">
        <v>2431.2670969882201</v>
      </c>
      <c r="P86" s="43">
        <v>4.3600604089919832</v>
      </c>
      <c r="Q86" s="7">
        <v>10.181710447436767</v>
      </c>
      <c r="R86" s="43">
        <v>42.109665059088535</v>
      </c>
      <c r="S86" s="43">
        <v>421.0542724003376</v>
      </c>
      <c r="T86" s="43">
        <v>46.226675976618189</v>
      </c>
      <c r="U86" s="7">
        <v>22.092274022734799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thickBot="1" x14ac:dyDescent="0.3">
      <c r="A87" s="18">
        <v>8</v>
      </c>
      <c r="B87" s="19">
        <v>1.2</v>
      </c>
      <c r="C87" s="41">
        <f t="shared" si="7"/>
        <v>185.364</v>
      </c>
      <c r="D87" s="20">
        <v>3</v>
      </c>
      <c r="E87" s="14">
        <v>13</v>
      </c>
      <c r="F87" s="22">
        <v>6000</v>
      </c>
      <c r="G87" s="23">
        <v>185.7376792</v>
      </c>
      <c r="H87" s="67">
        <v>2.60696517413E-2</v>
      </c>
      <c r="I87" s="68">
        <v>184.761</v>
      </c>
      <c r="J87" s="69">
        <v>-0.37367919999999799</v>
      </c>
      <c r="K87" s="44">
        <v>215.471</v>
      </c>
      <c r="L87" s="44">
        <v>654.38300000000004</v>
      </c>
      <c r="M87" s="44">
        <v>2.7739077155911818</v>
      </c>
      <c r="N87" s="44">
        <v>1.0144115856712852</v>
      </c>
      <c r="O87" s="44">
        <v>2074.7283914847649</v>
      </c>
      <c r="P87" s="44">
        <v>5.3830524292079662</v>
      </c>
      <c r="Q87" s="24">
        <v>13.276203132503635</v>
      </c>
      <c r="R87" s="44">
        <v>61.593019865973531</v>
      </c>
      <c r="S87" s="44">
        <v>390.54368464613992</v>
      </c>
      <c r="T87" s="44">
        <v>32.627336264868767</v>
      </c>
      <c r="U87" s="24">
        <v>22.092274022734799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thickTop="1" x14ac:dyDescent="0.25">
      <c r="A88" s="25">
        <v>9</v>
      </c>
      <c r="B88" s="26">
        <v>0.06</v>
      </c>
      <c r="C88" s="53">
        <f>185.558-B88</f>
        <v>185.49799999999999</v>
      </c>
      <c r="D88" s="28">
        <v>5</v>
      </c>
      <c r="E88" s="29">
        <v>1</v>
      </c>
      <c r="F88" s="30">
        <v>32.1</v>
      </c>
      <c r="G88" s="54">
        <v>184.613868</v>
      </c>
      <c r="H88" s="70">
        <v>7.6285240464300005E-2</v>
      </c>
      <c r="I88" s="71">
        <v>271.37799999999999</v>
      </c>
      <c r="J88" s="72">
        <v>0.84413200000000188</v>
      </c>
      <c r="K88" s="46">
        <v>119.983</v>
      </c>
      <c r="L88" s="46">
        <v>579.39</v>
      </c>
      <c r="M88" s="46">
        <v>59.563001143570162</v>
      </c>
      <c r="N88" s="46">
        <v>16.866097528194413</v>
      </c>
      <c r="O88" s="46">
        <v>2756.7535210664928</v>
      </c>
      <c r="P88" s="46">
        <v>149.34395384351413</v>
      </c>
      <c r="Q88" s="25">
        <v>666.05964285732011</v>
      </c>
      <c r="R88" s="46">
        <v>198.53685071010332</v>
      </c>
      <c r="S88" s="46">
        <v>367.89905815707431</v>
      </c>
      <c r="T88" s="46">
        <v>750.35268732092504</v>
      </c>
      <c r="U88" s="25">
        <v>39.899019763201196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6">
        <v>9</v>
      </c>
      <c r="B89" s="7">
        <v>0.18</v>
      </c>
      <c r="C89" s="55">
        <f t="shared" ref="C89:C99" si="8">185.558-B89</f>
        <v>185.37799999999999</v>
      </c>
      <c r="D89" s="40">
        <v>1</v>
      </c>
      <c r="E89" s="14">
        <v>1</v>
      </c>
      <c r="F89" s="15">
        <v>32.1</v>
      </c>
      <c r="G89" s="16">
        <v>184.613868</v>
      </c>
      <c r="H89" s="65">
        <v>0.133001658375</v>
      </c>
      <c r="I89" s="63">
        <v>271.37799999999999</v>
      </c>
      <c r="J89" s="66">
        <v>0.74413200000000757</v>
      </c>
      <c r="K89" s="43">
        <v>119.983</v>
      </c>
      <c r="L89" s="43">
        <v>579.39</v>
      </c>
      <c r="M89" s="43">
        <v>4.4723782646060766</v>
      </c>
      <c r="N89" s="43">
        <v>5.7812693278202127</v>
      </c>
      <c r="O89" s="43">
        <v>2105.1538974908103</v>
      </c>
      <c r="P89" s="43">
        <v>29.765677937217049</v>
      </c>
      <c r="Q89" s="7">
        <v>666.05964285732011</v>
      </c>
      <c r="R89" s="43">
        <v>175.41774104133171</v>
      </c>
      <c r="S89" s="43">
        <v>340.93144834169425</v>
      </c>
      <c r="T89" s="43">
        <v>150.44465356451082</v>
      </c>
      <c r="U89" s="7">
        <v>34.286792843471197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6">
        <v>9</v>
      </c>
      <c r="B90" s="7">
        <v>0.3</v>
      </c>
      <c r="C90" s="55">
        <f t="shared" si="8"/>
        <v>185.25799999999998</v>
      </c>
      <c r="D90" s="40">
        <v>4</v>
      </c>
      <c r="E90" s="14">
        <v>7</v>
      </c>
      <c r="F90" s="15">
        <v>219</v>
      </c>
      <c r="G90" s="16">
        <v>184.613868</v>
      </c>
      <c r="H90" s="65">
        <v>0.181890547264</v>
      </c>
      <c r="I90" s="63">
        <v>271.37799999999999</v>
      </c>
      <c r="J90" s="66">
        <v>0.64413199999998483</v>
      </c>
      <c r="K90" s="43">
        <v>119.983</v>
      </c>
      <c r="L90" s="43">
        <v>579.39</v>
      </c>
      <c r="M90" s="43">
        <v>5.1730925455602188</v>
      </c>
      <c r="N90" s="43">
        <v>3.2307588469342292</v>
      </c>
      <c r="O90" s="43">
        <v>775.08232894915341</v>
      </c>
      <c r="P90" s="43">
        <v>4.2308353174398956</v>
      </c>
      <c r="Q90" s="7">
        <v>69.527612060724564</v>
      </c>
      <c r="R90" s="43">
        <v>38.064195367997328</v>
      </c>
      <c r="S90" s="43">
        <v>40.063312787423676</v>
      </c>
      <c r="T90" s="43">
        <v>185.01994298514018</v>
      </c>
      <c r="U90" s="7">
        <v>36.473437814673701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6">
        <v>9</v>
      </c>
      <c r="B91" s="7">
        <v>0.37777777779999999</v>
      </c>
      <c r="C91" s="55">
        <f t="shared" si="8"/>
        <v>185.1802222222</v>
      </c>
      <c r="D91" s="40">
        <v>4</v>
      </c>
      <c r="E91" s="14">
        <v>7</v>
      </c>
      <c r="F91" s="15">
        <v>219</v>
      </c>
      <c r="G91" s="16">
        <v>184.613868</v>
      </c>
      <c r="H91" s="65">
        <v>0.23475953565499999</v>
      </c>
      <c r="I91" s="63">
        <v>271.37799999999999</v>
      </c>
      <c r="J91" s="66">
        <v>0.54413199999999051</v>
      </c>
      <c r="K91" s="43">
        <v>119.983</v>
      </c>
      <c r="L91" s="43">
        <v>579.39</v>
      </c>
      <c r="M91" s="43">
        <v>2.8739740966653589</v>
      </c>
      <c r="N91" s="43">
        <v>1.9877267033352521</v>
      </c>
      <c r="O91" s="43">
        <v>384.63987831005682</v>
      </c>
      <c r="P91" s="43">
        <v>6.3028558510366608</v>
      </c>
      <c r="Q91" s="7">
        <v>94.689315970534537</v>
      </c>
      <c r="R91" s="43">
        <v>42.30670052853575</v>
      </c>
      <c r="S91" s="43">
        <v>56.36648615341656</v>
      </c>
      <c r="T91" s="43">
        <v>223.02748722266844</v>
      </c>
      <c r="U91" s="7">
        <v>32.693770976060861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6">
        <v>9</v>
      </c>
      <c r="B92" s="7">
        <v>0.48888888889999998</v>
      </c>
      <c r="C92" s="55">
        <f t="shared" si="8"/>
        <v>185.0691111111</v>
      </c>
      <c r="D92" s="40">
        <v>4</v>
      </c>
      <c r="E92" s="14">
        <v>12</v>
      </c>
      <c r="F92" s="15">
        <v>6000</v>
      </c>
      <c r="G92" s="16">
        <v>184.613868</v>
      </c>
      <c r="H92" s="65">
        <v>0.26951907131000002</v>
      </c>
      <c r="I92" s="63">
        <v>271.37799999999999</v>
      </c>
      <c r="J92" s="66">
        <v>0.4441319999999962</v>
      </c>
      <c r="K92" s="43">
        <v>119.983</v>
      </c>
      <c r="L92" s="43">
        <v>579.39</v>
      </c>
      <c r="M92" s="43">
        <v>1.1885318450406455</v>
      </c>
      <c r="N92" s="43">
        <v>1.5935955618693189</v>
      </c>
      <c r="O92" s="43">
        <v>216.30727384319164</v>
      </c>
      <c r="P92" s="43">
        <v>2.5566947041809978</v>
      </c>
      <c r="Q92" s="7">
        <v>31.320738247312242</v>
      </c>
      <c r="R92" s="43">
        <v>26.482025817417593</v>
      </c>
      <c r="S92" s="43">
        <v>52.334883737813406</v>
      </c>
      <c r="T92" s="43">
        <v>155.53941915570266</v>
      </c>
      <c r="U92" s="7">
        <v>32.362234078829928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6">
        <v>9</v>
      </c>
      <c r="B93" s="7">
        <v>0.6</v>
      </c>
      <c r="C93" s="55">
        <f t="shared" si="8"/>
        <v>184.958</v>
      </c>
      <c r="D93" s="40">
        <v>3</v>
      </c>
      <c r="E93" s="14">
        <v>12</v>
      </c>
      <c r="F93" s="15">
        <v>6000</v>
      </c>
      <c r="G93" s="16">
        <v>184.613868</v>
      </c>
      <c r="H93" s="65">
        <v>0.36238805970100002</v>
      </c>
      <c r="I93" s="63">
        <v>271.37799999999999</v>
      </c>
      <c r="J93" s="66">
        <v>0.34413200000000188</v>
      </c>
      <c r="K93" s="43">
        <v>119.983</v>
      </c>
      <c r="L93" s="43">
        <v>579.39</v>
      </c>
      <c r="M93" s="43">
        <v>1.7405834737380381</v>
      </c>
      <c r="N93" s="43">
        <v>1.6759556692084274</v>
      </c>
      <c r="O93" s="43">
        <v>365.15727745128811</v>
      </c>
      <c r="P93" s="43">
        <v>3.8292283994712846</v>
      </c>
      <c r="Q93" s="7">
        <v>66.995792002720435</v>
      </c>
      <c r="R93" s="43">
        <v>21.850782761759881</v>
      </c>
      <c r="S93" s="43">
        <v>93.616031448507542</v>
      </c>
      <c r="T93" s="43">
        <v>102.61419836892662</v>
      </c>
      <c r="U93" s="7">
        <v>28.756299286319145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6">
        <v>9</v>
      </c>
      <c r="B94" s="7">
        <v>0.68571428569999993</v>
      </c>
      <c r="C94" s="55">
        <f t="shared" si="8"/>
        <v>184.87228571430001</v>
      </c>
      <c r="D94" s="40">
        <v>3</v>
      </c>
      <c r="E94" s="14">
        <v>12</v>
      </c>
      <c r="F94" s="15">
        <v>6000</v>
      </c>
      <c r="G94" s="16">
        <v>184.613868</v>
      </c>
      <c r="H94" s="65">
        <v>0.38295190713100002</v>
      </c>
      <c r="I94" s="63">
        <v>271.37799999999999</v>
      </c>
      <c r="J94" s="66">
        <v>0.24413200000000757</v>
      </c>
      <c r="K94" s="43">
        <v>119.983</v>
      </c>
      <c r="L94" s="43">
        <v>579.39</v>
      </c>
      <c r="M94" s="43">
        <v>2.7589174457071475</v>
      </c>
      <c r="N94" s="43">
        <v>2.6424446619050093</v>
      </c>
      <c r="O94" s="43">
        <v>450.55505968989996</v>
      </c>
      <c r="P94" s="43">
        <v>4.6631348216743662</v>
      </c>
      <c r="Q94" s="7">
        <v>104.85181614420402</v>
      </c>
      <c r="R94" s="43">
        <v>27.256748508453271</v>
      </c>
      <c r="S94" s="43">
        <v>104.4766621502786</v>
      </c>
      <c r="T94" s="43">
        <v>118.06650236490569</v>
      </c>
      <c r="U94" s="7">
        <v>36.20255607503718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6">
        <v>9</v>
      </c>
      <c r="B95" s="7">
        <v>0.79285714289999998</v>
      </c>
      <c r="C95" s="55">
        <f t="shared" si="8"/>
        <v>184.76514285709999</v>
      </c>
      <c r="D95" s="40">
        <v>3</v>
      </c>
      <c r="E95" s="14">
        <v>12</v>
      </c>
      <c r="F95" s="15">
        <v>6000</v>
      </c>
      <c r="G95" s="16">
        <v>184.613868</v>
      </c>
      <c r="H95" s="65">
        <v>1</v>
      </c>
      <c r="I95" s="63">
        <v>271.37799999999999</v>
      </c>
      <c r="J95" s="66">
        <v>0.14413199999998483</v>
      </c>
      <c r="K95" s="43">
        <v>119.983</v>
      </c>
      <c r="L95" s="43">
        <v>579.39</v>
      </c>
      <c r="M95" s="43">
        <v>2.0806909618911011</v>
      </c>
      <c r="N95" s="43">
        <v>1.6261893334112483</v>
      </c>
      <c r="O95" s="43">
        <v>546.06449572529459</v>
      </c>
      <c r="P95" s="43">
        <v>4.7296891205168299</v>
      </c>
      <c r="Q95" s="7">
        <v>43.078262151624656</v>
      </c>
      <c r="R95" s="43">
        <v>36.570141501221791</v>
      </c>
      <c r="S95" s="43">
        <v>144.21645787388101</v>
      </c>
      <c r="T95" s="43">
        <v>55.717990563561763</v>
      </c>
      <c r="U95" s="7">
        <v>25.412762470401599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6">
        <v>9</v>
      </c>
      <c r="B96" s="7">
        <v>0.9</v>
      </c>
      <c r="C96" s="55">
        <f t="shared" si="8"/>
        <v>184.65799999999999</v>
      </c>
      <c r="D96" s="40">
        <v>3</v>
      </c>
      <c r="E96" s="14">
        <v>12</v>
      </c>
      <c r="F96" s="15">
        <v>6000</v>
      </c>
      <c r="G96" s="16">
        <v>184.613868</v>
      </c>
      <c r="H96" s="65">
        <v>1</v>
      </c>
      <c r="I96" s="63">
        <v>271.37799999999999</v>
      </c>
      <c r="J96" s="66">
        <v>4.4131999999990512E-2</v>
      </c>
      <c r="K96" s="43">
        <v>119.983</v>
      </c>
      <c r="L96" s="43">
        <v>579.39</v>
      </c>
      <c r="M96" s="43">
        <v>5.2218689840503121</v>
      </c>
      <c r="N96" s="43">
        <v>18.239184805194647</v>
      </c>
      <c r="O96" s="43">
        <v>1605.4084315743557</v>
      </c>
      <c r="P96" s="43">
        <v>317.56434305919464</v>
      </c>
      <c r="Q96" s="7">
        <v>54.281967026882846</v>
      </c>
      <c r="R96" s="43">
        <v>51.886461964638187</v>
      </c>
      <c r="S96" s="43">
        <v>159.23805307730973</v>
      </c>
      <c r="T96" s="43">
        <v>2.1996497389373069</v>
      </c>
      <c r="U96" s="7">
        <v>40.171208816751246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6">
        <v>9</v>
      </c>
      <c r="B97" s="7">
        <v>0.98571428569999997</v>
      </c>
      <c r="C97" s="55">
        <f t="shared" si="8"/>
        <v>184.57228571429999</v>
      </c>
      <c r="D97" s="40">
        <v>3</v>
      </c>
      <c r="E97" s="14">
        <v>2</v>
      </c>
      <c r="F97" s="15">
        <v>32.1</v>
      </c>
      <c r="G97" s="16">
        <v>184.613868</v>
      </c>
      <c r="H97" s="65">
        <v>1</v>
      </c>
      <c r="I97" s="63">
        <v>271.37799999999999</v>
      </c>
      <c r="J97" s="66">
        <v>-5.5868000000003804E-2</v>
      </c>
      <c r="K97" s="43">
        <v>119.983</v>
      </c>
      <c r="L97" s="43">
        <v>579.39</v>
      </c>
      <c r="M97" s="43">
        <v>6.7767723022167079</v>
      </c>
      <c r="N97" s="43">
        <v>11.732031764858085</v>
      </c>
      <c r="O97" s="43">
        <v>1555.1094214582934</v>
      </c>
      <c r="P97" s="43">
        <v>9.5070256453437096</v>
      </c>
      <c r="Q97" s="7">
        <v>156.21292727900351</v>
      </c>
      <c r="R97" s="43">
        <v>78.601977658730078</v>
      </c>
      <c r="S97" s="43">
        <v>181.05560865242461</v>
      </c>
      <c r="T97" s="43">
        <v>39.116098620009183</v>
      </c>
      <c r="U97" s="7">
        <v>35.182298352875691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6">
        <v>9</v>
      </c>
      <c r="B98" s="7">
        <v>1.092857143</v>
      </c>
      <c r="C98" s="55">
        <f t="shared" si="8"/>
        <v>184.46514285699999</v>
      </c>
      <c r="D98" s="40">
        <v>1</v>
      </c>
      <c r="E98" s="14">
        <v>2</v>
      </c>
      <c r="F98" s="15">
        <v>32.1</v>
      </c>
      <c r="G98" s="16">
        <v>184.613868</v>
      </c>
      <c r="H98" s="65">
        <v>0</v>
      </c>
      <c r="I98" s="63">
        <v>271.37799999999999</v>
      </c>
      <c r="J98" s="66">
        <v>-0.15586799999999812</v>
      </c>
      <c r="K98" s="43">
        <v>119.983</v>
      </c>
      <c r="L98" s="43">
        <v>579.39</v>
      </c>
      <c r="M98" s="43">
        <v>6.4398462599997401</v>
      </c>
      <c r="N98" s="43">
        <v>15.803709127606174</v>
      </c>
      <c r="O98" s="43">
        <v>1201.1748805086349</v>
      </c>
      <c r="P98" s="43">
        <v>16.206571520049575</v>
      </c>
      <c r="Q98" s="7">
        <v>386.47295969649247</v>
      </c>
      <c r="R98" s="43">
        <v>133.16102847077457</v>
      </c>
      <c r="S98" s="43">
        <v>472.54073652721149</v>
      </c>
      <c r="T98" s="43">
        <v>10.628958881264499</v>
      </c>
      <c r="U98" s="7">
        <v>57.859633585957681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thickBot="1" x14ac:dyDescent="0.3">
      <c r="A99" s="18">
        <v>9</v>
      </c>
      <c r="B99" s="19">
        <v>1.2</v>
      </c>
      <c r="C99" s="8">
        <f t="shared" si="8"/>
        <v>184.358</v>
      </c>
      <c r="D99" s="20">
        <v>1</v>
      </c>
      <c r="E99" s="21">
        <v>2</v>
      </c>
      <c r="F99" s="22">
        <v>32.1</v>
      </c>
      <c r="G99" s="23">
        <v>184.613868</v>
      </c>
      <c r="H99" s="67">
        <v>1.2802653399699999E-2</v>
      </c>
      <c r="I99" s="68">
        <v>271.37799999999999</v>
      </c>
      <c r="J99" s="69">
        <v>-0.25586799999999243</v>
      </c>
      <c r="K99" s="44">
        <v>119.983</v>
      </c>
      <c r="L99" s="44">
        <v>579.39</v>
      </c>
      <c r="M99" s="44">
        <v>19.942200189226647</v>
      </c>
      <c r="N99" s="44">
        <v>18.719616120289313</v>
      </c>
      <c r="O99" s="44">
        <v>1586.3783600353604</v>
      </c>
      <c r="P99" s="44">
        <v>38.448084594709613</v>
      </c>
      <c r="Q99" s="24">
        <v>1919.0187785467203</v>
      </c>
      <c r="R99" s="44">
        <v>198.1129969943531</v>
      </c>
      <c r="S99" s="44">
        <v>638.18546017567985</v>
      </c>
      <c r="T99" s="44">
        <v>79.201277818893615</v>
      </c>
      <c r="U99" s="24">
        <v>80.536968819039672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thickTop="1" x14ac:dyDescent="0.25">
      <c r="A100" s="25">
        <v>10</v>
      </c>
      <c r="B100" s="26">
        <v>0.1</v>
      </c>
      <c r="C100" s="38">
        <f>185.157-B100</f>
        <v>185.05700000000002</v>
      </c>
      <c r="D100" s="28">
        <v>4</v>
      </c>
      <c r="E100" s="29">
        <v>14</v>
      </c>
      <c r="F100" s="30">
        <v>227</v>
      </c>
      <c r="G100" s="31">
        <v>184.4061289</v>
      </c>
      <c r="H100" s="70">
        <v>8.8888888888899995E-2</v>
      </c>
      <c r="I100" s="71">
        <v>762.93</v>
      </c>
      <c r="J100" s="72">
        <v>0.65087110000001758</v>
      </c>
      <c r="K100" s="46">
        <v>494.88799999999998</v>
      </c>
      <c r="L100" s="46">
        <v>39.328000000000003</v>
      </c>
      <c r="M100" s="46">
        <v>24.154183423602433</v>
      </c>
      <c r="N100" s="46">
        <v>18.526382237874309</v>
      </c>
      <c r="O100" s="46">
        <v>3802.5819067141101</v>
      </c>
      <c r="P100" s="46">
        <v>48.346360388168122</v>
      </c>
      <c r="Q100" s="42">
        <v>442.57886862978</v>
      </c>
      <c r="R100" s="46">
        <v>182.34152833534392</v>
      </c>
      <c r="S100" s="46">
        <v>1001.3006980917893</v>
      </c>
      <c r="T100" s="46">
        <v>265.75140605930244</v>
      </c>
      <c r="U100" s="42">
        <v>70.46590530358354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5.75" customHeight="1" x14ac:dyDescent="0.25">
      <c r="A101" s="6">
        <v>10</v>
      </c>
      <c r="B101" s="16">
        <v>0.2</v>
      </c>
      <c r="C101" s="39">
        <f t="shared" ref="C101:C111" si="9">185.157-B101</f>
        <v>184.95700000000002</v>
      </c>
      <c r="D101" s="40">
        <v>4</v>
      </c>
      <c r="E101" s="14">
        <v>14</v>
      </c>
      <c r="F101" s="15">
        <v>227</v>
      </c>
      <c r="G101" s="16">
        <v>184.4061289</v>
      </c>
      <c r="H101" s="65">
        <v>0.19761194029900001</v>
      </c>
      <c r="I101" s="63">
        <v>762.93</v>
      </c>
      <c r="J101" s="66">
        <v>0.55087110000002326</v>
      </c>
      <c r="K101" s="43">
        <v>494.88799999999998</v>
      </c>
      <c r="L101" s="43">
        <v>39.328000000000003</v>
      </c>
      <c r="M101" s="43">
        <v>8.6300576763375645</v>
      </c>
      <c r="N101" s="43">
        <v>11.415059328708834</v>
      </c>
      <c r="O101" s="43">
        <v>3410.0510265377902</v>
      </c>
      <c r="P101" s="43">
        <v>25.457941831208537</v>
      </c>
      <c r="Q101" s="7">
        <v>802.54409754965229</v>
      </c>
      <c r="R101" s="43">
        <v>93.927380203138384</v>
      </c>
      <c r="S101" s="43">
        <v>818.6887621699309</v>
      </c>
      <c r="T101" s="43">
        <v>135.06696521370526</v>
      </c>
      <c r="U101" s="7">
        <v>62.556605278985963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6">
        <v>10</v>
      </c>
      <c r="B102" s="16">
        <v>0.3</v>
      </c>
      <c r="C102" s="39">
        <f t="shared" si="9"/>
        <v>184.857</v>
      </c>
      <c r="D102" s="40">
        <v>4</v>
      </c>
      <c r="E102" s="14">
        <v>14</v>
      </c>
      <c r="F102" s="15">
        <v>227</v>
      </c>
      <c r="G102" s="16">
        <v>184.4061289</v>
      </c>
      <c r="H102" s="65">
        <v>0.25253731343300001</v>
      </c>
      <c r="I102" s="63">
        <v>762.93</v>
      </c>
      <c r="J102" s="66">
        <v>0.45087110000000052</v>
      </c>
      <c r="K102" s="43">
        <v>494.88799999999998</v>
      </c>
      <c r="L102" s="43">
        <v>39.328000000000003</v>
      </c>
      <c r="M102" s="43">
        <v>10.034685602529422</v>
      </c>
      <c r="N102" s="43">
        <v>13.027231380551765</v>
      </c>
      <c r="O102" s="43">
        <v>3191.2628036750152</v>
      </c>
      <c r="P102" s="43">
        <v>144.06137005583165</v>
      </c>
      <c r="Q102" s="7">
        <v>252.60856625639133</v>
      </c>
      <c r="R102" s="43">
        <v>110.53958319960458</v>
      </c>
      <c r="S102" s="43">
        <v>922.34417647866394</v>
      </c>
      <c r="T102" s="43">
        <v>112.17592169787659</v>
      </c>
      <c r="U102" s="7">
        <v>138.6285112080559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6">
        <v>10</v>
      </c>
      <c r="B103" s="16">
        <v>0.36923076919999998</v>
      </c>
      <c r="C103" s="39">
        <f t="shared" si="9"/>
        <v>184.78776923080002</v>
      </c>
      <c r="D103" s="40">
        <v>4</v>
      </c>
      <c r="E103" s="14">
        <v>2</v>
      </c>
      <c r="F103" s="15">
        <v>77.3</v>
      </c>
      <c r="G103" s="16">
        <v>184.4061289</v>
      </c>
      <c r="H103" s="65">
        <v>0.31197346600300002</v>
      </c>
      <c r="I103" s="63">
        <v>762.93</v>
      </c>
      <c r="J103" s="66">
        <v>0.35087110000000621</v>
      </c>
      <c r="K103" s="43">
        <v>494.88799999999998</v>
      </c>
      <c r="L103" s="43">
        <v>39.328000000000003</v>
      </c>
      <c r="M103" s="43">
        <v>7.1033584111025636</v>
      </c>
      <c r="N103" s="43">
        <v>9.3503834754911814</v>
      </c>
      <c r="O103" s="43">
        <v>3568.6330724312666</v>
      </c>
      <c r="P103" s="43">
        <v>61.303640451782776</v>
      </c>
      <c r="Q103" s="7">
        <v>840.21564523319773</v>
      </c>
      <c r="R103" s="43">
        <v>157.37750964995837</v>
      </c>
      <c r="S103" s="43">
        <v>1123.9948468635616</v>
      </c>
      <c r="T103" s="43">
        <v>80.341570512895117</v>
      </c>
      <c r="U103" s="7">
        <v>73.47265691016338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6">
        <v>10</v>
      </c>
      <c r="B104" s="16">
        <v>0.48461538459999998</v>
      </c>
      <c r="C104" s="39">
        <f t="shared" si="9"/>
        <v>184.67238461540001</v>
      </c>
      <c r="D104" s="40">
        <v>1</v>
      </c>
      <c r="E104" s="14">
        <v>2</v>
      </c>
      <c r="F104" s="15">
        <v>77.3</v>
      </c>
      <c r="G104" s="16">
        <v>184.4061289</v>
      </c>
      <c r="H104" s="65">
        <v>0.36643449419599999</v>
      </c>
      <c r="I104" s="63">
        <v>762.93</v>
      </c>
      <c r="J104" s="66">
        <v>0.25087110000001189</v>
      </c>
      <c r="K104" s="43">
        <v>494.88799999999998</v>
      </c>
      <c r="L104" s="43">
        <v>39.328000000000003</v>
      </c>
      <c r="M104" s="43">
        <v>7.0791522705017407</v>
      </c>
      <c r="N104" s="43">
        <v>8.5223071592152202</v>
      </c>
      <c r="O104" s="43">
        <v>3191.7697169003541</v>
      </c>
      <c r="P104" s="43">
        <v>23.731105988607787</v>
      </c>
      <c r="Q104" s="7">
        <v>853.54464077883608</v>
      </c>
      <c r="R104" s="43">
        <v>192.7743436349628</v>
      </c>
      <c r="S104" s="43">
        <v>1072.9787930757418</v>
      </c>
      <c r="T104" s="43">
        <v>85.034980944276043</v>
      </c>
      <c r="U104" s="7">
        <v>71.295509994225057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6">
        <v>10</v>
      </c>
      <c r="B105" s="16">
        <v>0.6</v>
      </c>
      <c r="C105" s="39">
        <f t="shared" si="9"/>
        <v>184.55700000000002</v>
      </c>
      <c r="D105" s="40">
        <v>1</v>
      </c>
      <c r="E105" s="14">
        <v>2</v>
      </c>
      <c r="F105" s="15">
        <v>77.3</v>
      </c>
      <c r="G105" s="16">
        <v>184.4061289</v>
      </c>
      <c r="H105" s="65">
        <v>0.38978441127699998</v>
      </c>
      <c r="I105" s="63">
        <v>762.93</v>
      </c>
      <c r="J105" s="66">
        <v>0.15087110000001758</v>
      </c>
      <c r="K105" s="43">
        <v>494.88799999999998</v>
      </c>
      <c r="L105" s="43">
        <v>39.328000000000003</v>
      </c>
      <c r="M105" s="43">
        <v>23.520014782050385</v>
      </c>
      <c r="N105" s="43">
        <v>9.509581600198711</v>
      </c>
      <c r="O105" s="43">
        <v>4461.495874213193</v>
      </c>
      <c r="P105" s="43">
        <v>62.862707425657511</v>
      </c>
      <c r="Q105" s="7">
        <v>594.79266848862642</v>
      </c>
      <c r="R105" s="43">
        <v>187.57265145037505</v>
      </c>
      <c r="S105" s="43">
        <v>859.8704115127299</v>
      </c>
      <c r="T105" s="43">
        <v>359.20136887649932</v>
      </c>
      <c r="U105" s="7">
        <v>45.830748194456859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6">
        <v>10</v>
      </c>
      <c r="B106" s="16">
        <v>0.66923076920000002</v>
      </c>
      <c r="C106" s="39">
        <f t="shared" si="9"/>
        <v>184.48776923080001</v>
      </c>
      <c r="D106" s="40">
        <v>1</v>
      </c>
      <c r="E106" s="14">
        <v>2</v>
      </c>
      <c r="F106" s="15">
        <v>77.3</v>
      </c>
      <c r="G106" s="16">
        <v>184.4061289</v>
      </c>
      <c r="H106" s="65">
        <v>0.389983416252</v>
      </c>
      <c r="I106" s="63">
        <v>762.93</v>
      </c>
      <c r="J106" s="66">
        <v>5.0871100000023262E-2</v>
      </c>
      <c r="K106" s="43">
        <v>494.88799999999998</v>
      </c>
      <c r="L106" s="43">
        <v>39.328000000000003</v>
      </c>
      <c r="M106" s="43">
        <v>5.5196561020795567</v>
      </c>
      <c r="N106" s="43">
        <v>8.3453405898081456</v>
      </c>
      <c r="O106" s="43">
        <v>1668.3988767038459</v>
      </c>
      <c r="P106" s="43">
        <v>19.849957372198787</v>
      </c>
      <c r="Q106" s="7">
        <v>662.88697176081052</v>
      </c>
      <c r="R106" s="43">
        <v>123.74618033620999</v>
      </c>
      <c r="S106" s="43">
        <v>868.36652216387142</v>
      </c>
      <c r="T106" s="43">
        <v>63.927811680065943</v>
      </c>
      <c r="U106" s="7">
        <v>64.052224408743811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6">
        <v>10</v>
      </c>
      <c r="B107" s="16">
        <v>0.78461538460000002</v>
      </c>
      <c r="C107" s="39">
        <f t="shared" si="9"/>
        <v>184.37238461540002</v>
      </c>
      <c r="D107" s="40">
        <v>1</v>
      </c>
      <c r="E107" s="14">
        <v>2</v>
      </c>
      <c r="F107" s="15">
        <v>77.3</v>
      </c>
      <c r="G107" s="16">
        <v>184.4061289</v>
      </c>
      <c r="H107" s="65">
        <v>0.41684908789399999</v>
      </c>
      <c r="I107" s="63">
        <v>762.93</v>
      </c>
      <c r="J107" s="66">
        <v>-4.9128899999999476E-2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<v>10.262415759758236</v>
      </c>
      <c r="O107" s="43">
        <v>3575.2087533175199</v>
      </c>
      <c r="P107" s="43">
        <v>54.778197066361699</v>
      </c>
      <c r="Q107" s="7">
        <v>652.68652090204591</v>
      </c>
      <c r="R107" s="43">
        <v>171.2166689583932</v>
      </c>
      <c r="S107" s="43">
        <v>1027.9958169858107</v>
      </c>
      <c r="T107" s="43">
        <v>84.153734028739393</v>
      </c>
      <c r="U107" s="7">
        <v>81.582980440401585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6">
        <v>10</v>
      </c>
      <c r="B108" s="16">
        <v>0.9</v>
      </c>
      <c r="C108" s="39">
        <f t="shared" si="9"/>
        <v>184.25700000000001</v>
      </c>
      <c r="D108" s="40">
        <v>1</v>
      </c>
      <c r="E108" s="14">
        <v>10</v>
      </c>
      <c r="F108" s="15">
        <v>77.3</v>
      </c>
      <c r="G108" s="16">
        <v>184.4061289</v>
      </c>
      <c r="H108" s="65">
        <v>1</v>
      </c>
      <c r="I108" s="63">
        <v>762.93</v>
      </c>
      <c r="J108" s="66">
        <v>-0.14912889999999379</v>
      </c>
      <c r="K108" s="43">
        <v>494.88799999999998</v>
      </c>
      <c r="L108" s="43">
        <v>39.328000000000003</v>
      </c>
      <c r="M108" s="43">
        <v>3.63566401650922</v>
      </c>
      <c r="N108" s="43">
        <v>5.9569293517666804</v>
      </c>
      <c r="O108" s="43">
        <v>3704.803330221841</v>
      </c>
      <c r="P108" s="43">
        <v>34.437775147104354</v>
      </c>
      <c r="Q108" s="7">
        <v>417.51461195370564</v>
      </c>
      <c r="R108" s="43">
        <v>222.72338696244248</v>
      </c>
      <c r="S108" s="43">
        <v>2264.8173852782934</v>
      </c>
      <c r="T108" s="43">
        <v>324.05934962132795</v>
      </c>
      <c r="U108" s="7">
        <v>88.614809707813805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6">
        <v>10</v>
      </c>
      <c r="B109" s="16">
        <v>0.95</v>
      </c>
      <c r="C109" s="39">
        <f t="shared" si="9"/>
        <v>184.20700000000002</v>
      </c>
      <c r="D109" s="40">
        <v>1</v>
      </c>
      <c r="E109" s="14">
        <v>10</v>
      </c>
      <c r="F109" s="15">
        <v>77.3</v>
      </c>
      <c r="G109" s="16">
        <v>184.4061289</v>
      </c>
      <c r="H109" s="65">
        <v>1</v>
      </c>
      <c r="I109" s="63">
        <v>762.93</v>
      </c>
      <c r="J109" s="66">
        <v>-0.24912889999998811</v>
      </c>
      <c r="K109" s="43">
        <v>494.88799999999998</v>
      </c>
      <c r="L109" s="43">
        <v>39.328000000000003</v>
      </c>
      <c r="M109" s="43">
        <v>5.756419750605116</v>
      </c>
      <c r="N109" s="43">
        <v>13.158119039044792</v>
      </c>
      <c r="O109" s="43">
        <v>1287.9709142715903</v>
      </c>
      <c r="P109" s="43">
        <v>20.642110625612201</v>
      </c>
      <c r="Q109" s="6">
        <v>718.66922906708714</v>
      </c>
      <c r="R109" s="43">
        <v>200.8709279311891</v>
      </c>
      <c r="S109" s="43">
        <v>3661.6524035506136</v>
      </c>
      <c r="T109" s="43">
        <v>227.95659334748373</v>
      </c>
      <c r="U109" s="6">
        <v>95.646638975226011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5.75" customHeight="1" x14ac:dyDescent="0.25">
      <c r="A110" s="6">
        <v>10</v>
      </c>
      <c r="B110" s="16">
        <v>1.075</v>
      </c>
      <c r="C110" s="39">
        <f t="shared" si="9"/>
        <v>184.08200000000002</v>
      </c>
      <c r="D110" s="40">
        <v>1</v>
      </c>
      <c r="E110" s="14">
        <v>10</v>
      </c>
      <c r="F110" s="15">
        <v>77.3</v>
      </c>
      <c r="G110" s="16">
        <v>184.4061289</v>
      </c>
      <c r="H110" s="65">
        <v>7.62903011808E-3</v>
      </c>
      <c r="I110" s="63">
        <v>762.93</v>
      </c>
      <c r="J110" s="66">
        <v>-0.34912889999998242</v>
      </c>
      <c r="K110" s="43">
        <v>494.88799999999998</v>
      </c>
      <c r="L110" s="43">
        <v>39.328000000000003</v>
      </c>
      <c r="M110" s="43">
        <v>5.2265923062776007</v>
      </c>
      <c r="N110" s="43">
        <v>11.794081807978596</v>
      </c>
      <c r="O110" s="43">
        <v>2657.6480404071808</v>
      </c>
      <c r="P110" s="43">
        <v>22.55992771352221</v>
      </c>
      <c r="Q110" s="7">
        <v>1019.8238461804688</v>
      </c>
      <c r="R110" s="43">
        <v>171.895207810356</v>
      </c>
      <c r="S110" s="43">
        <v>336.03443803900751</v>
      </c>
      <c r="T110" s="43">
        <v>76.39610821820547</v>
      </c>
      <c r="U110" s="7">
        <v>94.758698624722143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thickBot="1" x14ac:dyDescent="0.3">
      <c r="A111" s="18">
        <v>10</v>
      </c>
      <c r="B111" s="19">
        <v>1.2</v>
      </c>
      <c r="C111" s="41">
        <f t="shared" si="9"/>
        <v>183.95700000000002</v>
      </c>
      <c r="D111" s="20">
        <v>1</v>
      </c>
      <c r="E111" s="14">
        <v>10</v>
      </c>
      <c r="F111" s="22">
        <v>77.3</v>
      </c>
      <c r="G111" s="23">
        <v>184.4061289</v>
      </c>
      <c r="H111" s="67">
        <v>0.1963646013</v>
      </c>
      <c r="I111" s="68">
        <v>762.93</v>
      </c>
      <c r="J111" s="69">
        <v>-0.44912889999997674</v>
      </c>
      <c r="K111" s="44">
        <v>494.88799999999998</v>
      </c>
      <c r="L111" s="44">
        <v>39.328000000000003</v>
      </c>
      <c r="M111" s="44">
        <v>8.4384110130765944</v>
      </c>
      <c r="N111" s="44">
        <v>10.256995658150418</v>
      </c>
      <c r="O111" s="44">
        <v>2997.8742017030372</v>
      </c>
      <c r="P111" s="44">
        <v>37.515677976353253</v>
      </c>
      <c r="Q111" s="24">
        <v>1172.3733929452903</v>
      </c>
      <c r="R111" s="44">
        <v>277.06034038456073</v>
      </c>
      <c r="S111" s="44">
        <v>2689.0730838564336</v>
      </c>
      <c r="T111" s="44">
        <v>190.31556689618691</v>
      </c>
      <c r="U111" s="24">
        <v>31.504863093865296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thickTop="1" x14ac:dyDescent="0.25">
      <c r="A112" s="25">
        <v>11</v>
      </c>
      <c r="B112" s="26">
        <v>0.33033707870000001</v>
      </c>
      <c r="C112" s="38">
        <f>186.998-B112</f>
        <v>186.66766292129998</v>
      </c>
      <c r="D112" s="28">
        <v>3</v>
      </c>
      <c r="E112" s="29">
        <v>12</v>
      </c>
      <c r="F112" s="30">
        <v>10000</v>
      </c>
      <c r="G112" s="31">
        <v>185.9196992</v>
      </c>
      <c r="H112" s="70">
        <v>0.319158816505</v>
      </c>
      <c r="I112" s="71">
        <v>315.62700000000001</v>
      </c>
      <c r="J112" s="72">
        <v>0.67830079999998816</v>
      </c>
      <c r="K112" s="46">
        <v>525.39200000000005</v>
      </c>
      <c r="L112" s="46">
        <v>1048.9649999999999</v>
      </c>
      <c r="M112" s="46">
        <f>AVERAGE('[1]Replicate 3'!O125, '[1]Replicate 1'!O125)</f>
        <v>5.1263678224999998</v>
      </c>
      <c r="N112" s="46">
        <f>AVERAGE('[1]Replicate 3'!P125, '[1]Replicate 1'!P125)</f>
        <v>3.5934036849999997</v>
      </c>
      <c r="O112" s="46">
        <v>1198.9849999999999</v>
      </c>
      <c r="P112" s="46">
        <f>AVERAGE('[1]Replicate 3'!S125,'[1]Replicate 1'!S125)</f>
        <v>2820.6793725000002</v>
      </c>
      <c r="Q112" s="42">
        <v>43.79368083</v>
      </c>
      <c r="R112" s="46">
        <f>AVERAGE('[1]Replicate 3'!V125,'[1]Replicate 1'!V125)</f>
        <v>57.505413419999996</v>
      </c>
      <c r="S112" s="46">
        <f>AVERAGE('[1]Replicate 1'!W125,'[1]Replicate 3'!W125)</f>
        <v>675.05481944999997</v>
      </c>
      <c r="T112" s="46">
        <f>AVERAGE('[1]Replicate 1'!X125,'[1]Replicate 3'!X125)</f>
        <v>212.8954718</v>
      </c>
      <c r="U112" s="42">
        <v>2669.6899659999999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5.75" customHeight="1" x14ac:dyDescent="0.25">
      <c r="A113" s="6">
        <v>11</v>
      </c>
      <c r="B113" s="16">
        <v>0.46516853930000002</v>
      </c>
      <c r="C113" s="39">
        <f t="shared" ref="C113:C120" si="10">186.998-B113</f>
        <v>186.53283146069998</v>
      </c>
      <c r="D113" s="40">
        <v>3</v>
      </c>
      <c r="E113" s="14">
        <v>12</v>
      </c>
      <c r="F113" s="15">
        <v>10000</v>
      </c>
      <c r="G113" s="16">
        <v>185.9196992</v>
      </c>
      <c r="H113" s="65">
        <v>0.43651320153899997</v>
      </c>
      <c r="I113" s="63">
        <v>315.62700000000001</v>
      </c>
      <c r="J113" s="66">
        <v>0.57830079999999384</v>
      </c>
      <c r="K113" s="43">
        <v>525.39200000000005</v>
      </c>
      <c r="L113" s="43">
        <v>1048.9649999999999</v>
      </c>
      <c r="M113" s="43">
        <f>AVERAGE('[1]Replicate 3'!O126, '[1]Replicate 1'!O126)</f>
        <v>2.3553270259999999</v>
      </c>
      <c r="N113" s="43">
        <f>AVERAGE('[1]Replicate 3'!P126, '[1]Replicate 1'!P126)</f>
        <v>1.7791396580000001</v>
      </c>
      <c r="O113" s="43">
        <v>752.53300000000002</v>
      </c>
      <c r="P113" s="43">
        <f>AVERAGE('[1]Replicate 3'!S126,'[1]Replicate 1'!S126)</f>
        <v>583.49341000000004</v>
      </c>
      <c r="Q113" s="7">
        <v>16.912065739999999</v>
      </c>
      <c r="R113" s="43">
        <f>AVERAGE('[1]Replicate 3'!V126,'[1]Replicate 1'!V126)</f>
        <v>25.789401589999997</v>
      </c>
      <c r="S113" s="43">
        <f>AVERAGE('[1]Replicate 1'!W126,'[1]Replicate 3'!W126)</f>
        <v>53.324768095000003</v>
      </c>
      <c r="T113" s="43">
        <f>AVERAGE('[1]Replicate 1'!X126,'[1]Replicate 3'!X126)</f>
        <v>52.946628384999997</v>
      </c>
      <c r="U113" s="7">
        <v>603.80773590000001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6">
        <v>11</v>
      </c>
      <c r="B114" s="16">
        <v>0.6</v>
      </c>
      <c r="C114" s="39">
        <f t="shared" si="10"/>
        <v>186.398</v>
      </c>
      <c r="D114" s="40">
        <v>3</v>
      </c>
      <c r="E114" s="14">
        <v>12</v>
      </c>
      <c r="F114" s="15">
        <v>10000</v>
      </c>
      <c r="G114" s="16">
        <v>185.9196992</v>
      </c>
      <c r="H114" s="65">
        <v>0.48281809738600001</v>
      </c>
      <c r="I114" s="63">
        <v>315.62700000000001</v>
      </c>
      <c r="J114" s="66">
        <v>0.47830079999999953</v>
      </c>
      <c r="K114" s="43">
        <v>525.39200000000005</v>
      </c>
      <c r="L114" s="43">
        <v>1048.9649999999999</v>
      </c>
      <c r="M114" s="43">
        <f>AVERAGE('[1]Replicate 3'!O127, '[1]Replicate 1'!O127)</f>
        <v>9.8782557949999994</v>
      </c>
      <c r="N114" s="43">
        <f>AVERAGE('[1]Replicate 3'!P127, '[1]Replicate 1'!P127)</f>
        <v>21.066118475</v>
      </c>
      <c r="O114" s="43">
        <v>944.29200000000003</v>
      </c>
      <c r="P114" s="43">
        <f>AVERAGE('[1]Replicate 3'!S127,'[1]Replicate 1'!S127)</f>
        <v>28.186847385</v>
      </c>
      <c r="Q114" s="7">
        <v>355.69625739999998</v>
      </c>
      <c r="R114" s="43">
        <f>AVERAGE('[1]Replicate 3'!V127,'[1]Replicate 1'!V127)</f>
        <v>58.605560914999998</v>
      </c>
      <c r="S114" s="43">
        <f>AVERAGE('[1]Replicate 1'!W127,'[1]Replicate 3'!W127)</f>
        <v>115.2018973</v>
      </c>
      <c r="T114" s="43">
        <f>AVERAGE('[1]Replicate 1'!X127,'[1]Replicate 3'!X127)</f>
        <v>86.163195465000001</v>
      </c>
      <c r="U114" s="7">
        <v>47.562857149999999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6">
        <v>11</v>
      </c>
      <c r="B115" s="16">
        <v>0.7</v>
      </c>
      <c r="C115" s="39">
        <f t="shared" si="10"/>
        <v>186.298</v>
      </c>
      <c r="D115" s="40">
        <v>3</v>
      </c>
      <c r="E115" s="14">
        <v>12</v>
      </c>
      <c r="F115" s="15">
        <v>10000</v>
      </c>
      <c r="G115" s="16">
        <v>185.9196992</v>
      </c>
      <c r="H115" s="65">
        <v>0.55187740480299996</v>
      </c>
      <c r="I115" s="63">
        <v>315.62700000000001</v>
      </c>
      <c r="J115" s="66">
        <v>0.37830080000000521</v>
      </c>
      <c r="K115" s="43">
        <v>525.39200000000005</v>
      </c>
      <c r="L115" s="43">
        <v>1048.9649999999999</v>
      </c>
      <c r="M115" s="43">
        <f>AVERAGE('[1]Replicate 3'!O128, '[1]Replicate 1'!O128)</f>
        <v>6.032</v>
      </c>
      <c r="N115" s="43">
        <f>AVERAGE('[1]Replicate 3'!P128, '[1]Replicate 1'!P128)</f>
        <v>1.036</v>
      </c>
      <c r="O115" s="43">
        <v>1114.722</v>
      </c>
      <c r="P115" s="43">
        <f>AVERAGE('[1]Replicate 3'!S128,'[1]Replicate 1'!S128)</f>
        <v>11.257</v>
      </c>
      <c r="Q115" s="43">
        <f>AVERAGE(Q114,Q116)</f>
        <v>192.28011069999999</v>
      </c>
      <c r="R115" s="43">
        <f>AVERAGE('[1]Replicate 3'!V128,'[1]Replicate 1'!V128)</f>
        <v>104.717</v>
      </c>
      <c r="S115" s="43">
        <f>AVERAGE('[1]Replicate 1'!W128,'[1]Replicate 3'!W128)</f>
        <v>526.072</v>
      </c>
      <c r="T115" s="43">
        <f>AVERAGE('[1]Replicate 1'!X128,'[1]Replicate 3'!X128)</f>
        <v>19.048999999999999</v>
      </c>
      <c r="U115" s="43">
        <f>AVERAGE(U114,U116)</f>
        <v>2103.1066180749999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6">
        <v>11</v>
      </c>
      <c r="B116" s="16">
        <v>0.8</v>
      </c>
      <c r="C116" s="39">
        <f t="shared" si="10"/>
        <v>186.19799999999998</v>
      </c>
      <c r="D116" s="40">
        <v>3</v>
      </c>
      <c r="E116" s="14">
        <v>12</v>
      </c>
      <c r="F116" s="15">
        <v>10000</v>
      </c>
      <c r="G116" s="16">
        <v>185.9196992</v>
      </c>
      <c r="H116" s="65">
        <v>0.63460262704000003</v>
      </c>
      <c r="I116" s="63">
        <v>315.62700000000001</v>
      </c>
      <c r="J116" s="66">
        <v>0.27830079999998247</v>
      </c>
      <c r="K116" s="43">
        <v>525.39200000000005</v>
      </c>
      <c r="L116" s="43">
        <v>1048.9649999999999</v>
      </c>
      <c r="M116" s="43">
        <f>AVERAGE('[1]Replicate 3'!O129, '[1]Replicate 1'!O129)</f>
        <v>3.7775911669999997</v>
      </c>
      <c r="N116" s="43">
        <f>AVERAGE('[1]Replicate 3'!P129, '[1]Replicate 1'!P129)</f>
        <v>2.8246392939999998</v>
      </c>
      <c r="O116" s="43">
        <v>2074.8380000000002</v>
      </c>
      <c r="P116" s="74">
        <f>AVERAGE('[1]Replicate 3'!S129,'[1]Replicate 1'!S129)</f>
        <v>2837.406626</v>
      </c>
      <c r="Q116" s="34">
        <v>28.863963999999999</v>
      </c>
      <c r="R116" s="74">
        <f>AVERAGE('[1]Replicate 3'!V129,'[1]Replicate 1'!V129)</f>
        <v>53.660999090000004</v>
      </c>
      <c r="S116" s="43">
        <f>AVERAGE('[1]Replicate 1'!W129,'[1]Replicate 3'!W129)</f>
        <v>1631.9846155</v>
      </c>
      <c r="T116" s="43">
        <f>AVERAGE('[1]Replicate 1'!X129,'[1]Replicate 3'!X129)</f>
        <v>283.56341205000001</v>
      </c>
      <c r="U116" s="7">
        <v>4158.6503789999997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6">
        <v>11</v>
      </c>
      <c r="B117" s="16">
        <v>0.9</v>
      </c>
      <c r="C117" s="39">
        <f t="shared" si="10"/>
        <v>186.09799999999998</v>
      </c>
      <c r="D117" s="40">
        <v>3</v>
      </c>
      <c r="E117" s="14">
        <v>15</v>
      </c>
      <c r="F117" s="15">
        <v>10000</v>
      </c>
      <c r="G117" s="16">
        <v>185.9196992</v>
      </c>
      <c r="H117" s="65">
        <v>0.70339657688699997</v>
      </c>
      <c r="I117" s="63">
        <v>315.62700000000001</v>
      </c>
      <c r="J117" s="66">
        <v>0.17830079999998816</v>
      </c>
      <c r="K117" s="43">
        <v>525.39200000000005</v>
      </c>
      <c r="L117" s="43">
        <v>1048.9649999999999</v>
      </c>
      <c r="M117" s="43">
        <f>AVERAGE('[1]Replicate 3'!O130, '[1]Replicate 1'!O130)</f>
        <v>2.2026309159999999</v>
      </c>
      <c r="N117" s="43">
        <f>AVERAGE('[1]Replicate 3'!P130, '[1]Replicate 1'!P130)</f>
        <v>2.605491056</v>
      </c>
      <c r="O117" s="43">
        <v>3152.3719999999998</v>
      </c>
      <c r="P117" s="74">
        <f>AVERAGE('[1]Replicate 3'!S130,'[1]Replicate 1'!S130)</f>
        <v>6.1283992039999999</v>
      </c>
      <c r="Q117" s="34">
        <v>0.46120602700000002</v>
      </c>
      <c r="R117" s="74">
        <f>AVERAGE('[1]Replicate 3'!V130,'[1]Replicate 1'!V130)</f>
        <v>75.784516435499995</v>
      </c>
      <c r="S117" s="43">
        <f>AVERAGE('[1]Replicate 1'!W130,'[1]Replicate 3'!W130)</f>
        <v>337.98711771550001</v>
      </c>
      <c r="T117" s="43">
        <f>AVERAGE('[1]Replicate 1'!X130,'[1]Replicate 3'!X130)</f>
        <v>26.8577988115</v>
      </c>
      <c r="U117" s="7">
        <v>3.8542385100000001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6">
        <v>11</v>
      </c>
      <c r="B118" s="16">
        <v>1</v>
      </c>
      <c r="C118" s="39">
        <f t="shared" si="10"/>
        <v>185.99799999999999</v>
      </c>
      <c r="D118" s="40">
        <v>3</v>
      </c>
      <c r="E118" s="14">
        <v>15</v>
      </c>
      <c r="F118" s="15">
        <v>10000</v>
      </c>
      <c r="G118" s="23">
        <v>185.9196992</v>
      </c>
      <c r="H118" s="78">
        <v>0.82254212551399997</v>
      </c>
      <c r="I118" s="63">
        <v>315.62700000000001</v>
      </c>
      <c r="J118" s="69">
        <v>7.8300799999993842E-2</v>
      </c>
      <c r="K118" s="43">
        <v>525.39200000000005</v>
      </c>
      <c r="L118" s="43">
        <v>1048.9649999999999</v>
      </c>
      <c r="M118" s="43">
        <f>AVERAGE('[1]Replicate 3'!O131, '[1]Replicate 1'!O131)</f>
        <v>6.0919999999999996</v>
      </c>
      <c r="N118" s="43">
        <f>AVERAGE('[1]Replicate 3'!P131, '[1]Replicate 1'!P131)</f>
        <v>11.997</v>
      </c>
      <c r="O118" s="43">
        <v>3216.76</v>
      </c>
      <c r="P118" s="74">
        <f>AVERAGE('[1]Replicate 3'!S131,'[1]Replicate 1'!S131)</f>
        <v>14.163</v>
      </c>
      <c r="Q118" s="76">
        <f>AVERAGE(Q117,Q119)</f>
        <v>11.5293000535</v>
      </c>
      <c r="R118" s="74">
        <f>AVERAGE('[1]Replicate 3'!V131,'[1]Replicate 1'!V131)</f>
        <v>151.52600000000001</v>
      </c>
      <c r="S118" s="43">
        <f>AVERAGE('[1]Replicate 1'!W131,'[1]Replicate 3'!W131)</f>
        <v>651.64400000000001</v>
      </c>
      <c r="T118" s="43">
        <f>AVERAGE('[1]Replicate 1'!X131,'[1]Replicate 3'!X131)</f>
        <v>53.329000000000001</v>
      </c>
      <c r="U118" s="6">
        <f>AVERAGE(U117,U119)</f>
        <v>519.79657525499999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5.75" customHeight="1" x14ac:dyDescent="0.25">
      <c r="A119" s="6">
        <v>11</v>
      </c>
      <c r="B119" s="16">
        <v>1.1000000000000001</v>
      </c>
      <c r="C119" s="39">
        <f t="shared" si="10"/>
        <v>185.898</v>
      </c>
      <c r="D119" s="40">
        <v>3</v>
      </c>
      <c r="E119" s="14">
        <v>15</v>
      </c>
      <c r="F119" s="56">
        <v>10000</v>
      </c>
      <c r="G119" s="50">
        <v>185.9196992</v>
      </c>
      <c r="H119" s="65">
        <v>1</v>
      </c>
      <c r="I119" s="63">
        <v>315.62700000000001</v>
      </c>
      <c r="J119" s="79">
        <v>-2.1699200000000474E-2</v>
      </c>
      <c r="K119" s="66">
        <v>525.39200000000005</v>
      </c>
      <c r="L119" s="43">
        <v>1048.9649999999999</v>
      </c>
      <c r="M119" s="43">
        <f>AVERAGE('[1]Replicate 3'!O132, '[1]Replicate 1'!O132)</f>
        <v>6.2703590394999997</v>
      </c>
      <c r="N119" s="43">
        <f>AVERAGE('[1]Replicate 3'!P132, '[1]Replicate 1'!P132)</f>
        <v>5.9752180255000003</v>
      </c>
      <c r="O119" s="43">
        <v>4556.9110000000001</v>
      </c>
      <c r="P119" s="74">
        <f>AVERAGE('[1]Replicate 3'!S132,'[1]Replicate 1'!S132)</f>
        <v>1479.8298315</v>
      </c>
      <c r="Q119" s="34">
        <v>22.597394080000001</v>
      </c>
      <c r="R119" s="74">
        <f>AVERAGE('[1]Replicate 3'!V132,'[1]Replicate 1'!V132)</f>
        <v>100.51611269</v>
      </c>
      <c r="S119" s="43">
        <f>AVERAGE('[1]Replicate 1'!W132,'[1]Replicate 3'!W132)</f>
        <v>452.76618394999997</v>
      </c>
      <c r="T119" s="43">
        <f>AVERAGE('[1]Replicate 1'!X132,'[1]Replicate 3'!X132)</f>
        <v>143.27069215</v>
      </c>
      <c r="U119" s="7">
        <v>1035.738912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6">
        <v>11</v>
      </c>
      <c r="B120" s="7">
        <v>1.2</v>
      </c>
      <c r="C120" s="41">
        <f t="shared" si="10"/>
        <v>185.798</v>
      </c>
      <c r="D120" s="13">
        <v>3</v>
      </c>
      <c r="E120" s="14">
        <v>15</v>
      </c>
      <c r="F120" s="56">
        <v>10000</v>
      </c>
      <c r="G120" s="50">
        <v>185.9196992</v>
      </c>
      <c r="H120" s="65">
        <v>1</v>
      </c>
      <c r="I120" s="63">
        <v>315.62700000000001</v>
      </c>
      <c r="J120" s="79">
        <v>-0.12169919999999479</v>
      </c>
      <c r="K120" s="66">
        <v>525.39200000000005</v>
      </c>
      <c r="L120" s="43">
        <v>1048.9649999999999</v>
      </c>
      <c r="M120" s="43">
        <f>AVERAGE('[1]Replicate 3'!O133, '[1]Replicate 1'!O133)</f>
        <v>6.3098526340000003</v>
      </c>
      <c r="N120" s="43">
        <f>AVERAGE('[1]Replicate 3'!P133, '[1]Replicate 1'!P133)</f>
        <v>15.51410658</v>
      </c>
      <c r="O120" s="43">
        <v>4500.0450000000001</v>
      </c>
      <c r="P120" s="43">
        <f>AVERAGE('[1]Replicate 3'!S133,'[1]Replicate 1'!S133)</f>
        <v>28.535741995000002</v>
      </c>
      <c r="Q120" s="7">
        <v>239.18621479999999</v>
      </c>
      <c r="R120" s="43">
        <f>AVERAGE('[1]Replicate 3'!V133,'[1]Replicate 1'!V133)</f>
        <v>265.3910247</v>
      </c>
      <c r="S120" s="43">
        <f>AVERAGE('[1]Replicate 1'!W133,'[1]Replicate 3'!W133)</f>
        <v>1263.6360465</v>
      </c>
      <c r="T120" s="43">
        <f>AVERAGE('[1]Replicate 1'!X133,'[1]Replicate 3'!X133)</f>
        <v>136.97317849999999</v>
      </c>
      <c r="U120" s="7">
        <v>37.126928470000003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57"/>
      <c r="B121" s="58"/>
      <c r="C121" s="57"/>
      <c r="D121" s="59"/>
      <c r="E121" s="60"/>
      <c r="F121" s="61"/>
      <c r="G121" s="62"/>
      <c r="H121" s="80"/>
      <c r="I121" s="80"/>
      <c r="J121" s="81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57"/>
      <c r="B122" s="57"/>
      <c r="C122" s="57"/>
      <c r="D122" s="59"/>
      <c r="E122" s="60"/>
      <c r="F122" s="61"/>
      <c r="G122" s="62"/>
      <c r="H122" s="80"/>
      <c r="I122" s="80"/>
      <c r="J122" s="81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57"/>
      <c r="B123" s="57"/>
      <c r="C123" s="57"/>
      <c r="D123" s="59"/>
      <c r="E123" s="60"/>
      <c r="F123" s="61"/>
      <c r="G123" s="62"/>
      <c r="H123" s="80"/>
      <c r="I123" s="80"/>
      <c r="J123" s="81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57"/>
      <c r="B124" s="57"/>
      <c r="C124" s="57"/>
      <c r="D124" s="59"/>
      <c r="E124" s="60"/>
      <c r="F124" s="61"/>
      <c r="G124" s="62"/>
      <c r="H124" s="80"/>
      <c r="I124" s="80"/>
      <c r="J124" s="81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57"/>
      <c r="B125" s="57"/>
      <c r="C125" s="57"/>
      <c r="D125" s="59"/>
      <c r="E125" s="60"/>
      <c r="F125" s="61"/>
      <c r="G125" s="62"/>
      <c r="H125" s="80"/>
      <c r="I125" s="80"/>
      <c r="J125" s="81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57"/>
      <c r="B126" s="57"/>
      <c r="C126" s="57"/>
      <c r="D126" s="59"/>
      <c r="E126" s="60"/>
      <c r="F126" s="61"/>
      <c r="G126" s="62"/>
      <c r="H126" s="80"/>
      <c r="I126" s="80"/>
      <c r="J126" s="81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57"/>
      <c r="B127" s="57"/>
      <c r="C127" s="57"/>
      <c r="D127" s="59"/>
      <c r="E127" s="60"/>
      <c r="F127" s="61"/>
      <c r="G127" s="62"/>
      <c r="H127" s="80"/>
      <c r="I127" s="80"/>
      <c r="J127" s="81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57"/>
      <c r="B128" s="57"/>
      <c r="C128" s="57"/>
      <c r="D128" s="59"/>
      <c r="E128" s="60"/>
      <c r="F128" s="61"/>
      <c r="G128" s="62"/>
      <c r="H128" s="80"/>
      <c r="I128" s="80"/>
      <c r="J128" s="81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57"/>
      <c r="B129" s="57"/>
      <c r="C129" s="57"/>
      <c r="D129" s="59"/>
      <c r="E129" s="60"/>
      <c r="F129" s="61"/>
      <c r="G129" s="62"/>
      <c r="H129" s="80"/>
      <c r="I129" s="80"/>
      <c r="J129" s="81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57"/>
      <c r="B130" s="57"/>
      <c r="C130" s="57"/>
      <c r="D130" s="59"/>
      <c r="E130" s="60"/>
      <c r="F130" s="61"/>
      <c r="G130" s="62"/>
      <c r="H130" s="80"/>
      <c r="I130" s="80"/>
      <c r="J130" s="81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57"/>
      <c r="B131" s="57"/>
      <c r="C131" s="57"/>
      <c r="D131" s="59"/>
      <c r="E131" s="60"/>
      <c r="F131" s="61"/>
      <c r="G131" s="62"/>
      <c r="H131" s="80"/>
      <c r="I131" s="80"/>
      <c r="J131" s="81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57"/>
      <c r="B132" s="57"/>
      <c r="C132" s="57"/>
      <c r="D132" s="59"/>
      <c r="E132" s="60"/>
      <c r="F132" s="61"/>
      <c r="G132" s="62"/>
      <c r="H132" s="80"/>
      <c r="I132" s="80"/>
      <c r="J132" s="81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57"/>
      <c r="B133" s="57"/>
      <c r="C133" s="57"/>
      <c r="D133" s="59"/>
      <c r="E133" s="60"/>
      <c r="F133" s="61"/>
      <c r="G133" s="62"/>
      <c r="H133" s="80"/>
      <c r="I133" s="80"/>
      <c r="J133" s="81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57"/>
      <c r="B134" s="57"/>
      <c r="C134" s="57"/>
      <c r="D134" s="59"/>
      <c r="E134" s="60"/>
      <c r="F134" s="61"/>
      <c r="G134" s="62"/>
      <c r="H134" s="80"/>
      <c r="I134" s="80"/>
      <c r="J134" s="81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57"/>
      <c r="B135" s="57"/>
      <c r="C135" s="57"/>
      <c r="D135" s="59"/>
      <c r="E135" s="60"/>
      <c r="F135" s="61"/>
      <c r="G135" s="62"/>
      <c r="H135" s="80"/>
      <c r="I135" s="80"/>
      <c r="J135" s="81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57"/>
      <c r="B136" s="57"/>
      <c r="C136" s="57"/>
      <c r="D136" s="59"/>
      <c r="E136" s="60"/>
      <c r="F136" s="61"/>
      <c r="G136" s="62"/>
      <c r="H136" s="80"/>
      <c r="I136" s="80"/>
      <c r="J136" s="81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57"/>
      <c r="B137" s="57"/>
      <c r="C137" s="57"/>
      <c r="D137" s="59"/>
      <c r="E137" s="60"/>
      <c r="F137" s="61"/>
      <c r="G137" s="62"/>
      <c r="H137" s="80"/>
      <c r="I137" s="80"/>
      <c r="J137" s="81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57"/>
      <c r="B138" s="57"/>
      <c r="C138" s="57"/>
      <c r="D138" s="59"/>
      <c r="E138" s="60"/>
      <c r="F138" s="61"/>
      <c r="G138" s="62"/>
      <c r="H138" s="80"/>
      <c r="I138" s="80"/>
      <c r="J138" s="81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57"/>
      <c r="B139" s="57"/>
      <c r="C139" s="57"/>
      <c r="D139" s="59"/>
      <c r="E139" s="60"/>
      <c r="F139" s="61"/>
      <c r="G139" s="62"/>
      <c r="H139" s="80"/>
      <c r="I139" s="80"/>
      <c r="J139" s="81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57"/>
      <c r="B140" s="57"/>
      <c r="C140" s="57"/>
      <c r="D140" s="59"/>
      <c r="E140" s="60"/>
      <c r="F140" s="61"/>
      <c r="G140" s="62"/>
      <c r="H140" s="80"/>
      <c r="I140" s="80"/>
      <c r="J140" s="81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57"/>
      <c r="B141" s="57"/>
      <c r="C141" s="57"/>
      <c r="D141" s="59"/>
      <c r="E141" s="60"/>
      <c r="F141" s="61"/>
      <c r="G141" s="62"/>
      <c r="H141" s="80"/>
      <c r="I141" s="80"/>
      <c r="J141" s="81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57"/>
      <c r="B142" s="57"/>
      <c r="C142" s="57"/>
      <c r="D142" s="59"/>
      <c r="E142" s="60"/>
      <c r="F142" s="61"/>
      <c r="G142" s="62"/>
      <c r="H142" s="80"/>
      <c r="I142" s="80"/>
      <c r="J142" s="81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57"/>
      <c r="B143" s="57"/>
      <c r="C143" s="57"/>
      <c r="D143" s="59"/>
      <c r="E143" s="60"/>
      <c r="F143" s="61"/>
      <c r="G143" s="62"/>
      <c r="H143" s="80"/>
      <c r="I143" s="80"/>
      <c r="J143" s="81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57"/>
      <c r="B144" s="57"/>
      <c r="C144" s="57"/>
      <c r="D144" s="59"/>
      <c r="E144" s="60"/>
      <c r="F144" s="61"/>
      <c r="G144" s="62"/>
      <c r="H144" s="80"/>
      <c r="I144" s="80"/>
      <c r="J144" s="81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57"/>
      <c r="B145" s="57"/>
      <c r="C145" s="57"/>
      <c r="D145" s="59"/>
      <c r="E145" s="60"/>
      <c r="F145" s="61"/>
      <c r="G145" s="62"/>
      <c r="H145" s="80"/>
      <c r="I145" s="80"/>
      <c r="J145" s="81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57"/>
      <c r="B146" s="57"/>
      <c r="C146" s="57"/>
      <c r="D146" s="59"/>
      <c r="E146" s="60"/>
      <c r="F146" s="61"/>
      <c r="G146" s="62"/>
      <c r="H146" s="80"/>
      <c r="I146" s="80"/>
      <c r="J146" s="81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57"/>
      <c r="B147" s="57"/>
      <c r="C147" s="57"/>
      <c r="D147" s="59"/>
      <c r="E147" s="60"/>
      <c r="F147" s="61"/>
      <c r="G147" s="62"/>
      <c r="H147" s="80"/>
      <c r="I147" s="80"/>
      <c r="J147" s="81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57"/>
      <c r="B148" s="57"/>
      <c r="C148" s="57"/>
      <c r="D148" s="59"/>
      <c r="E148" s="60"/>
      <c r="F148" s="61"/>
      <c r="G148" s="62"/>
      <c r="H148" s="80"/>
      <c r="I148" s="80"/>
      <c r="J148" s="81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57"/>
      <c r="B149" s="57"/>
      <c r="C149" s="57"/>
      <c r="D149" s="59"/>
      <c r="E149" s="60"/>
      <c r="F149" s="61"/>
      <c r="G149" s="62"/>
      <c r="H149" s="80"/>
      <c r="I149" s="80"/>
      <c r="J149" s="81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57"/>
      <c r="B150" s="57"/>
      <c r="C150" s="57"/>
      <c r="D150" s="59"/>
      <c r="E150" s="60"/>
      <c r="F150" s="61"/>
      <c r="G150" s="62"/>
      <c r="H150" s="80"/>
      <c r="I150" s="80"/>
      <c r="J150" s="81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57"/>
      <c r="B151" s="57"/>
      <c r="C151" s="57"/>
      <c r="D151" s="59"/>
      <c r="E151" s="60"/>
      <c r="F151" s="61"/>
      <c r="G151" s="62"/>
      <c r="H151" s="80"/>
      <c r="I151" s="80"/>
      <c r="J151" s="81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57"/>
      <c r="B152" s="57"/>
      <c r="C152" s="57"/>
      <c r="D152" s="59"/>
      <c r="E152" s="60"/>
      <c r="F152" s="61"/>
      <c r="G152" s="62"/>
      <c r="H152" s="80"/>
      <c r="I152" s="80"/>
      <c r="J152" s="81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57"/>
      <c r="B153" s="57"/>
      <c r="C153" s="57"/>
      <c r="D153" s="59"/>
      <c r="E153" s="60"/>
      <c r="F153" s="61"/>
      <c r="G153" s="62"/>
      <c r="H153" s="80"/>
      <c r="I153" s="80"/>
      <c r="J153" s="81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57"/>
      <c r="B154" s="57"/>
      <c r="C154" s="57"/>
      <c r="D154" s="59"/>
      <c r="E154" s="60"/>
      <c r="F154" s="61"/>
      <c r="G154" s="62"/>
      <c r="H154" s="80"/>
      <c r="I154" s="80"/>
      <c r="J154" s="81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57"/>
      <c r="B155" s="57"/>
      <c r="C155" s="57"/>
      <c r="D155" s="59"/>
      <c r="E155" s="60"/>
      <c r="F155" s="61"/>
      <c r="G155" s="62"/>
      <c r="H155" s="80"/>
      <c r="I155" s="80"/>
      <c r="J155" s="81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57"/>
      <c r="B156" s="57"/>
      <c r="C156" s="57"/>
      <c r="D156" s="59"/>
      <c r="E156" s="60"/>
      <c r="F156" s="61"/>
      <c r="G156" s="62"/>
      <c r="H156" s="80"/>
      <c r="I156" s="80"/>
      <c r="J156" s="81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57"/>
      <c r="B157" s="57"/>
      <c r="C157" s="57"/>
      <c r="D157" s="59"/>
      <c r="E157" s="60"/>
      <c r="F157" s="61"/>
      <c r="G157" s="62"/>
      <c r="H157" s="80"/>
      <c r="I157" s="80"/>
      <c r="J157" s="81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57"/>
      <c r="B158" s="57"/>
      <c r="C158" s="57"/>
      <c r="D158" s="59"/>
      <c r="E158" s="60"/>
      <c r="F158" s="61"/>
      <c r="G158" s="62"/>
      <c r="H158" s="80"/>
      <c r="I158" s="80"/>
      <c r="J158" s="81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57"/>
      <c r="B159" s="57"/>
      <c r="C159" s="57"/>
      <c r="D159" s="59"/>
      <c r="E159" s="60"/>
      <c r="F159" s="61"/>
      <c r="G159" s="62"/>
      <c r="H159" s="80"/>
      <c r="I159" s="80"/>
      <c r="J159" s="81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57"/>
      <c r="B160" s="57"/>
      <c r="C160" s="57"/>
      <c r="D160" s="59"/>
      <c r="E160" s="60"/>
      <c r="F160" s="61"/>
      <c r="G160" s="62"/>
      <c r="H160" s="80"/>
      <c r="I160" s="80"/>
      <c r="J160" s="81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57"/>
      <c r="B161" s="57"/>
      <c r="C161" s="57"/>
      <c r="D161" s="59"/>
      <c r="E161" s="60"/>
      <c r="F161" s="61"/>
      <c r="G161" s="62"/>
      <c r="H161" s="80"/>
      <c r="I161" s="80"/>
      <c r="J161" s="81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57"/>
      <c r="B162" s="57"/>
      <c r="C162" s="57"/>
      <c r="D162" s="59"/>
      <c r="E162" s="60"/>
      <c r="F162" s="61"/>
      <c r="G162" s="62"/>
      <c r="H162" s="80"/>
      <c r="I162" s="80"/>
      <c r="J162" s="81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57"/>
      <c r="B163" s="57"/>
      <c r="C163" s="57"/>
      <c r="D163" s="59"/>
      <c r="E163" s="60"/>
      <c r="F163" s="61"/>
      <c r="G163" s="62"/>
      <c r="H163" s="80"/>
      <c r="I163" s="80"/>
      <c r="J163" s="81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57"/>
      <c r="B164" s="57"/>
      <c r="C164" s="57"/>
      <c r="D164" s="59"/>
      <c r="E164" s="60"/>
      <c r="F164" s="61"/>
      <c r="G164" s="62"/>
      <c r="H164" s="80"/>
      <c r="I164" s="80"/>
      <c r="J164" s="81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57"/>
      <c r="B165" s="57"/>
      <c r="C165" s="57"/>
      <c r="D165" s="59"/>
      <c r="E165" s="60"/>
      <c r="F165" s="61"/>
      <c r="G165" s="62"/>
      <c r="H165" s="80"/>
      <c r="I165" s="80"/>
      <c r="J165" s="81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57"/>
      <c r="B166" s="57"/>
      <c r="C166" s="57"/>
      <c r="D166" s="59"/>
      <c r="E166" s="60"/>
      <c r="F166" s="61"/>
      <c r="G166" s="62"/>
      <c r="H166" s="80"/>
      <c r="I166" s="80"/>
      <c r="J166" s="81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57"/>
      <c r="B167" s="57"/>
      <c r="C167" s="57"/>
      <c r="D167" s="59"/>
      <c r="E167" s="60"/>
      <c r="F167" s="61"/>
      <c r="G167" s="62"/>
      <c r="H167" s="80"/>
      <c r="I167" s="80"/>
      <c r="J167" s="81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57"/>
      <c r="B168" s="57"/>
      <c r="C168" s="57"/>
      <c r="D168" s="59"/>
      <c r="E168" s="60"/>
      <c r="F168" s="61"/>
      <c r="G168" s="62"/>
      <c r="H168" s="80"/>
      <c r="I168" s="80"/>
      <c r="J168" s="81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57"/>
      <c r="B169" s="57"/>
      <c r="C169" s="57"/>
      <c r="D169" s="59"/>
      <c r="E169" s="60"/>
      <c r="F169" s="61"/>
      <c r="G169" s="62"/>
      <c r="H169" s="80"/>
      <c r="I169" s="80"/>
      <c r="J169" s="81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57"/>
      <c r="B170" s="57"/>
      <c r="C170" s="57"/>
      <c r="D170" s="59"/>
      <c r="E170" s="60"/>
      <c r="F170" s="61"/>
      <c r="G170" s="62"/>
      <c r="H170" s="80"/>
      <c r="I170" s="80"/>
      <c r="J170" s="81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57"/>
      <c r="B171" s="57"/>
      <c r="C171" s="57"/>
      <c r="D171" s="59"/>
      <c r="E171" s="60"/>
      <c r="F171" s="61"/>
      <c r="G171" s="62"/>
      <c r="H171" s="80"/>
      <c r="I171" s="80"/>
      <c r="J171" s="81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57"/>
      <c r="B172" s="57"/>
      <c r="C172" s="57"/>
      <c r="D172" s="59"/>
      <c r="E172" s="60"/>
      <c r="F172" s="61"/>
      <c r="G172" s="62"/>
      <c r="H172" s="80"/>
      <c r="I172" s="80"/>
      <c r="J172" s="81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57"/>
      <c r="B173" s="57"/>
      <c r="C173" s="57"/>
      <c r="D173" s="59"/>
      <c r="E173" s="60"/>
      <c r="F173" s="61"/>
      <c r="G173" s="62"/>
      <c r="H173" s="80"/>
      <c r="I173" s="80"/>
      <c r="J173" s="81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57"/>
      <c r="B174" s="57"/>
      <c r="C174" s="57"/>
      <c r="D174" s="59"/>
      <c r="E174" s="60"/>
      <c r="F174" s="61"/>
      <c r="G174" s="62"/>
      <c r="H174" s="80"/>
      <c r="I174" s="80"/>
      <c r="J174" s="81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57"/>
      <c r="B175" s="57"/>
      <c r="C175" s="57"/>
      <c r="D175" s="59"/>
      <c r="E175" s="60"/>
      <c r="F175" s="61"/>
      <c r="G175" s="62"/>
      <c r="H175" s="80"/>
      <c r="I175" s="80"/>
      <c r="J175" s="81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57"/>
      <c r="B176" s="57"/>
      <c r="C176" s="57"/>
      <c r="D176" s="59"/>
      <c r="E176" s="60"/>
      <c r="F176" s="61"/>
      <c r="G176" s="62"/>
      <c r="H176" s="80"/>
      <c r="I176" s="80"/>
      <c r="J176" s="81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57"/>
      <c r="B177" s="57"/>
      <c r="C177" s="57"/>
      <c r="D177" s="59"/>
      <c r="E177" s="60"/>
      <c r="F177" s="61"/>
      <c r="G177" s="62"/>
      <c r="H177" s="80"/>
      <c r="I177" s="80"/>
      <c r="J177" s="81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57"/>
      <c r="B178" s="57"/>
      <c r="C178" s="57"/>
      <c r="D178" s="59"/>
      <c r="E178" s="60"/>
      <c r="F178" s="61"/>
      <c r="G178" s="62"/>
      <c r="H178" s="80"/>
      <c r="I178" s="80"/>
      <c r="J178" s="81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57"/>
      <c r="B179" s="57"/>
      <c r="C179" s="57"/>
      <c r="D179" s="59"/>
      <c r="E179" s="60"/>
      <c r="F179" s="61"/>
      <c r="G179" s="62"/>
      <c r="H179" s="80"/>
      <c r="I179" s="80"/>
      <c r="J179" s="81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57"/>
      <c r="B180" s="57"/>
      <c r="C180" s="57"/>
      <c r="D180" s="59"/>
      <c r="E180" s="60"/>
      <c r="F180" s="61"/>
      <c r="G180" s="62"/>
      <c r="H180" s="80"/>
      <c r="I180" s="80"/>
      <c r="J180" s="81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57"/>
      <c r="B181" s="57"/>
      <c r="C181" s="57"/>
      <c r="D181" s="59"/>
      <c r="E181" s="60"/>
      <c r="F181" s="61"/>
      <c r="G181" s="62"/>
      <c r="H181" s="80"/>
      <c r="I181" s="80"/>
      <c r="J181" s="81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57"/>
      <c r="B182" s="57"/>
      <c r="C182" s="57"/>
      <c r="D182" s="59"/>
      <c r="E182" s="60"/>
      <c r="F182" s="61"/>
      <c r="G182" s="62"/>
      <c r="H182" s="80"/>
      <c r="I182" s="80"/>
      <c r="J182" s="81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57"/>
      <c r="B183" s="57"/>
      <c r="C183" s="57"/>
      <c r="D183" s="59"/>
      <c r="E183" s="60"/>
      <c r="F183" s="61"/>
      <c r="G183" s="62"/>
      <c r="H183" s="80"/>
      <c r="I183" s="80"/>
      <c r="J183" s="81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57"/>
      <c r="B184" s="57"/>
      <c r="C184" s="57"/>
      <c r="D184" s="59"/>
      <c r="E184" s="60"/>
      <c r="F184" s="61"/>
      <c r="G184" s="62"/>
      <c r="H184" s="80"/>
      <c r="I184" s="80"/>
      <c r="J184" s="81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57"/>
      <c r="B185" s="57"/>
      <c r="C185" s="57"/>
      <c r="D185" s="59"/>
      <c r="E185" s="60"/>
      <c r="F185" s="61"/>
      <c r="G185" s="62"/>
      <c r="H185" s="80"/>
      <c r="I185" s="80"/>
      <c r="J185" s="81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57"/>
      <c r="B186" s="57"/>
      <c r="C186" s="57"/>
      <c r="D186" s="59"/>
      <c r="E186" s="60"/>
      <c r="F186" s="61"/>
      <c r="G186" s="62"/>
      <c r="H186" s="80"/>
      <c r="I186" s="80"/>
      <c r="J186" s="81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57"/>
      <c r="B187" s="57"/>
      <c r="C187" s="57"/>
      <c r="D187" s="59"/>
      <c r="E187" s="60"/>
      <c r="F187" s="61"/>
      <c r="G187" s="62"/>
      <c r="H187" s="80"/>
      <c r="I187" s="80"/>
      <c r="J187" s="81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57"/>
      <c r="B188" s="57"/>
      <c r="C188" s="57"/>
      <c r="D188" s="59"/>
      <c r="E188" s="60"/>
      <c r="F188" s="61"/>
      <c r="G188" s="62"/>
      <c r="H188" s="80"/>
      <c r="I188" s="80"/>
      <c r="J188" s="81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57"/>
      <c r="B189" s="57"/>
      <c r="C189" s="57"/>
      <c r="D189" s="59"/>
      <c r="E189" s="60"/>
      <c r="F189" s="61"/>
      <c r="G189" s="62"/>
      <c r="H189" s="80"/>
      <c r="I189" s="80"/>
      <c r="J189" s="81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57"/>
      <c r="B190" s="57"/>
      <c r="C190" s="57"/>
      <c r="D190" s="59"/>
      <c r="E190" s="60"/>
      <c r="F190" s="61"/>
      <c r="G190" s="62"/>
      <c r="H190" s="80"/>
      <c r="I190" s="80"/>
      <c r="J190" s="81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57"/>
      <c r="B191" s="57"/>
      <c r="C191" s="57"/>
      <c r="D191" s="59"/>
      <c r="E191" s="60"/>
      <c r="F191" s="61"/>
      <c r="G191" s="62"/>
      <c r="H191" s="80"/>
      <c r="I191" s="80"/>
      <c r="J191" s="81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57"/>
      <c r="B192" s="57"/>
      <c r="C192" s="57"/>
      <c r="D192" s="59"/>
      <c r="E192" s="60"/>
      <c r="F192" s="61"/>
      <c r="G192" s="62"/>
      <c r="H192" s="80"/>
      <c r="I192" s="80"/>
      <c r="J192" s="81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57"/>
      <c r="B193" s="57"/>
      <c r="C193" s="57"/>
      <c r="D193" s="59"/>
      <c r="E193" s="60"/>
      <c r="F193" s="61"/>
      <c r="G193" s="62"/>
      <c r="H193" s="80"/>
      <c r="I193" s="80"/>
      <c r="J193" s="81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57"/>
      <c r="B194" s="57"/>
      <c r="C194" s="57"/>
      <c r="D194" s="59"/>
      <c r="E194" s="60"/>
      <c r="F194" s="61"/>
      <c r="G194" s="62"/>
      <c r="H194" s="80"/>
      <c r="I194" s="80"/>
      <c r="J194" s="81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57"/>
      <c r="B195" s="57"/>
      <c r="C195" s="57"/>
      <c r="D195" s="59"/>
      <c r="E195" s="60"/>
      <c r="F195" s="61"/>
      <c r="G195" s="62"/>
      <c r="H195" s="80"/>
      <c r="I195" s="80"/>
      <c r="J195" s="81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57"/>
      <c r="B196" s="57"/>
      <c r="C196" s="57"/>
      <c r="D196" s="59"/>
      <c r="E196" s="60"/>
      <c r="F196" s="61"/>
      <c r="G196" s="62"/>
      <c r="H196" s="80"/>
      <c r="I196" s="80"/>
      <c r="J196" s="81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57"/>
      <c r="B197" s="57"/>
      <c r="C197" s="57"/>
      <c r="D197" s="59"/>
      <c r="E197" s="60"/>
      <c r="F197" s="61"/>
      <c r="G197" s="62"/>
      <c r="H197" s="80"/>
      <c r="I197" s="80"/>
      <c r="J197" s="81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57"/>
      <c r="B198" s="57"/>
      <c r="C198" s="57"/>
      <c r="D198" s="59"/>
      <c r="E198" s="60"/>
      <c r="F198" s="61"/>
      <c r="G198" s="62"/>
      <c r="H198" s="80"/>
      <c r="I198" s="80"/>
      <c r="J198" s="81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57"/>
      <c r="B199" s="57"/>
      <c r="C199" s="57"/>
      <c r="D199" s="59"/>
      <c r="E199" s="60"/>
      <c r="F199" s="61"/>
      <c r="G199" s="62"/>
      <c r="H199" s="80"/>
      <c r="I199" s="80"/>
      <c r="J199" s="81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57"/>
      <c r="B200" s="57"/>
      <c r="C200" s="57"/>
      <c r="D200" s="59"/>
      <c r="E200" s="60"/>
      <c r="F200" s="61"/>
      <c r="G200" s="62"/>
      <c r="H200" s="80"/>
      <c r="I200" s="80"/>
      <c r="J200" s="81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57"/>
      <c r="B201" s="57"/>
      <c r="C201" s="57"/>
      <c r="D201" s="59"/>
      <c r="E201" s="60"/>
      <c r="F201" s="61"/>
      <c r="G201" s="62"/>
      <c r="H201" s="80"/>
      <c r="I201" s="80"/>
      <c r="J201" s="81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57"/>
      <c r="B202" s="57"/>
      <c r="C202" s="57"/>
      <c r="D202" s="59"/>
      <c r="E202" s="60"/>
      <c r="F202" s="61"/>
      <c r="G202" s="62"/>
      <c r="H202" s="80"/>
      <c r="I202" s="80"/>
      <c r="J202" s="81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57"/>
      <c r="B203" s="57"/>
      <c r="C203" s="57"/>
      <c r="D203" s="59"/>
      <c r="E203" s="60"/>
      <c r="F203" s="61"/>
      <c r="G203" s="62"/>
      <c r="H203" s="80"/>
      <c r="I203" s="80"/>
      <c r="J203" s="81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57"/>
      <c r="B204" s="57"/>
      <c r="C204" s="57"/>
      <c r="D204" s="59"/>
      <c r="E204" s="60"/>
      <c r="F204" s="61"/>
      <c r="G204" s="62"/>
      <c r="H204" s="80"/>
      <c r="I204" s="80"/>
      <c r="J204" s="81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57"/>
      <c r="B205" s="57"/>
      <c r="C205" s="57"/>
      <c r="D205" s="59"/>
      <c r="E205" s="60"/>
      <c r="F205" s="61"/>
      <c r="G205" s="62"/>
      <c r="H205" s="80"/>
      <c r="I205" s="80"/>
      <c r="J205" s="81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57"/>
      <c r="B206" s="57"/>
      <c r="C206" s="57"/>
      <c r="D206" s="59"/>
      <c r="E206" s="60"/>
      <c r="F206" s="61"/>
      <c r="G206" s="62"/>
      <c r="H206" s="80"/>
      <c r="I206" s="80"/>
      <c r="J206" s="81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57"/>
      <c r="B207" s="57"/>
      <c r="C207" s="57"/>
      <c r="D207" s="59"/>
      <c r="E207" s="60"/>
      <c r="F207" s="61"/>
      <c r="G207" s="62"/>
      <c r="H207" s="80"/>
      <c r="I207" s="80"/>
      <c r="J207" s="81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57"/>
      <c r="B208" s="57"/>
      <c r="C208" s="57"/>
      <c r="D208" s="59"/>
      <c r="E208" s="60"/>
      <c r="F208" s="61"/>
      <c r="G208" s="62"/>
      <c r="H208" s="80"/>
      <c r="I208" s="80"/>
      <c r="J208" s="81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57"/>
      <c r="B209" s="57"/>
      <c r="C209" s="57"/>
      <c r="D209" s="59"/>
      <c r="E209" s="60"/>
      <c r="F209" s="61"/>
      <c r="G209" s="62"/>
      <c r="H209" s="80"/>
      <c r="I209" s="80"/>
      <c r="J209" s="81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57"/>
      <c r="B210" s="57"/>
      <c r="C210" s="57"/>
      <c r="D210" s="59"/>
      <c r="E210" s="60"/>
      <c r="F210" s="61"/>
      <c r="G210" s="62"/>
      <c r="H210" s="80"/>
      <c r="I210" s="80"/>
      <c r="J210" s="81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57"/>
      <c r="B211" s="57"/>
      <c r="C211" s="57"/>
      <c r="D211" s="59"/>
      <c r="E211" s="60"/>
      <c r="F211" s="61"/>
      <c r="G211" s="62"/>
      <c r="H211" s="80"/>
      <c r="I211" s="80"/>
      <c r="J211" s="81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57"/>
      <c r="B212" s="57"/>
      <c r="C212" s="57"/>
      <c r="D212" s="59"/>
      <c r="E212" s="60"/>
      <c r="F212" s="61"/>
      <c r="G212" s="62"/>
      <c r="H212" s="80"/>
      <c r="I212" s="80"/>
      <c r="J212" s="81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57"/>
      <c r="B213" s="57"/>
      <c r="C213" s="57"/>
      <c r="D213" s="59"/>
      <c r="E213" s="60"/>
      <c r="F213" s="61"/>
      <c r="G213" s="62"/>
      <c r="H213" s="80"/>
      <c r="I213" s="80"/>
      <c r="J213" s="81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57"/>
      <c r="B214" s="57"/>
      <c r="C214" s="57"/>
      <c r="D214" s="59"/>
      <c r="E214" s="60"/>
      <c r="F214" s="61"/>
      <c r="G214" s="62"/>
      <c r="H214" s="80"/>
      <c r="I214" s="80"/>
      <c r="J214" s="81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57"/>
      <c r="B215" s="57"/>
      <c r="C215" s="57"/>
      <c r="D215" s="59"/>
      <c r="E215" s="60"/>
      <c r="F215" s="61"/>
      <c r="G215" s="62"/>
      <c r="H215" s="80"/>
      <c r="I215" s="80"/>
      <c r="J215" s="81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57"/>
      <c r="B216" s="57"/>
      <c r="C216" s="57"/>
      <c r="D216" s="59"/>
      <c r="E216" s="60"/>
      <c r="F216" s="61"/>
      <c r="G216" s="62"/>
      <c r="H216" s="80"/>
      <c r="I216" s="80"/>
      <c r="J216" s="81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57"/>
      <c r="B217" s="57"/>
      <c r="C217" s="57"/>
      <c r="D217" s="59"/>
      <c r="E217" s="60"/>
      <c r="F217" s="61"/>
      <c r="G217" s="62"/>
      <c r="H217" s="80"/>
      <c r="I217" s="80"/>
      <c r="J217" s="81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57"/>
      <c r="B218" s="57"/>
      <c r="C218" s="57"/>
      <c r="D218" s="59"/>
      <c r="E218" s="60"/>
      <c r="F218" s="61"/>
      <c r="G218" s="62"/>
      <c r="H218" s="80"/>
      <c r="I218" s="80"/>
      <c r="J218" s="81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57"/>
      <c r="B219" s="57"/>
      <c r="C219" s="57"/>
      <c r="D219" s="59"/>
      <c r="E219" s="60"/>
      <c r="F219" s="61"/>
      <c r="G219" s="62"/>
      <c r="H219" s="80"/>
      <c r="I219" s="80"/>
      <c r="J219" s="81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57"/>
      <c r="B220" s="57"/>
      <c r="C220" s="57"/>
      <c r="D220" s="59"/>
      <c r="E220" s="60"/>
      <c r="F220" s="61"/>
      <c r="G220" s="62"/>
      <c r="H220" s="80"/>
      <c r="I220" s="80"/>
      <c r="J220" s="81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57"/>
      <c r="B221" s="57"/>
      <c r="C221" s="57"/>
      <c r="D221" s="59"/>
      <c r="E221" s="60"/>
      <c r="F221" s="61"/>
      <c r="G221" s="62"/>
      <c r="H221" s="80"/>
      <c r="I221" s="80"/>
      <c r="J221" s="81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57"/>
      <c r="B222" s="57"/>
      <c r="C222" s="57"/>
      <c r="D222" s="59"/>
      <c r="E222" s="60"/>
      <c r="F222" s="61"/>
      <c r="G222" s="62"/>
      <c r="H222" s="80"/>
      <c r="I222" s="80"/>
      <c r="J222" s="81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57"/>
      <c r="B223" s="57"/>
      <c r="C223" s="57"/>
      <c r="D223" s="59"/>
      <c r="E223" s="60"/>
      <c r="F223" s="61"/>
      <c r="G223" s="62"/>
      <c r="H223" s="80"/>
      <c r="I223" s="80"/>
      <c r="J223" s="81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57"/>
      <c r="B224" s="57"/>
      <c r="C224" s="57"/>
      <c r="D224" s="59"/>
      <c r="E224" s="60"/>
      <c r="F224" s="61"/>
      <c r="G224" s="62"/>
      <c r="H224" s="80"/>
      <c r="I224" s="80"/>
      <c r="J224" s="81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57"/>
      <c r="B225" s="57"/>
      <c r="C225" s="57"/>
      <c r="D225" s="59"/>
      <c r="E225" s="60"/>
      <c r="F225" s="61"/>
      <c r="G225" s="62"/>
      <c r="H225" s="80"/>
      <c r="I225" s="80"/>
      <c r="J225" s="81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57"/>
      <c r="B226" s="57"/>
      <c r="C226" s="57"/>
      <c r="D226" s="59"/>
      <c r="E226" s="60"/>
      <c r="F226" s="61"/>
      <c r="G226" s="62"/>
      <c r="H226" s="80"/>
      <c r="I226" s="80"/>
      <c r="J226" s="81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57"/>
      <c r="B227" s="57"/>
      <c r="C227" s="57"/>
      <c r="D227" s="59"/>
      <c r="E227" s="60"/>
      <c r="F227" s="61"/>
      <c r="G227" s="62"/>
      <c r="H227" s="80"/>
      <c r="I227" s="80"/>
      <c r="J227" s="81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57"/>
      <c r="B228" s="57"/>
      <c r="C228" s="57"/>
      <c r="D228" s="59"/>
      <c r="E228" s="60"/>
      <c r="F228" s="61"/>
      <c r="G228" s="62"/>
      <c r="H228" s="80"/>
      <c r="I228" s="80"/>
      <c r="J228" s="81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57"/>
      <c r="B229" s="57"/>
      <c r="C229" s="57"/>
      <c r="D229" s="59"/>
      <c r="E229" s="60"/>
      <c r="F229" s="61"/>
      <c r="G229" s="62"/>
      <c r="H229" s="80"/>
      <c r="I229" s="80"/>
      <c r="J229" s="81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57"/>
      <c r="B230" s="57"/>
      <c r="C230" s="57"/>
      <c r="D230" s="59"/>
      <c r="E230" s="60"/>
      <c r="F230" s="61"/>
      <c r="G230" s="62"/>
      <c r="H230" s="80"/>
      <c r="I230" s="80"/>
      <c r="J230" s="81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57"/>
      <c r="B231" s="57"/>
      <c r="C231" s="57"/>
      <c r="D231" s="59"/>
      <c r="E231" s="60"/>
      <c r="F231" s="61"/>
      <c r="G231" s="62"/>
      <c r="H231" s="80"/>
      <c r="I231" s="80"/>
      <c r="J231" s="81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57"/>
      <c r="B232" s="57"/>
      <c r="C232" s="57"/>
      <c r="D232" s="59"/>
      <c r="E232" s="60"/>
      <c r="F232" s="61"/>
      <c r="G232" s="62"/>
      <c r="H232" s="80"/>
      <c r="I232" s="80"/>
      <c r="J232" s="81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57"/>
      <c r="B233" s="57"/>
      <c r="C233" s="57"/>
      <c r="D233" s="59"/>
      <c r="E233" s="60"/>
      <c r="F233" s="61"/>
      <c r="G233" s="62"/>
      <c r="H233" s="80"/>
      <c r="I233" s="80"/>
      <c r="J233" s="81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57"/>
      <c r="B234" s="57"/>
      <c r="C234" s="57"/>
      <c r="D234" s="59"/>
      <c r="E234" s="60"/>
      <c r="F234" s="61"/>
      <c r="G234" s="62"/>
      <c r="H234" s="80"/>
      <c r="I234" s="80"/>
      <c r="J234" s="81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57"/>
      <c r="B235" s="57"/>
      <c r="C235" s="57"/>
      <c r="D235" s="59"/>
      <c r="E235" s="60"/>
      <c r="F235" s="61"/>
      <c r="G235" s="62"/>
      <c r="H235" s="80"/>
      <c r="I235" s="80"/>
      <c r="J235" s="81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57"/>
      <c r="B236" s="57"/>
      <c r="C236" s="57"/>
      <c r="D236" s="59"/>
      <c r="E236" s="60"/>
      <c r="F236" s="61"/>
      <c r="G236" s="62"/>
      <c r="H236" s="80"/>
      <c r="I236" s="80"/>
      <c r="J236" s="81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57"/>
      <c r="B237" s="57"/>
      <c r="C237" s="57"/>
      <c r="D237" s="59"/>
      <c r="E237" s="60"/>
      <c r="F237" s="61"/>
      <c r="G237" s="57"/>
      <c r="H237" s="71"/>
      <c r="J237" s="83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57"/>
      <c r="B238" s="57"/>
      <c r="C238" s="57"/>
      <c r="D238" s="59"/>
      <c r="E238" s="60"/>
      <c r="F238" s="61"/>
      <c r="G238" s="57"/>
      <c r="J238" s="83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57"/>
      <c r="B239" s="57"/>
      <c r="C239" s="57"/>
      <c r="D239" s="59"/>
      <c r="E239" s="60"/>
      <c r="F239" s="61"/>
      <c r="G239" s="57"/>
      <c r="J239" s="83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57"/>
      <c r="B240" s="57"/>
      <c r="C240" s="57"/>
      <c r="D240" s="59"/>
      <c r="E240" s="60"/>
      <c r="F240" s="61"/>
      <c r="G240" s="57"/>
      <c r="J240" s="83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57"/>
      <c r="B241" s="57"/>
      <c r="C241" s="57"/>
      <c r="D241" s="59"/>
      <c r="E241" s="60"/>
      <c r="F241" s="61"/>
      <c r="G241" s="57"/>
      <c r="J241" s="83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57"/>
      <c r="B242" s="57"/>
      <c r="C242" s="57"/>
      <c r="D242" s="59"/>
      <c r="E242" s="60"/>
      <c r="F242" s="61"/>
      <c r="G242" s="57"/>
      <c r="J242" s="83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57"/>
      <c r="B243" s="57"/>
      <c r="C243" s="57"/>
      <c r="D243" s="59"/>
      <c r="E243" s="60"/>
      <c r="F243" s="61"/>
      <c r="G243" s="57"/>
      <c r="J243" s="83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57"/>
      <c r="B244" s="57"/>
      <c r="C244" s="57"/>
      <c r="D244" s="59"/>
      <c r="E244" s="60"/>
      <c r="F244" s="61"/>
      <c r="G244" s="57"/>
      <c r="J244" s="83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57"/>
      <c r="B245" s="57"/>
      <c r="C245" s="57"/>
      <c r="D245" s="59"/>
      <c r="E245" s="60"/>
      <c r="F245" s="61"/>
      <c r="G245" s="57"/>
      <c r="J245" s="83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57"/>
      <c r="B246" s="57"/>
      <c r="C246" s="57"/>
      <c r="D246" s="59"/>
      <c r="E246" s="60"/>
      <c r="F246" s="61"/>
      <c r="G246" s="57"/>
      <c r="J246" s="83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57"/>
      <c r="B247" s="57"/>
      <c r="C247" s="57"/>
      <c r="D247" s="59"/>
      <c r="E247" s="60"/>
      <c r="F247" s="61"/>
      <c r="G247" s="57"/>
      <c r="J247" s="83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57"/>
      <c r="B248" s="57"/>
      <c r="C248" s="57"/>
      <c r="D248" s="59"/>
      <c r="E248" s="60"/>
      <c r="F248" s="61"/>
      <c r="G248" s="57"/>
      <c r="J248" s="83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57"/>
      <c r="B249" s="57"/>
      <c r="C249" s="57"/>
      <c r="D249" s="59"/>
      <c r="E249" s="60"/>
      <c r="F249" s="61"/>
      <c r="G249" s="57"/>
      <c r="J249" s="83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57"/>
      <c r="B250" s="57"/>
      <c r="C250" s="57"/>
      <c r="D250" s="59"/>
      <c r="E250" s="60"/>
      <c r="F250" s="61"/>
      <c r="G250" s="57"/>
      <c r="J250" s="83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57"/>
      <c r="B251" s="57"/>
      <c r="C251" s="57"/>
      <c r="D251" s="59"/>
      <c r="E251" s="60"/>
      <c r="F251" s="61"/>
      <c r="G251" s="57"/>
      <c r="J251" s="83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57"/>
      <c r="B252" s="57"/>
      <c r="C252" s="57"/>
      <c r="D252" s="59"/>
      <c r="E252" s="60"/>
      <c r="F252" s="61"/>
      <c r="G252" s="57"/>
      <c r="J252" s="83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57"/>
      <c r="B253" s="57"/>
      <c r="C253" s="57"/>
      <c r="D253" s="59"/>
      <c r="E253" s="60"/>
      <c r="F253" s="61"/>
      <c r="G253" s="57"/>
      <c r="J253" s="83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57"/>
      <c r="B254" s="57"/>
      <c r="C254" s="57"/>
      <c r="D254" s="59"/>
      <c r="E254" s="60"/>
      <c r="F254" s="61"/>
      <c r="G254" s="57"/>
      <c r="J254" s="83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57"/>
      <c r="B255" s="57"/>
      <c r="C255" s="57"/>
      <c r="D255" s="59"/>
      <c r="E255" s="60"/>
      <c r="F255" s="61"/>
      <c r="G255" s="57"/>
      <c r="J255" s="83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57"/>
      <c r="B256" s="57"/>
      <c r="C256" s="57"/>
      <c r="D256" s="59"/>
      <c r="E256" s="60"/>
      <c r="F256" s="61"/>
      <c r="G256" s="57"/>
      <c r="J256" s="83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57"/>
      <c r="B257" s="57"/>
      <c r="C257" s="57"/>
      <c r="D257" s="59"/>
      <c r="E257" s="60"/>
      <c r="F257" s="61"/>
      <c r="G257" s="57"/>
      <c r="J257" s="83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57"/>
      <c r="B258" s="57"/>
      <c r="C258" s="57"/>
      <c r="D258" s="59"/>
      <c r="E258" s="60"/>
      <c r="F258" s="61"/>
      <c r="G258" s="57"/>
      <c r="J258" s="83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57"/>
      <c r="B259" s="57"/>
      <c r="C259" s="57"/>
      <c r="D259" s="59"/>
      <c r="E259" s="60"/>
      <c r="F259" s="61"/>
      <c r="G259" s="57"/>
      <c r="J259" s="83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57"/>
      <c r="B260" s="57"/>
      <c r="C260" s="57"/>
      <c r="D260" s="59"/>
      <c r="E260" s="60"/>
      <c r="F260" s="61"/>
      <c r="G260" s="57"/>
      <c r="J260" s="83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57"/>
      <c r="B261" s="57"/>
      <c r="C261" s="57"/>
      <c r="D261" s="59"/>
      <c r="E261" s="60"/>
      <c r="F261" s="61"/>
      <c r="G261" s="57"/>
      <c r="J261" s="83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57"/>
      <c r="B262" s="57"/>
      <c r="C262" s="57"/>
      <c r="D262" s="59"/>
      <c r="E262" s="60"/>
      <c r="F262" s="61"/>
      <c r="G262" s="57"/>
      <c r="J262" s="83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57"/>
      <c r="B263" s="57"/>
      <c r="C263" s="57"/>
      <c r="D263" s="59"/>
      <c r="E263" s="60"/>
      <c r="F263" s="61"/>
      <c r="G263" s="57"/>
      <c r="J263" s="83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57"/>
      <c r="B264" s="57"/>
      <c r="C264" s="57"/>
      <c r="D264" s="59"/>
      <c r="E264" s="60"/>
      <c r="F264" s="61"/>
      <c r="G264" s="57"/>
      <c r="J264" s="83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57"/>
      <c r="B265" s="57"/>
      <c r="C265" s="57"/>
      <c r="D265" s="59"/>
      <c r="E265" s="60"/>
      <c r="F265" s="61"/>
      <c r="G265" s="57"/>
      <c r="J265" s="83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57"/>
      <c r="B266" s="57"/>
      <c r="C266" s="57"/>
      <c r="D266" s="59"/>
      <c r="E266" s="60"/>
      <c r="F266" s="61"/>
      <c r="G266" s="57"/>
      <c r="J266" s="83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57"/>
      <c r="B267" s="57"/>
      <c r="C267" s="57"/>
      <c r="D267" s="59"/>
      <c r="E267" s="60"/>
      <c r="F267" s="61"/>
      <c r="G267" s="57"/>
      <c r="J267" s="83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57"/>
      <c r="B268" s="57"/>
      <c r="C268" s="57"/>
      <c r="D268" s="59"/>
      <c r="E268" s="60"/>
      <c r="F268" s="61"/>
      <c r="G268" s="57"/>
      <c r="J268" s="83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57"/>
      <c r="B269" s="57"/>
      <c r="C269" s="57"/>
      <c r="D269" s="59"/>
      <c r="E269" s="60"/>
      <c r="F269" s="61"/>
      <c r="G269" s="57"/>
      <c r="J269" s="83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57"/>
      <c r="B270" s="57"/>
      <c r="C270" s="57"/>
      <c r="D270" s="59"/>
      <c r="E270" s="60"/>
      <c r="F270" s="61"/>
      <c r="G270" s="57"/>
      <c r="J270" s="83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57"/>
      <c r="B271" s="57"/>
      <c r="C271" s="57"/>
      <c r="D271" s="59"/>
      <c r="E271" s="60"/>
      <c r="F271" s="61"/>
      <c r="G271" s="57"/>
      <c r="J271" s="83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57"/>
      <c r="B272" s="57"/>
      <c r="C272" s="57"/>
      <c r="D272" s="59"/>
      <c r="E272" s="60"/>
      <c r="F272" s="61"/>
      <c r="G272" s="57"/>
      <c r="J272" s="83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57"/>
      <c r="B273" s="57"/>
      <c r="C273" s="57"/>
      <c r="D273" s="59"/>
      <c r="E273" s="60"/>
      <c r="F273" s="61"/>
      <c r="G273" s="57"/>
      <c r="J273" s="83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57"/>
      <c r="B274" s="57"/>
      <c r="C274" s="57"/>
      <c r="D274" s="59"/>
      <c r="E274" s="60"/>
      <c r="F274" s="61"/>
      <c r="G274" s="57"/>
      <c r="J274" s="83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57"/>
      <c r="B275" s="57"/>
      <c r="C275" s="57"/>
      <c r="D275" s="59"/>
      <c r="E275" s="60"/>
      <c r="F275" s="61"/>
      <c r="G275" s="57"/>
      <c r="J275" s="83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57"/>
      <c r="B276" s="57"/>
      <c r="C276" s="57"/>
      <c r="D276" s="59"/>
      <c r="E276" s="60"/>
      <c r="F276" s="61"/>
      <c r="G276" s="57"/>
      <c r="J276" s="83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57"/>
      <c r="B277" s="57"/>
      <c r="C277" s="57"/>
      <c r="D277" s="59"/>
      <c r="E277" s="60"/>
      <c r="F277" s="61"/>
      <c r="G277" s="57"/>
      <c r="J277" s="83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57"/>
      <c r="B278" s="57"/>
      <c r="C278" s="57"/>
      <c r="D278" s="59"/>
      <c r="E278" s="60"/>
      <c r="F278" s="61"/>
      <c r="G278" s="57"/>
      <c r="J278" s="83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57"/>
      <c r="B279" s="57"/>
      <c r="C279" s="57"/>
      <c r="D279" s="59"/>
      <c r="E279" s="60"/>
      <c r="F279" s="61"/>
      <c r="G279" s="57"/>
      <c r="J279" s="83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57"/>
      <c r="B280" s="57"/>
      <c r="C280" s="57"/>
      <c r="D280" s="59"/>
      <c r="E280" s="60"/>
      <c r="F280" s="61"/>
      <c r="G280" s="57"/>
      <c r="J280" s="83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57"/>
      <c r="B281" s="57"/>
      <c r="C281" s="57"/>
      <c r="D281" s="59"/>
      <c r="E281" s="60"/>
      <c r="F281" s="61"/>
      <c r="G281" s="57"/>
      <c r="J281" s="83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57"/>
      <c r="B282" s="57"/>
      <c r="C282" s="57"/>
      <c r="D282" s="59"/>
      <c r="E282" s="60"/>
      <c r="F282" s="61"/>
      <c r="G282" s="57"/>
      <c r="J282" s="83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57"/>
      <c r="B283" s="57"/>
      <c r="C283" s="57"/>
      <c r="D283" s="59"/>
      <c r="E283" s="60"/>
      <c r="F283" s="61"/>
      <c r="G283" s="57"/>
      <c r="J283" s="83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57"/>
      <c r="B284" s="57"/>
      <c r="C284" s="57"/>
      <c r="D284" s="59"/>
      <c r="E284" s="60"/>
      <c r="F284" s="61"/>
      <c r="G284" s="57"/>
      <c r="J284" s="83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57"/>
      <c r="B285" s="57"/>
      <c r="C285" s="57"/>
      <c r="D285" s="59"/>
      <c r="E285" s="60"/>
      <c r="F285" s="61"/>
      <c r="G285" s="57"/>
      <c r="J285" s="83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57"/>
      <c r="B286" s="57"/>
      <c r="C286" s="57"/>
      <c r="D286" s="59"/>
      <c r="E286" s="60"/>
      <c r="F286" s="61"/>
      <c r="G286" s="57"/>
      <c r="J286" s="83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57"/>
      <c r="B287" s="57"/>
      <c r="C287" s="57"/>
      <c r="D287" s="59"/>
      <c r="E287" s="60"/>
      <c r="F287" s="61"/>
      <c r="G287" s="57"/>
      <c r="J287" s="83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57"/>
      <c r="B288" s="57"/>
      <c r="C288" s="57"/>
      <c r="D288" s="59"/>
      <c r="E288" s="60"/>
      <c r="F288" s="61"/>
      <c r="G288" s="57"/>
      <c r="J288" s="83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57"/>
      <c r="B289" s="57"/>
      <c r="C289" s="57"/>
      <c r="D289" s="59"/>
      <c r="E289" s="60"/>
      <c r="F289" s="61"/>
      <c r="G289" s="57"/>
      <c r="J289" s="83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57"/>
      <c r="B290" s="57"/>
      <c r="C290" s="57"/>
      <c r="D290" s="59"/>
      <c r="E290" s="60"/>
      <c r="F290" s="61"/>
      <c r="G290" s="57"/>
      <c r="J290" s="83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57"/>
      <c r="B291" s="57"/>
      <c r="C291" s="57"/>
      <c r="D291" s="59"/>
      <c r="E291" s="60"/>
      <c r="F291" s="61"/>
      <c r="G291" s="57"/>
      <c r="J291" s="83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57"/>
      <c r="B292" s="57"/>
      <c r="C292" s="57"/>
      <c r="D292" s="59"/>
      <c r="E292" s="60"/>
      <c r="F292" s="61"/>
      <c r="G292" s="57"/>
      <c r="J292" s="83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57"/>
      <c r="B293" s="57"/>
      <c r="C293" s="57"/>
      <c r="D293" s="59"/>
      <c r="E293" s="60"/>
      <c r="F293" s="61"/>
      <c r="G293" s="57"/>
      <c r="J293" s="83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57"/>
      <c r="B294" s="57"/>
      <c r="C294" s="57"/>
      <c r="D294" s="59"/>
      <c r="E294" s="60"/>
      <c r="F294" s="61"/>
      <c r="G294" s="57"/>
      <c r="J294" s="83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57"/>
      <c r="B295" s="57"/>
      <c r="C295" s="57"/>
      <c r="D295" s="59"/>
      <c r="E295" s="60"/>
      <c r="F295" s="61"/>
      <c r="G295" s="57"/>
      <c r="J295" s="83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57"/>
      <c r="B296" s="57"/>
      <c r="C296" s="57"/>
      <c r="D296" s="59"/>
      <c r="E296" s="60"/>
      <c r="F296" s="61"/>
      <c r="G296" s="57"/>
      <c r="J296" s="83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57"/>
      <c r="B297" s="57"/>
      <c r="C297" s="57"/>
      <c r="D297" s="59"/>
      <c r="E297" s="60"/>
      <c r="F297" s="61"/>
      <c r="G297" s="57"/>
      <c r="J297" s="83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57"/>
      <c r="B298" s="57"/>
      <c r="C298" s="57"/>
      <c r="D298" s="59"/>
      <c r="E298" s="60"/>
      <c r="F298" s="61"/>
      <c r="G298" s="57"/>
      <c r="J298" s="83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57"/>
      <c r="B299" s="57"/>
      <c r="C299" s="57"/>
      <c r="D299" s="59"/>
      <c r="E299" s="60"/>
      <c r="F299" s="61"/>
      <c r="G299" s="57"/>
      <c r="J299" s="83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57"/>
      <c r="B300" s="57"/>
      <c r="C300" s="57"/>
      <c r="D300" s="59"/>
      <c r="E300" s="60"/>
      <c r="F300" s="61"/>
      <c r="G300" s="57"/>
      <c r="J300" s="83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57"/>
      <c r="B301" s="57"/>
      <c r="C301" s="57"/>
      <c r="D301" s="59"/>
      <c r="E301" s="60"/>
      <c r="F301" s="61"/>
      <c r="G301" s="57"/>
      <c r="J301" s="83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57"/>
      <c r="B302" s="57"/>
      <c r="C302" s="57"/>
      <c r="D302" s="59"/>
      <c r="E302" s="60"/>
      <c r="F302" s="61"/>
      <c r="G302" s="57"/>
      <c r="J302" s="83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57"/>
      <c r="B303" s="57"/>
      <c r="C303" s="57"/>
      <c r="D303" s="59"/>
      <c r="E303" s="60"/>
      <c r="F303" s="61"/>
      <c r="G303" s="57"/>
      <c r="J303" s="83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57"/>
      <c r="B304" s="57"/>
      <c r="C304" s="57"/>
      <c r="D304" s="59"/>
      <c r="E304" s="60"/>
      <c r="F304" s="61"/>
      <c r="G304" s="57"/>
      <c r="J304" s="83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57"/>
      <c r="B305" s="57"/>
      <c r="C305" s="57"/>
      <c r="D305" s="59"/>
      <c r="E305" s="60"/>
      <c r="F305" s="61"/>
      <c r="G305" s="57"/>
      <c r="J305" s="83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57"/>
      <c r="B306" s="57"/>
      <c r="C306" s="57"/>
      <c r="D306" s="59"/>
      <c r="E306" s="60"/>
      <c r="F306" s="61"/>
      <c r="G306" s="57"/>
      <c r="J306" s="83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57"/>
      <c r="B307" s="57"/>
      <c r="C307" s="57"/>
      <c r="D307" s="59"/>
      <c r="E307" s="60"/>
      <c r="F307" s="61"/>
      <c r="G307" s="57"/>
      <c r="J307" s="83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57"/>
      <c r="B308" s="57"/>
      <c r="C308" s="57"/>
      <c r="D308" s="59"/>
      <c r="E308" s="60"/>
      <c r="F308" s="61"/>
      <c r="G308" s="57"/>
      <c r="J308" s="83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57"/>
      <c r="B309" s="57"/>
      <c r="C309" s="57"/>
      <c r="D309" s="59"/>
      <c r="E309" s="60"/>
      <c r="F309" s="61"/>
      <c r="G309" s="57"/>
      <c r="J309" s="83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57"/>
      <c r="B310" s="57"/>
      <c r="C310" s="57"/>
      <c r="D310" s="59"/>
      <c r="E310" s="60"/>
      <c r="F310" s="61"/>
      <c r="G310" s="57"/>
      <c r="J310" s="83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57"/>
      <c r="B311" s="57"/>
      <c r="C311" s="57"/>
      <c r="D311" s="59"/>
      <c r="E311" s="60"/>
      <c r="F311" s="61"/>
      <c r="G311" s="57"/>
      <c r="J311" s="83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57"/>
      <c r="B312" s="57"/>
      <c r="C312" s="57"/>
      <c r="D312" s="59"/>
      <c r="E312" s="60"/>
      <c r="F312" s="61"/>
      <c r="G312" s="57"/>
      <c r="J312" s="83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57"/>
      <c r="B313" s="57"/>
      <c r="C313" s="57"/>
      <c r="D313" s="59"/>
      <c r="E313" s="60"/>
      <c r="F313" s="61"/>
      <c r="G313" s="57"/>
      <c r="J313" s="83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57"/>
      <c r="B314" s="57"/>
      <c r="C314" s="57"/>
      <c r="D314" s="59"/>
      <c r="E314" s="60"/>
      <c r="F314" s="61"/>
      <c r="G314" s="57"/>
      <c r="J314" s="83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57"/>
      <c r="B315" s="57"/>
      <c r="C315" s="57"/>
      <c r="D315" s="59"/>
      <c r="E315" s="60"/>
      <c r="F315" s="61"/>
      <c r="G315" s="57"/>
      <c r="J315" s="83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57"/>
      <c r="B316" s="57"/>
      <c r="C316" s="57"/>
      <c r="D316" s="59"/>
      <c r="E316" s="60"/>
      <c r="F316" s="61"/>
      <c r="G316" s="57"/>
      <c r="J316" s="83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57"/>
      <c r="B317" s="57"/>
      <c r="C317" s="57"/>
      <c r="D317" s="59"/>
      <c r="E317" s="60"/>
      <c r="F317" s="61"/>
      <c r="G317" s="57"/>
      <c r="J317" s="83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57"/>
      <c r="B318" s="57"/>
      <c r="C318" s="57"/>
      <c r="D318" s="59"/>
      <c r="E318" s="60"/>
      <c r="F318" s="61"/>
      <c r="G318" s="57"/>
      <c r="J318" s="83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57"/>
      <c r="B319" s="57"/>
      <c r="C319" s="57"/>
      <c r="D319" s="59"/>
      <c r="E319" s="60"/>
      <c r="F319" s="61"/>
      <c r="G319" s="57"/>
      <c r="J319" s="83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57"/>
      <c r="B320" s="57"/>
      <c r="C320" s="57"/>
      <c r="D320" s="59"/>
      <c r="E320" s="60"/>
      <c r="F320" s="61"/>
      <c r="G320" s="57"/>
      <c r="J320" s="83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57"/>
      <c r="B321" s="57"/>
      <c r="C321" s="57"/>
      <c r="D321" s="59"/>
      <c r="E321" s="60"/>
      <c r="F321" s="61"/>
      <c r="G321" s="57"/>
      <c r="J321" s="83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57"/>
      <c r="B322" s="57"/>
      <c r="C322" s="57"/>
      <c r="D322" s="59"/>
      <c r="E322" s="60"/>
      <c r="F322" s="61"/>
      <c r="G322" s="57"/>
      <c r="J322" s="83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57"/>
      <c r="B323" s="57"/>
      <c r="C323" s="57"/>
      <c r="D323" s="59"/>
      <c r="E323" s="60"/>
      <c r="F323" s="61"/>
      <c r="G323" s="57"/>
      <c r="J323" s="83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57"/>
      <c r="B324" s="57"/>
      <c r="C324" s="57"/>
      <c r="D324" s="59"/>
      <c r="E324" s="60"/>
      <c r="F324" s="61"/>
      <c r="G324" s="57"/>
      <c r="J324" s="83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57"/>
      <c r="B325" s="57"/>
      <c r="C325" s="57"/>
      <c r="D325" s="59"/>
      <c r="E325" s="60"/>
      <c r="F325" s="61"/>
      <c r="G325" s="57"/>
      <c r="J325" s="83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57"/>
      <c r="B326" s="57"/>
      <c r="C326" s="57"/>
      <c r="D326" s="59"/>
      <c r="E326" s="60"/>
      <c r="F326" s="61"/>
      <c r="G326" s="57"/>
      <c r="J326" s="83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57"/>
      <c r="B327" s="57"/>
      <c r="C327" s="57"/>
      <c r="D327" s="59"/>
      <c r="E327" s="60"/>
      <c r="F327" s="61"/>
      <c r="G327" s="57"/>
      <c r="J327" s="83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57"/>
      <c r="B328" s="57"/>
      <c r="C328" s="57"/>
      <c r="D328" s="59"/>
      <c r="E328" s="60"/>
      <c r="F328" s="61"/>
      <c r="G328" s="57"/>
      <c r="J328" s="83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57"/>
      <c r="B329" s="57"/>
      <c r="C329" s="57"/>
      <c r="D329" s="59"/>
      <c r="E329" s="60"/>
      <c r="F329" s="61"/>
      <c r="G329" s="57"/>
      <c r="J329" s="83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57"/>
      <c r="B330" s="57"/>
      <c r="C330" s="57"/>
      <c r="D330" s="59"/>
      <c r="E330" s="60"/>
      <c r="F330" s="61"/>
      <c r="G330" s="57"/>
      <c r="J330" s="83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57"/>
      <c r="B331" s="57"/>
      <c r="C331" s="57"/>
      <c r="D331" s="59"/>
      <c r="E331" s="60"/>
      <c r="F331" s="61"/>
      <c r="G331" s="57"/>
      <c r="J331" s="83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57"/>
      <c r="B332" s="57"/>
      <c r="C332" s="57"/>
      <c r="D332" s="59"/>
      <c r="E332" s="60"/>
      <c r="F332" s="61"/>
      <c r="G332" s="57"/>
      <c r="J332" s="83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57"/>
      <c r="B333" s="57"/>
      <c r="C333" s="57"/>
      <c r="D333" s="59"/>
      <c r="E333" s="60"/>
      <c r="F333" s="61"/>
      <c r="G333" s="57"/>
      <c r="J333" s="83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57"/>
      <c r="B334" s="57"/>
      <c r="C334" s="57"/>
      <c r="D334" s="59"/>
      <c r="E334" s="60"/>
      <c r="F334" s="61"/>
      <c r="G334" s="57"/>
      <c r="J334" s="83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57"/>
      <c r="B335" s="57"/>
      <c r="C335" s="57"/>
      <c r="D335" s="59"/>
      <c r="E335" s="60"/>
      <c r="F335" s="61"/>
      <c r="G335" s="57"/>
      <c r="J335" s="83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57"/>
      <c r="B336" s="57"/>
      <c r="C336" s="57"/>
      <c r="D336" s="59"/>
      <c r="E336" s="60"/>
      <c r="F336" s="61"/>
      <c r="G336" s="57"/>
      <c r="J336" s="83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57"/>
      <c r="B337" s="57"/>
      <c r="C337" s="57"/>
      <c r="D337" s="59"/>
      <c r="E337" s="60"/>
      <c r="F337" s="61"/>
      <c r="G337" s="57"/>
      <c r="J337" s="83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57"/>
      <c r="B338" s="57"/>
      <c r="C338" s="57"/>
      <c r="D338" s="59"/>
      <c r="E338" s="60"/>
      <c r="F338" s="61"/>
      <c r="G338" s="57"/>
      <c r="J338" s="83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57"/>
      <c r="B339" s="57"/>
      <c r="C339" s="57"/>
      <c r="D339" s="59"/>
      <c r="E339" s="60"/>
      <c r="F339" s="61"/>
      <c r="G339" s="57"/>
      <c r="J339" s="83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57"/>
      <c r="B340" s="57"/>
      <c r="C340" s="57"/>
      <c r="D340" s="59"/>
      <c r="E340" s="60"/>
      <c r="F340" s="61"/>
      <c r="G340" s="57"/>
      <c r="J340" s="83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57"/>
      <c r="B341" s="57"/>
      <c r="C341" s="57"/>
      <c r="D341" s="59"/>
      <c r="E341" s="60"/>
      <c r="F341" s="61"/>
      <c r="G341" s="57"/>
      <c r="J341" s="83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57"/>
      <c r="B342" s="57"/>
      <c r="C342" s="57"/>
      <c r="D342" s="59"/>
      <c r="E342" s="60"/>
      <c r="F342" s="61"/>
      <c r="G342" s="57"/>
      <c r="J342" s="83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57"/>
      <c r="B343" s="57"/>
      <c r="C343" s="57"/>
      <c r="D343" s="59"/>
      <c r="E343" s="60"/>
      <c r="F343" s="61"/>
      <c r="G343" s="57"/>
      <c r="J343" s="83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57"/>
      <c r="B344" s="57"/>
      <c r="C344" s="57"/>
      <c r="D344" s="59"/>
      <c r="E344" s="60"/>
      <c r="F344" s="61"/>
      <c r="G344" s="57"/>
      <c r="J344" s="83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57"/>
      <c r="B345" s="57"/>
      <c r="C345" s="57"/>
      <c r="D345" s="59"/>
      <c r="E345" s="60"/>
      <c r="F345" s="61"/>
      <c r="G345" s="57"/>
      <c r="J345" s="83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57"/>
      <c r="B346" s="57"/>
      <c r="C346" s="57"/>
      <c r="D346" s="59"/>
      <c r="E346" s="60"/>
      <c r="F346" s="61"/>
      <c r="G346" s="57"/>
      <c r="J346" s="83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57"/>
      <c r="B347" s="57"/>
      <c r="C347" s="57"/>
      <c r="D347" s="59"/>
      <c r="E347" s="60"/>
      <c r="F347" s="61"/>
      <c r="G347" s="57"/>
      <c r="J347" s="83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57"/>
      <c r="B348" s="57"/>
      <c r="C348" s="57"/>
      <c r="D348" s="59"/>
      <c r="E348" s="60"/>
      <c r="F348" s="61"/>
      <c r="G348" s="57"/>
      <c r="J348" s="83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57"/>
      <c r="B349" s="57"/>
      <c r="C349" s="57"/>
      <c r="D349" s="59"/>
      <c r="E349" s="60"/>
      <c r="F349" s="61"/>
      <c r="G349" s="57"/>
      <c r="J349" s="83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57"/>
      <c r="B350" s="57"/>
      <c r="C350" s="57"/>
      <c r="D350" s="59"/>
      <c r="E350" s="60"/>
      <c r="F350" s="61"/>
      <c r="G350" s="57"/>
      <c r="J350" s="83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57"/>
      <c r="B351" s="57"/>
      <c r="C351" s="57"/>
      <c r="D351" s="59"/>
      <c r="E351" s="60"/>
      <c r="F351" s="61"/>
      <c r="G351" s="57"/>
      <c r="J351" s="83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57"/>
      <c r="B352" s="57"/>
      <c r="C352" s="57"/>
      <c r="D352" s="59"/>
      <c r="E352" s="60"/>
      <c r="F352" s="61"/>
      <c r="G352" s="57"/>
      <c r="J352" s="83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57"/>
      <c r="B353" s="57"/>
      <c r="C353" s="57"/>
      <c r="D353" s="59"/>
      <c r="E353" s="60"/>
      <c r="F353" s="61"/>
      <c r="G353" s="57"/>
      <c r="J353" s="83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57"/>
      <c r="B354" s="57"/>
      <c r="C354" s="57"/>
      <c r="D354" s="59"/>
      <c r="E354" s="60"/>
      <c r="F354" s="61"/>
      <c r="G354" s="57"/>
      <c r="J354" s="83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57"/>
      <c r="B355" s="57"/>
      <c r="C355" s="57"/>
      <c r="D355" s="59"/>
      <c r="E355" s="60"/>
      <c r="F355" s="61"/>
      <c r="G355" s="57"/>
      <c r="J355" s="83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57"/>
      <c r="B356" s="57"/>
      <c r="C356" s="57"/>
      <c r="D356" s="59"/>
      <c r="E356" s="60"/>
      <c r="F356" s="61"/>
      <c r="G356" s="57"/>
      <c r="J356" s="83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57"/>
      <c r="B357" s="57"/>
      <c r="C357" s="57"/>
      <c r="D357" s="59"/>
      <c r="E357" s="60"/>
      <c r="F357" s="61"/>
      <c r="G357" s="57"/>
      <c r="J357" s="83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57"/>
      <c r="B358" s="57"/>
      <c r="C358" s="57"/>
      <c r="D358" s="59"/>
      <c r="E358" s="60"/>
      <c r="F358" s="61"/>
      <c r="G358" s="57"/>
      <c r="J358" s="83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57"/>
      <c r="B359" s="57"/>
      <c r="C359" s="57"/>
      <c r="D359" s="59"/>
      <c r="E359" s="60"/>
      <c r="F359" s="61"/>
      <c r="G359" s="57"/>
      <c r="J359" s="83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57"/>
      <c r="B360" s="57"/>
      <c r="C360" s="57"/>
      <c r="D360" s="59"/>
      <c r="E360" s="60"/>
      <c r="F360" s="61"/>
      <c r="G360" s="57"/>
      <c r="J360" s="83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57"/>
      <c r="B361" s="57"/>
      <c r="C361" s="57"/>
      <c r="D361" s="59"/>
      <c r="E361" s="60"/>
      <c r="F361" s="61"/>
      <c r="G361" s="57"/>
      <c r="J361" s="83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57"/>
      <c r="B362" s="57"/>
      <c r="C362" s="57"/>
      <c r="D362" s="59"/>
      <c r="E362" s="60"/>
      <c r="F362" s="61"/>
      <c r="G362" s="57"/>
      <c r="J362" s="83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57"/>
      <c r="B363" s="57"/>
      <c r="C363" s="57"/>
      <c r="D363" s="59"/>
      <c r="E363" s="60"/>
      <c r="F363" s="61"/>
      <c r="G363" s="57"/>
      <c r="J363" s="83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57"/>
      <c r="B364" s="57"/>
      <c r="C364" s="57"/>
      <c r="D364" s="59"/>
      <c r="E364" s="60"/>
      <c r="F364" s="61"/>
      <c r="G364" s="57"/>
      <c r="J364" s="83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57"/>
      <c r="B365" s="57"/>
      <c r="C365" s="57"/>
      <c r="D365" s="59"/>
      <c r="E365" s="60"/>
      <c r="F365" s="61"/>
      <c r="G365" s="57"/>
      <c r="J365" s="83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57"/>
      <c r="B366" s="57"/>
      <c r="C366" s="57"/>
      <c r="D366" s="59"/>
      <c r="E366" s="60"/>
      <c r="F366" s="61"/>
      <c r="G366" s="57"/>
      <c r="J366" s="83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57"/>
      <c r="B367" s="57"/>
      <c r="C367" s="57"/>
      <c r="D367" s="59"/>
      <c r="E367" s="60"/>
      <c r="F367" s="61"/>
      <c r="G367" s="57"/>
      <c r="J367" s="83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57"/>
      <c r="B368" s="57"/>
      <c r="C368" s="57"/>
      <c r="D368" s="59"/>
      <c r="E368" s="60"/>
      <c r="F368" s="61"/>
      <c r="G368" s="57"/>
      <c r="J368" s="83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57"/>
      <c r="B369" s="57"/>
      <c r="C369" s="57"/>
      <c r="D369" s="59"/>
      <c r="E369" s="60"/>
      <c r="F369" s="61"/>
      <c r="G369" s="57"/>
      <c r="J369" s="83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57"/>
      <c r="B370" s="57"/>
      <c r="C370" s="57"/>
      <c r="D370" s="59"/>
      <c r="E370" s="60"/>
      <c r="F370" s="61"/>
      <c r="G370" s="57"/>
      <c r="J370" s="83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57"/>
      <c r="B371" s="57"/>
      <c r="C371" s="57"/>
      <c r="D371" s="59"/>
      <c r="E371" s="60"/>
      <c r="F371" s="61"/>
      <c r="G371" s="57"/>
      <c r="J371" s="83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57"/>
      <c r="B372" s="57"/>
      <c r="C372" s="57"/>
      <c r="D372" s="59"/>
      <c r="E372" s="60"/>
      <c r="F372" s="61"/>
      <c r="G372" s="57"/>
      <c r="J372" s="83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57"/>
      <c r="B373" s="57"/>
      <c r="C373" s="57"/>
      <c r="D373" s="59"/>
      <c r="E373" s="60"/>
      <c r="F373" s="61"/>
      <c r="G373" s="57"/>
      <c r="J373" s="83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57"/>
      <c r="B374" s="57"/>
      <c r="C374" s="57"/>
      <c r="D374" s="59"/>
      <c r="E374" s="60"/>
      <c r="F374" s="61"/>
      <c r="G374" s="57"/>
      <c r="J374" s="83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57"/>
      <c r="B375" s="57"/>
      <c r="C375" s="57"/>
      <c r="D375" s="59"/>
      <c r="E375" s="60"/>
      <c r="F375" s="61"/>
      <c r="G375" s="57"/>
      <c r="J375" s="83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57"/>
      <c r="B376" s="57"/>
      <c r="C376" s="57"/>
      <c r="D376" s="59"/>
      <c r="E376" s="60"/>
      <c r="F376" s="61"/>
      <c r="G376" s="57"/>
      <c r="J376" s="83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57"/>
      <c r="B377" s="57"/>
      <c r="C377" s="57"/>
      <c r="D377" s="59"/>
      <c r="E377" s="60"/>
      <c r="F377" s="61"/>
      <c r="G377" s="57"/>
      <c r="J377" s="83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57"/>
      <c r="B378" s="57"/>
      <c r="C378" s="57"/>
      <c r="D378" s="59"/>
      <c r="E378" s="60"/>
      <c r="F378" s="61"/>
      <c r="G378" s="57"/>
      <c r="J378" s="83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57"/>
      <c r="B379" s="57"/>
      <c r="C379" s="57"/>
      <c r="D379" s="59"/>
      <c r="E379" s="60"/>
      <c r="F379" s="61"/>
      <c r="G379" s="57"/>
      <c r="J379" s="83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57"/>
      <c r="B380" s="57"/>
      <c r="C380" s="57"/>
      <c r="D380" s="59"/>
      <c r="E380" s="60"/>
      <c r="F380" s="61"/>
      <c r="G380" s="57"/>
      <c r="J380" s="83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57"/>
      <c r="B381" s="57"/>
      <c r="C381" s="57"/>
      <c r="D381" s="59"/>
      <c r="E381" s="60"/>
      <c r="F381" s="61"/>
      <c r="G381" s="57"/>
      <c r="J381" s="83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57"/>
      <c r="B382" s="57"/>
      <c r="C382" s="57"/>
      <c r="D382" s="59"/>
      <c r="E382" s="60"/>
      <c r="F382" s="61"/>
      <c r="G382" s="57"/>
      <c r="J382" s="83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57"/>
      <c r="B383" s="57"/>
      <c r="C383" s="57"/>
      <c r="D383" s="59"/>
      <c r="E383" s="60"/>
      <c r="F383" s="61"/>
      <c r="G383" s="57"/>
      <c r="J383" s="83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57"/>
      <c r="B384" s="57"/>
      <c r="C384" s="57"/>
      <c r="D384" s="59"/>
      <c r="E384" s="60"/>
      <c r="F384" s="61"/>
      <c r="G384" s="57"/>
      <c r="J384" s="83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57"/>
      <c r="B385" s="57"/>
      <c r="C385" s="57"/>
      <c r="D385" s="59"/>
      <c r="E385" s="60"/>
      <c r="F385" s="61"/>
      <c r="G385" s="57"/>
      <c r="J385" s="83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57"/>
      <c r="B386" s="57"/>
      <c r="C386" s="57"/>
      <c r="D386" s="59"/>
      <c r="E386" s="60"/>
      <c r="F386" s="61"/>
      <c r="G386" s="57"/>
      <c r="J386" s="83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57"/>
      <c r="B387" s="57"/>
      <c r="C387" s="57"/>
      <c r="D387" s="59"/>
      <c r="E387" s="60"/>
      <c r="F387" s="61"/>
      <c r="G387" s="57"/>
      <c r="J387" s="83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57"/>
      <c r="B388" s="57"/>
      <c r="C388" s="57"/>
      <c r="D388" s="59"/>
      <c r="E388" s="60"/>
      <c r="F388" s="61"/>
      <c r="G388" s="57"/>
      <c r="J388" s="83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57"/>
      <c r="B389" s="57"/>
      <c r="C389" s="57"/>
      <c r="D389" s="59"/>
      <c r="E389" s="60"/>
      <c r="F389" s="61"/>
      <c r="G389" s="57"/>
      <c r="J389" s="83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57"/>
      <c r="B390" s="57"/>
      <c r="C390" s="57"/>
      <c r="D390" s="59"/>
      <c r="E390" s="60"/>
      <c r="F390" s="61"/>
      <c r="G390" s="57"/>
      <c r="J390" s="83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57"/>
      <c r="B391" s="57"/>
      <c r="C391" s="57"/>
      <c r="D391" s="59"/>
      <c r="E391" s="60"/>
      <c r="F391" s="61"/>
      <c r="G391" s="57"/>
      <c r="J391" s="83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57"/>
      <c r="B392" s="57"/>
      <c r="C392" s="57"/>
      <c r="D392" s="59"/>
      <c r="E392" s="60"/>
      <c r="F392" s="61"/>
      <c r="G392" s="57"/>
      <c r="J392" s="83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57"/>
      <c r="B393" s="57"/>
      <c r="C393" s="57"/>
      <c r="D393" s="59"/>
      <c r="E393" s="60"/>
      <c r="F393" s="61"/>
      <c r="G393" s="57"/>
      <c r="J393" s="83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57"/>
      <c r="B394" s="57"/>
      <c r="C394" s="57"/>
      <c r="D394" s="59"/>
      <c r="E394" s="60"/>
      <c r="F394" s="61"/>
      <c r="G394" s="57"/>
      <c r="J394" s="83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57"/>
      <c r="B395" s="57"/>
      <c r="C395" s="57"/>
      <c r="D395" s="59"/>
      <c r="E395" s="60"/>
      <c r="F395" s="61"/>
      <c r="G395" s="57"/>
      <c r="J395" s="83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57"/>
      <c r="B396" s="57"/>
      <c r="C396" s="57"/>
      <c r="D396" s="59"/>
      <c r="E396" s="60"/>
      <c r="F396" s="61"/>
      <c r="G396" s="57"/>
      <c r="J396" s="83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57"/>
      <c r="B397" s="57"/>
      <c r="C397" s="57"/>
      <c r="D397" s="59"/>
      <c r="E397" s="60"/>
      <c r="F397" s="61"/>
      <c r="G397" s="57"/>
      <c r="J397" s="83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57"/>
      <c r="B398" s="57"/>
      <c r="C398" s="57"/>
      <c r="D398" s="59"/>
      <c r="E398" s="60"/>
      <c r="F398" s="61"/>
      <c r="G398" s="57"/>
      <c r="J398" s="83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57"/>
      <c r="B399" s="57"/>
      <c r="C399" s="57"/>
      <c r="D399" s="59"/>
      <c r="E399" s="60"/>
      <c r="F399" s="61"/>
      <c r="G399" s="57"/>
      <c r="J399" s="83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57"/>
      <c r="B400" s="57"/>
      <c r="C400" s="57"/>
      <c r="D400" s="59"/>
      <c r="E400" s="60"/>
      <c r="F400" s="61"/>
      <c r="G400" s="57"/>
      <c r="J400" s="83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57"/>
      <c r="B401" s="57"/>
      <c r="C401" s="57"/>
      <c r="D401" s="59"/>
      <c r="E401" s="60"/>
      <c r="F401" s="61"/>
      <c r="G401" s="57"/>
      <c r="J401" s="83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57"/>
      <c r="B402" s="57"/>
      <c r="C402" s="57"/>
      <c r="D402" s="59"/>
      <c r="E402" s="60"/>
      <c r="F402" s="61"/>
      <c r="G402" s="57"/>
      <c r="J402" s="83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57"/>
      <c r="B403" s="57"/>
      <c r="C403" s="57"/>
      <c r="D403" s="59"/>
      <c r="E403" s="60"/>
      <c r="F403" s="61"/>
      <c r="G403" s="57"/>
      <c r="J403" s="83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57"/>
      <c r="B404" s="57"/>
      <c r="C404" s="57"/>
      <c r="D404" s="59"/>
      <c r="E404" s="60"/>
      <c r="F404" s="61"/>
      <c r="G404" s="57"/>
      <c r="J404" s="83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57"/>
      <c r="B405" s="57"/>
      <c r="C405" s="57"/>
      <c r="D405" s="59"/>
      <c r="E405" s="60"/>
      <c r="F405" s="61"/>
      <c r="G405" s="57"/>
      <c r="J405" s="83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57"/>
      <c r="B406" s="57"/>
      <c r="C406" s="57"/>
      <c r="D406" s="59"/>
      <c r="E406" s="60"/>
      <c r="F406" s="61"/>
      <c r="G406" s="57"/>
      <c r="J406" s="83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57"/>
      <c r="B407" s="57"/>
      <c r="C407" s="57"/>
      <c r="D407" s="59"/>
      <c r="E407" s="60"/>
      <c r="F407" s="61"/>
      <c r="G407" s="57"/>
      <c r="J407" s="83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57"/>
      <c r="B408" s="57"/>
      <c r="C408" s="57"/>
      <c r="D408" s="59"/>
      <c r="E408" s="60"/>
      <c r="F408" s="61"/>
      <c r="G408" s="57"/>
      <c r="J408" s="83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57"/>
      <c r="B409" s="57"/>
      <c r="C409" s="57"/>
      <c r="D409" s="59"/>
      <c r="E409" s="60"/>
      <c r="F409" s="61"/>
      <c r="G409" s="57"/>
      <c r="J409" s="83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57"/>
      <c r="B410" s="57"/>
      <c r="C410" s="57"/>
      <c r="D410" s="59"/>
      <c r="E410" s="60"/>
      <c r="F410" s="61"/>
      <c r="G410" s="57"/>
      <c r="J410" s="83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57"/>
      <c r="B411" s="57"/>
      <c r="C411" s="57"/>
      <c r="D411" s="59"/>
      <c r="E411" s="60"/>
      <c r="F411" s="61"/>
      <c r="G411" s="57"/>
      <c r="J411" s="83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57"/>
      <c r="B412" s="57"/>
      <c r="C412" s="57"/>
      <c r="D412" s="59"/>
      <c r="E412" s="60"/>
      <c r="F412" s="61"/>
      <c r="G412" s="57"/>
      <c r="J412" s="83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57"/>
      <c r="B413" s="57"/>
      <c r="C413" s="57"/>
      <c r="D413" s="59"/>
      <c r="E413" s="60"/>
      <c r="F413" s="61"/>
      <c r="G413" s="57"/>
      <c r="J413" s="83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57"/>
      <c r="B414" s="57"/>
      <c r="C414" s="57"/>
      <c r="D414" s="59"/>
      <c r="E414" s="60"/>
      <c r="F414" s="61"/>
      <c r="G414" s="57"/>
      <c r="J414" s="83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57"/>
      <c r="B415" s="57"/>
      <c r="C415" s="57"/>
      <c r="D415" s="59"/>
      <c r="E415" s="60"/>
      <c r="F415" s="61"/>
      <c r="G415" s="57"/>
      <c r="J415" s="83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57"/>
      <c r="B416" s="57"/>
      <c r="C416" s="57"/>
      <c r="D416" s="59"/>
      <c r="E416" s="60"/>
      <c r="F416" s="61"/>
      <c r="G416" s="57"/>
      <c r="J416" s="83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57"/>
      <c r="B417" s="57"/>
      <c r="C417" s="57"/>
      <c r="D417" s="59"/>
      <c r="E417" s="60"/>
      <c r="F417" s="61"/>
      <c r="G417" s="57"/>
      <c r="J417" s="83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57"/>
      <c r="B418" s="57"/>
      <c r="C418" s="57"/>
      <c r="D418" s="59"/>
      <c r="E418" s="60"/>
      <c r="F418" s="61"/>
      <c r="G418" s="57"/>
      <c r="J418" s="83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57"/>
      <c r="B419" s="57"/>
      <c r="C419" s="57"/>
      <c r="D419" s="59"/>
      <c r="E419" s="60"/>
      <c r="F419" s="61"/>
      <c r="G419" s="57"/>
      <c r="J419" s="83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57"/>
      <c r="B420" s="57"/>
      <c r="C420" s="57"/>
      <c r="D420" s="59"/>
      <c r="E420" s="60"/>
      <c r="F420" s="61"/>
      <c r="G420" s="57"/>
      <c r="J420" s="83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57"/>
      <c r="B421" s="57"/>
      <c r="C421" s="57"/>
      <c r="D421" s="59"/>
      <c r="E421" s="60"/>
      <c r="F421" s="61"/>
      <c r="G421" s="57"/>
      <c r="J421" s="83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57"/>
      <c r="B422" s="57"/>
      <c r="C422" s="57"/>
      <c r="D422" s="59"/>
      <c r="E422" s="60"/>
      <c r="F422" s="61"/>
      <c r="G422" s="57"/>
      <c r="J422" s="83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57"/>
      <c r="B423" s="57"/>
      <c r="C423" s="57"/>
      <c r="D423" s="59"/>
      <c r="E423" s="60"/>
      <c r="F423" s="61"/>
      <c r="G423" s="57"/>
      <c r="J423" s="83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57"/>
      <c r="B424" s="57"/>
      <c r="C424" s="57"/>
      <c r="D424" s="59"/>
      <c r="E424" s="60"/>
      <c r="F424" s="61"/>
      <c r="G424" s="57"/>
      <c r="J424" s="83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57"/>
      <c r="B425" s="57"/>
      <c r="C425" s="57"/>
      <c r="D425" s="59"/>
      <c r="E425" s="60"/>
      <c r="F425" s="61"/>
      <c r="G425" s="57"/>
      <c r="J425" s="83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57"/>
      <c r="B426" s="57"/>
      <c r="C426" s="57"/>
      <c r="D426" s="59"/>
      <c r="E426" s="60"/>
      <c r="F426" s="61"/>
      <c r="G426" s="57"/>
      <c r="J426" s="83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57"/>
      <c r="B427" s="57"/>
      <c r="C427" s="57"/>
      <c r="D427" s="59"/>
      <c r="E427" s="60"/>
      <c r="F427" s="61"/>
      <c r="G427" s="57"/>
      <c r="J427" s="83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57"/>
      <c r="B428" s="57"/>
      <c r="C428" s="57"/>
      <c r="D428" s="59"/>
      <c r="E428" s="60"/>
      <c r="F428" s="61"/>
      <c r="G428" s="57"/>
      <c r="J428" s="83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57"/>
      <c r="B429" s="57"/>
      <c r="C429" s="57"/>
      <c r="D429" s="59"/>
      <c r="E429" s="60"/>
      <c r="F429" s="61"/>
      <c r="G429" s="57"/>
      <c r="J429" s="83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57"/>
      <c r="B430" s="57"/>
      <c r="C430" s="57"/>
      <c r="D430" s="59"/>
      <c r="E430" s="60"/>
      <c r="F430" s="61"/>
      <c r="G430" s="57"/>
      <c r="J430" s="83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57"/>
      <c r="B431" s="57"/>
      <c r="C431" s="57"/>
      <c r="D431" s="59"/>
      <c r="E431" s="60"/>
      <c r="F431" s="61"/>
      <c r="G431" s="57"/>
      <c r="J431" s="83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57"/>
      <c r="B432" s="57"/>
      <c r="C432" s="57"/>
      <c r="D432" s="59"/>
      <c r="E432" s="60"/>
      <c r="F432" s="61"/>
      <c r="G432" s="57"/>
      <c r="J432" s="83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57"/>
      <c r="B433" s="57"/>
      <c r="C433" s="57"/>
      <c r="D433" s="59"/>
      <c r="E433" s="60"/>
      <c r="F433" s="61"/>
      <c r="G433" s="57"/>
      <c r="J433" s="83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57"/>
      <c r="B434" s="57"/>
      <c r="C434" s="57"/>
      <c r="D434" s="59"/>
      <c r="E434" s="60"/>
      <c r="F434" s="61"/>
      <c r="G434" s="57"/>
      <c r="J434" s="83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57"/>
      <c r="B435" s="57"/>
      <c r="C435" s="57"/>
      <c r="D435" s="59"/>
      <c r="E435" s="60"/>
      <c r="F435" s="61"/>
      <c r="G435" s="57"/>
      <c r="J435" s="83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57"/>
      <c r="B436" s="57"/>
      <c r="C436" s="57"/>
      <c r="D436" s="59"/>
      <c r="E436" s="60"/>
      <c r="F436" s="61"/>
      <c r="G436" s="57"/>
      <c r="J436" s="83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57"/>
      <c r="B437" s="57"/>
      <c r="C437" s="57"/>
      <c r="D437" s="59"/>
      <c r="E437" s="60"/>
      <c r="F437" s="61"/>
      <c r="G437" s="57"/>
      <c r="J437" s="83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57"/>
      <c r="B438" s="57"/>
      <c r="C438" s="57"/>
      <c r="D438" s="59"/>
      <c r="E438" s="60"/>
      <c r="F438" s="61"/>
      <c r="G438" s="57"/>
      <c r="J438" s="83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57"/>
      <c r="B439" s="57"/>
      <c r="C439" s="57"/>
      <c r="D439" s="59"/>
      <c r="E439" s="60"/>
      <c r="F439" s="61"/>
      <c r="G439" s="57"/>
      <c r="J439" s="83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57"/>
      <c r="B440" s="57"/>
      <c r="C440" s="57"/>
      <c r="D440" s="59"/>
      <c r="E440" s="60"/>
      <c r="F440" s="61"/>
      <c r="G440" s="57"/>
      <c r="J440" s="83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57"/>
      <c r="B441" s="57"/>
      <c r="C441" s="57"/>
      <c r="D441" s="59"/>
      <c r="E441" s="60"/>
      <c r="F441" s="61"/>
      <c r="G441" s="57"/>
      <c r="J441" s="83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57"/>
      <c r="B442" s="57"/>
      <c r="C442" s="57"/>
      <c r="D442" s="59"/>
      <c r="E442" s="60"/>
      <c r="F442" s="61"/>
      <c r="G442" s="57"/>
      <c r="J442" s="83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57"/>
      <c r="B443" s="57"/>
      <c r="C443" s="57"/>
      <c r="D443" s="59"/>
      <c r="E443" s="60"/>
      <c r="F443" s="61"/>
      <c r="G443" s="57"/>
      <c r="J443" s="83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57"/>
      <c r="B444" s="57"/>
      <c r="C444" s="57"/>
      <c r="D444" s="59"/>
      <c r="E444" s="60"/>
      <c r="F444" s="61"/>
      <c r="G444" s="57"/>
      <c r="J444" s="83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57"/>
      <c r="B445" s="57"/>
      <c r="C445" s="57"/>
      <c r="D445" s="59"/>
      <c r="E445" s="60"/>
      <c r="F445" s="61"/>
      <c r="G445" s="57"/>
      <c r="J445" s="83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57"/>
      <c r="B446" s="57"/>
      <c r="C446" s="57"/>
      <c r="D446" s="59"/>
      <c r="E446" s="60"/>
      <c r="F446" s="61"/>
      <c r="G446" s="57"/>
      <c r="J446" s="83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57"/>
      <c r="B447" s="57"/>
      <c r="C447" s="57"/>
      <c r="D447" s="59"/>
      <c r="E447" s="60"/>
      <c r="F447" s="61"/>
      <c r="G447" s="57"/>
      <c r="J447" s="83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57"/>
      <c r="B448" s="57"/>
      <c r="C448" s="57"/>
      <c r="D448" s="59"/>
      <c r="E448" s="60"/>
      <c r="F448" s="61"/>
      <c r="G448" s="57"/>
      <c r="J448" s="83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57"/>
      <c r="B449" s="57"/>
      <c r="C449" s="57"/>
      <c r="D449" s="59"/>
      <c r="E449" s="60"/>
      <c r="F449" s="61"/>
      <c r="G449" s="57"/>
      <c r="J449" s="83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57"/>
      <c r="B450" s="57"/>
      <c r="C450" s="57"/>
      <c r="D450" s="59"/>
      <c r="E450" s="60"/>
      <c r="F450" s="61"/>
      <c r="G450" s="57"/>
      <c r="J450" s="83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57"/>
      <c r="B451" s="57"/>
      <c r="C451" s="57"/>
      <c r="D451" s="59"/>
      <c r="E451" s="60"/>
      <c r="F451" s="61"/>
      <c r="G451" s="57"/>
      <c r="J451" s="83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57"/>
      <c r="B452" s="57"/>
      <c r="C452" s="57"/>
      <c r="D452" s="59"/>
      <c r="E452" s="60"/>
      <c r="F452" s="61"/>
      <c r="G452" s="57"/>
      <c r="J452" s="83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57"/>
      <c r="B453" s="57"/>
      <c r="C453" s="57"/>
      <c r="D453" s="59"/>
      <c r="E453" s="60"/>
      <c r="F453" s="61"/>
      <c r="G453" s="57"/>
      <c r="J453" s="83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57"/>
      <c r="B454" s="57"/>
      <c r="C454" s="57"/>
      <c r="D454" s="59"/>
      <c r="E454" s="60"/>
      <c r="F454" s="61"/>
      <c r="G454" s="57"/>
      <c r="J454" s="83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57"/>
      <c r="B455" s="57"/>
      <c r="C455" s="57"/>
      <c r="D455" s="59"/>
      <c r="E455" s="60"/>
      <c r="F455" s="61"/>
      <c r="G455" s="57"/>
      <c r="J455" s="83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57"/>
      <c r="B456" s="57"/>
      <c r="C456" s="57"/>
      <c r="D456" s="59"/>
      <c r="E456" s="60"/>
      <c r="F456" s="61"/>
      <c r="G456" s="57"/>
      <c r="J456" s="83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57"/>
      <c r="B457" s="57"/>
      <c r="C457" s="57"/>
      <c r="D457" s="59"/>
      <c r="E457" s="60"/>
      <c r="F457" s="61"/>
      <c r="G457" s="57"/>
      <c r="J457" s="83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57"/>
      <c r="B458" s="57"/>
      <c r="C458" s="57"/>
      <c r="D458" s="59"/>
      <c r="E458" s="60"/>
      <c r="F458" s="61"/>
      <c r="G458" s="57"/>
      <c r="J458" s="83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57"/>
      <c r="B459" s="57"/>
      <c r="C459" s="57"/>
      <c r="D459" s="59"/>
      <c r="E459" s="60"/>
      <c r="F459" s="61"/>
      <c r="G459" s="57"/>
      <c r="J459" s="83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57"/>
      <c r="B460" s="57"/>
      <c r="C460" s="57"/>
      <c r="D460" s="59"/>
      <c r="E460" s="60"/>
      <c r="F460" s="61"/>
      <c r="G460" s="57"/>
      <c r="J460" s="83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57"/>
      <c r="B461" s="57"/>
      <c r="C461" s="57"/>
      <c r="D461" s="59"/>
      <c r="E461" s="60"/>
      <c r="F461" s="61"/>
      <c r="G461" s="57"/>
      <c r="J461" s="83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57"/>
      <c r="B462" s="57"/>
      <c r="C462" s="57"/>
      <c r="D462" s="59"/>
      <c r="E462" s="60"/>
      <c r="F462" s="61"/>
      <c r="G462" s="57"/>
      <c r="J462" s="83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57"/>
      <c r="B463" s="57"/>
      <c r="C463" s="57"/>
      <c r="D463" s="59"/>
      <c r="E463" s="60"/>
      <c r="F463" s="61"/>
      <c r="G463" s="57"/>
      <c r="J463" s="83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57"/>
      <c r="B464" s="57"/>
      <c r="C464" s="57"/>
      <c r="D464" s="59"/>
      <c r="E464" s="60"/>
      <c r="F464" s="61"/>
      <c r="G464" s="57"/>
      <c r="J464" s="83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57"/>
      <c r="B465" s="57"/>
      <c r="C465" s="57"/>
      <c r="D465" s="59"/>
      <c r="E465" s="60"/>
      <c r="F465" s="61"/>
      <c r="G465" s="57"/>
      <c r="J465" s="83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57"/>
      <c r="B466" s="57"/>
      <c r="C466" s="57"/>
      <c r="D466" s="59"/>
      <c r="E466" s="60"/>
      <c r="F466" s="61"/>
      <c r="G466" s="57"/>
      <c r="J466" s="83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57"/>
      <c r="B467" s="57"/>
      <c r="C467" s="57"/>
      <c r="D467" s="59"/>
      <c r="E467" s="60"/>
      <c r="F467" s="61"/>
      <c r="G467" s="57"/>
      <c r="J467" s="83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57"/>
      <c r="B468" s="57"/>
      <c r="C468" s="57"/>
      <c r="D468" s="59"/>
      <c r="E468" s="60"/>
      <c r="F468" s="61"/>
      <c r="G468" s="57"/>
      <c r="J468" s="83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57"/>
      <c r="B469" s="57"/>
      <c r="C469" s="57"/>
      <c r="D469" s="59"/>
      <c r="E469" s="60"/>
      <c r="F469" s="61"/>
      <c r="G469" s="57"/>
      <c r="J469" s="83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57"/>
      <c r="B470" s="57"/>
      <c r="C470" s="57"/>
      <c r="D470" s="59"/>
      <c r="E470" s="60"/>
      <c r="F470" s="61"/>
      <c r="G470" s="57"/>
      <c r="J470" s="83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57"/>
      <c r="B471" s="57"/>
      <c r="C471" s="57"/>
      <c r="D471" s="59"/>
      <c r="E471" s="60"/>
      <c r="F471" s="61"/>
      <c r="G471" s="57"/>
      <c r="J471" s="83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57"/>
      <c r="B472" s="57"/>
      <c r="C472" s="57"/>
      <c r="D472" s="59"/>
      <c r="E472" s="60"/>
      <c r="F472" s="61"/>
      <c r="G472" s="57"/>
      <c r="J472" s="83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57"/>
      <c r="B473" s="57"/>
      <c r="C473" s="57"/>
      <c r="D473" s="59"/>
      <c r="E473" s="60"/>
      <c r="F473" s="61"/>
      <c r="G473" s="57"/>
      <c r="J473" s="83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57"/>
      <c r="B474" s="57"/>
      <c r="C474" s="57"/>
      <c r="D474" s="59"/>
      <c r="E474" s="60"/>
      <c r="F474" s="61"/>
      <c r="G474" s="57"/>
      <c r="J474" s="83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57"/>
      <c r="B475" s="57"/>
      <c r="C475" s="57"/>
      <c r="D475" s="59"/>
      <c r="E475" s="60"/>
      <c r="F475" s="61"/>
      <c r="G475" s="57"/>
      <c r="J475" s="83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57"/>
      <c r="B476" s="57"/>
      <c r="C476" s="57"/>
      <c r="D476" s="59"/>
      <c r="E476" s="60"/>
      <c r="F476" s="61"/>
      <c r="G476" s="57"/>
      <c r="J476" s="83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57"/>
      <c r="B477" s="57"/>
      <c r="C477" s="57"/>
      <c r="D477" s="59"/>
      <c r="E477" s="60"/>
      <c r="F477" s="61"/>
      <c r="G477" s="57"/>
      <c r="J477" s="83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57"/>
      <c r="B478" s="57"/>
      <c r="C478" s="57"/>
      <c r="D478" s="59"/>
      <c r="E478" s="60"/>
      <c r="F478" s="61"/>
      <c r="G478" s="57"/>
      <c r="J478" s="83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57"/>
      <c r="B479" s="57"/>
      <c r="C479" s="57"/>
      <c r="D479" s="59"/>
      <c r="E479" s="60"/>
      <c r="F479" s="61"/>
      <c r="G479" s="57"/>
      <c r="J479" s="83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57"/>
      <c r="B480" s="57"/>
      <c r="C480" s="57"/>
      <c r="D480" s="59"/>
      <c r="E480" s="60"/>
      <c r="F480" s="61"/>
      <c r="G480" s="57"/>
      <c r="J480" s="83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57"/>
      <c r="B481" s="57"/>
      <c r="C481" s="57"/>
      <c r="D481" s="59"/>
      <c r="E481" s="60"/>
      <c r="F481" s="61"/>
      <c r="G481" s="57"/>
      <c r="J481" s="83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57"/>
      <c r="B482" s="57"/>
      <c r="C482" s="57"/>
      <c r="D482" s="59"/>
      <c r="E482" s="60"/>
      <c r="F482" s="61"/>
      <c r="G482" s="57"/>
      <c r="J482" s="83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57"/>
      <c r="B483" s="57"/>
      <c r="C483" s="57"/>
      <c r="D483" s="59"/>
      <c r="E483" s="60"/>
      <c r="F483" s="61"/>
      <c r="G483" s="57"/>
      <c r="J483" s="83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57"/>
      <c r="B484" s="57"/>
      <c r="C484" s="57"/>
      <c r="D484" s="59"/>
      <c r="E484" s="60"/>
      <c r="F484" s="61"/>
      <c r="G484" s="57"/>
      <c r="J484" s="83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57"/>
      <c r="B485" s="57"/>
      <c r="C485" s="57"/>
      <c r="D485" s="59"/>
      <c r="E485" s="60"/>
      <c r="F485" s="61"/>
      <c r="G485" s="57"/>
      <c r="J485" s="83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57"/>
      <c r="B486" s="57"/>
      <c r="C486" s="57"/>
      <c r="D486" s="59"/>
      <c r="E486" s="60"/>
      <c r="F486" s="61"/>
      <c r="G486" s="57"/>
      <c r="J486" s="83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57"/>
      <c r="B487" s="57"/>
      <c r="C487" s="57"/>
      <c r="D487" s="59"/>
      <c r="E487" s="60"/>
      <c r="F487" s="61"/>
      <c r="G487" s="57"/>
      <c r="J487" s="83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57"/>
      <c r="B488" s="57"/>
      <c r="C488" s="57"/>
      <c r="D488" s="59"/>
      <c r="E488" s="60"/>
      <c r="F488" s="61"/>
      <c r="G488" s="57"/>
      <c r="J488" s="83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57"/>
      <c r="B489" s="57"/>
      <c r="C489" s="57"/>
      <c r="D489" s="59"/>
      <c r="E489" s="60"/>
      <c r="F489" s="61"/>
      <c r="G489" s="57"/>
      <c r="J489" s="83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57"/>
      <c r="B490" s="57"/>
      <c r="C490" s="57"/>
      <c r="D490" s="59"/>
      <c r="E490" s="60"/>
      <c r="F490" s="61"/>
      <c r="G490" s="57"/>
      <c r="J490" s="83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57"/>
      <c r="B491" s="57"/>
      <c r="C491" s="57"/>
      <c r="D491" s="59"/>
      <c r="E491" s="60"/>
      <c r="F491" s="61"/>
      <c r="G491" s="57"/>
      <c r="J491" s="83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57"/>
      <c r="B492" s="57"/>
      <c r="C492" s="57"/>
      <c r="D492" s="59"/>
      <c r="E492" s="60"/>
      <c r="F492" s="61"/>
      <c r="G492" s="57"/>
      <c r="J492" s="83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57"/>
      <c r="B493" s="57"/>
      <c r="C493" s="57"/>
      <c r="D493" s="59"/>
      <c r="E493" s="60"/>
      <c r="F493" s="61"/>
      <c r="G493" s="57"/>
      <c r="J493" s="83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57"/>
      <c r="B494" s="57"/>
      <c r="C494" s="57"/>
      <c r="D494" s="59"/>
      <c r="E494" s="60"/>
      <c r="F494" s="61"/>
      <c r="G494" s="57"/>
      <c r="J494" s="83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57"/>
      <c r="B495" s="57"/>
      <c r="C495" s="57"/>
      <c r="D495" s="59"/>
      <c r="E495" s="60"/>
      <c r="F495" s="61"/>
      <c r="G495" s="57"/>
      <c r="J495" s="83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57"/>
      <c r="B496" s="57"/>
      <c r="C496" s="57"/>
      <c r="D496" s="59"/>
      <c r="E496" s="60"/>
      <c r="F496" s="61"/>
      <c r="G496" s="57"/>
      <c r="J496" s="83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57"/>
      <c r="B497" s="57"/>
      <c r="C497" s="57"/>
      <c r="D497" s="59"/>
      <c r="E497" s="60"/>
      <c r="F497" s="61"/>
      <c r="G497" s="57"/>
      <c r="J497" s="83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57"/>
      <c r="B498" s="57"/>
      <c r="C498" s="57"/>
      <c r="D498" s="59"/>
      <c r="E498" s="60"/>
      <c r="F498" s="61"/>
      <c r="G498" s="57"/>
      <c r="J498" s="83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57"/>
      <c r="B499" s="57"/>
      <c r="C499" s="57"/>
      <c r="D499" s="59"/>
      <c r="E499" s="60"/>
      <c r="F499" s="61"/>
      <c r="G499" s="57"/>
      <c r="J499" s="83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57"/>
      <c r="B500" s="57"/>
      <c r="C500" s="57"/>
      <c r="D500" s="59"/>
      <c r="E500" s="60"/>
      <c r="F500" s="61"/>
      <c r="G500" s="57"/>
      <c r="J500" s="83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57"/>
      <c r="B501" s="57"/>
      <c r="C501" s="57"/>
      <c r="D501" s="59"/>
      <c r="E501" s="60"/>
      <c r="F501" s="61"/>
      <c r="G501" s="57"/>
      <c r="J501" s="83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57"/>
      <c r="B502" s="57"/>
      <c r="C502" s="57"/>
      <c r="D502" s="59"/>
      <c r="E502" s="60"/>
      <c r="F502" s="61"/>
      <c r="G502" s="57"/>
      <c r="J502" s="83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57"/>
      <c r="B503" s="57"/>
      <c r="C503" s="57"/>
      <c r="D503" s="59"/>
      <c r="E503" s="60"/>
      <c r="F503" s="61"/>
      <c r="G503" s="57"/>
      <c r="J503" s="83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57"/>
      <c r="B504" s="57"/>
      <c r="C504" s="57"/>
      <c r="D504" s="59"/>
      <c r="E504" s="60"/>
      <c r="F504" s="61"/>
      <c r="G504" s="57"/>
      <c r="J504" s="83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57"/>
      <c r="B505" s="57"/>
      <c r="C505" s="57"/>
      <c r="D505" s="59"/>
      <c r="E505" s="60"/>
      <c r="F505" s="61"/>
      <c r="G505" s="57"/>
      <c r="J505" s="83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57"/>
      <c r="B506" s="57"/>
      <c r="C506" s="57"/>
      <c r="D506" s="59"/>
      <c r="E506" s="60"/>
      <c r="F506" s="61"/>
      <c r="G506" s="57"/>
      <c r="J506" s="83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57"/>
      <c r="B507" s="57"/>
      <c r="C507" s="57"/>
      <c r="D507" s="59"/>
      <c r="E507" s="60"/>
      <c r="F507" s="61"/>
      <c r="G507" s="57"/>
      <c r="J507" s="83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57"/>
      <c r="B508" s="57"/>
      <c r="C508" s="57"/>
      <c r="D508" s="59"/>
      <c r="E508" s="60"/>
      <c r="F508" s="61"/>
      <c r="G508" s="57"/>
      <c r="J508" s="83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57"/>
      <c r="B509" s="57"/>
      <c r="C509" s="57"/>
      <c r="D509" s="59"/>
      <c r="E509" s="60"/>
      <c r="F509" s="61"/>
      <c r="G509" s="57"/>
      <c r="J509" s="83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57"/>
      <c r="B510" s="57"/>
      <c r="C510" s="57"/>
      <c r="D510" s="59"/>
      <c r="E510" s="60"/>
      <c r="F510" s="61"/>
      <c r="G510" s="57"/>
      <c r="J510" s="83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57"/>
      <c r="B511" s="57"/>
      <c r="C511" s="57"/>
      <c r="D511" s="59"/>
      <c r="E511" s="60"/>
      <c r="F511" s="61"/>
      <c r="G511" s="57"/>
      <c r="J511" s="83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57"/>
      <c r="B512" s="57"/>
      <c r="C512" s="57"/>
      <c r="D512" s="59"/>
      <c r="E512" s="60"/>
      <c r="F512" s="61"/>
      <c r="G512" s="57"/>
      <c r="J512" s="83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57"/>
      <c r="B513" s="57"/>
      <c r="C513" s="57"/>
      <c r="D513" s="59"/>
      <c r="E513" s="60"/>
      <c r="F513" s="61"/>
      <c r="G513" s="57"/>
      <c r="J513" s="83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57"/>
      <c r="B514" s="57"/>
      <c r="C514" s="57"/>
      <c r="D514" s="59"/>
      <c r="E514" s="60"/>
      <c r="F514" s="61"/>
      <c r="G514" s="57"/>
      <c r="J514" s="83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57"/>
      <c r="B515" s="57"/>
      <c r="C515" s="57"/>
      <c r="D515" s="59"/>
      <c r="E515" s="60"/>
      <c r="F515" s="61"/>
      <c r="G515" s="57"/>
      <c r="J515" s="83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57"/>
      <c r="B516" s="57"/>
      <c r="C516" s="57"/>
      <c r="D516" s="59"/>
      <c r="E516" s="60"/>
      <c r="F516" s="61"/>
      <c r="G516" s="57"/>
      <c r="J516" s="83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57"/>
      <c r="B517" s="57"/>
      <c r="C517" s="57"/>
      <c r="D517" s="59"/>
      <c r="E517" s="60"/>
      <c r="F517" s="61"/>
      <c r="G517" s="57"/>
      <c r="J517" s="83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57"/>
      <c r="B518" s="57"/>
      <c r="C518" s="57"/>
      <c r="D518" s="59"/>
      <c r="E518" s="60"/>
      <c r="F518" s="61"/>
      <c r="G518" s="57"/>
      <c r="J518" s="83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57"/>
      <c r="B519" s="57"/>
      <c r="C519" s="57"/>
      <c r="D519" s="59"/>
      <c r="E519" s="60"/>
      <c r="F519" s="61"/>
      <c r="G519" s="57"/>
      <c r="J519" s="83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57"/>
      <c r="B520" s="57"/>
      <c r="C520" s="57"/>
      <c r="D520" s="59"/>
      <c r="E520" s="60"/>
      <c r="F520" s="61"/>
      <c r="G520" s="57"/>
      <c r="J520" s="83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57"/>
      <c r="B521" s="57"/>
      <c r="C521" s="57"/>
      <c r="D521" s="59"/>
      <c r="E521" s="60"/>
      <c r="F521" s="61"/>
      <c r="G521" s="57"/>
      <c r="J521" s="83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57"/>
      <c r="B522" s="57"/>
      <c r="C522" s="57"/>
      <c r="D522" s="59"/>
      <c r="E522" s="60"/>
      <c r="F522" s="61"/>
      <c r="G522" s="57"/>
      <c r="J522" s="83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57"/>
      <c r="B523" s="57"/>
      <c r="C523" s="57"/>
      <c r="D523" s="59"/>
      <c r="E523" s="60"/>
      <c r="F523" s="61"/>
      <c r="G523" s="57"/>
      <c r="J523" s="83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57"/>
      <c r="B524" s="57"/>
      <c r="C524" s="57"/>
      <c r="D524" s="59"/>
      <c r="E524" s="60"/>
      <c r="F524" s="61"/>
      <c r="G524" s="57"/>
      <c r="J524" s="83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57"/>
      <c r="B525" s="57"/>
      <c r="C525" s="57"/>
      <c r="D525" s="59"/>
      <c r="E525" s="60"/>
      <c r="F525" s="61"/>
      <c r="G525" s="57"/>
      <c r="J525" s="83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57"/>
      <c r="B526" s="57"/>
      <c r="C526" s="57"/>
      <c r="D526" s="59"/>
      <c r="E526" s="60"/>
      <c r="F526" s="61"/>
      <c r="G526" s="57"/>
      <c r="J526" s="83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57"/>
      <c r="B527" s="57"/>
      <c r="C527" s="57"/>
      <c r="D527" s="59"/>
      <c r="E527" s="60"/>
      <c r="F527" s="61"/>
      <c r="G527" s="57"/>
      <c r="J527" s="83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57"/>
      <c r="B528" s="57"/>
      <c r="C528" s="57"/>
      <c r="D528" s="59"/>
      <c r="E528" s="60"/>
      <c r="F528" s="61"/>
      <c r="G528" s="57"/>
      <c r="J528" s="83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57"/>
      <c r="B529" s="57"/>
      <c r="C529" s="57"/>
      <c r="D529" s="59"/>
      <c r="E529" s="60"/>
      <c r="F529" s="61"/>
      <c r="G529" s="57"/>
      <c r="J529" s="83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57"/>
      <c r="B530" s="57"/>
      <c r="C530" s="57"/>
      <c r="D530" s="59"/>
      <c r="E530" s="60"/>
      <c r="F530" s="61"/>
      <c r="G530" s="57"/>
      <c r="J530" s="83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57"/>
      <c r="B531" s="57"/>
      <c r="C531" s="57"/>
      <c r="D531" s="59"/>
      <c r="E531" s="60"/>
      <c r="F531" s="61"/>
      <c r="G531" s="57"/>
      <c r="J531" s="83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57"/>
      <c r="B532" s="57"/>
      <c r="C532" s="57"/>
      <c r="D532" s="59"/>
      <c r="E532" s="60"/>
      <c r="F532" s="61"/>
      <c r="G532" s="57"/>
      <c r="J532" s="83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57"/>
      <c r="B533" s="57"/>
      <c r="C533" s="57"/>
      <c r="D533" s="59"/>
      <c r="E533" s="60"/>
      <c r="F533" s="61"/>
      <c r="G533" s="57"/>
      <c r="J533" s="83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57"/>
      <c r="B534" s="57"/>
      <c r="C534" s="57"/>
      <c r="D534" s="59"/>
      <c r="E534" s="60"/>
      <c r="F534" s="61"/>
      <c r="G534" s="57"/>
      <c r="J534" s="83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57"/>
      <c r="B535" s="57"/>
      <c r="C535" s="57"/>
      <c r="D535" s="59"/>
      <c r="E535" s="60"/>
      <c r="F535" s="61"/>
      <c r="G535" s="57"/>
      <c r="J535" s="83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57"/>
      <c r="B536" s="57"/>
      <c r="C536" s="57"/>
      <c r="D536" s="59"/>
      <c r="E536" s="60"/>
      <c r="F536" s="61"/>
      <c r="G536" s="57"/>
      <c r="J536" s="83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57"/>
      <c r="B537" s="57"/>
      <c r="C537" s="57"/>
      <c r="D537" s="59"/>
      <c r="E537" s="60"/>
      <c r="F537" s="61"/>
      <c r="G537" s="57"/>
      <c r="J537" s="83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57"/>
      <c r="B538" s="57"/>
      <c r="C538" s="57"/>
      <c r="D538" s="59"/>
      <c r="E538" s="60"/>
      <c r="F538" s="61"/>
      <c r="G538" s="57"/>
      <c r="J538" s="83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57"/>
      <c r="B539" s="57"/>
      <c r="C539" s="57"/>
      <c r="D539" s="59"/>
      <c r="E539" s="60"/>
      <c r="F539" s="61"/>
      <c r="G539" s="57"/>
      <c r="J539" s="83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57"/>
      <c r="B540" s="57"/>
      <c r="C540" s="57"/>
      <c r="D540" s="59"/>
      <c r="E540" s="60"/>
      <c r="F540" s="61"/>
      <c r="G540" s="57"/>
      <c r="J540" s="83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57"/>
      <c r="B541" s="57"/>
      <c r="C541" s="57"/>
      <c r="D541" s="59"/>
      <c r="E541" s="60"/>
      <c r="F541" s="61"/>
      <c r="G541" s="57"/>
      <c r="J541" s="83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57"/>
      <c r="B542" s="57"/>
      <c r="C542" s="57"/>
      <c r="D542" s="59"/>
      <c r="E542" s="60"/>
      <c r="F542" s="61"/>
      <c r="G542" s="57"/>
      <c r="J542" s="83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57"/>
      <c r="B543" s="57"/>
      <c r="C543" s="57"/>
      <c r="D543" s="59"/>
      <c r="E543" s="60"/>
      <c r="F543" s="61"/>
      <c r="G543" s="57"/>
      <c r="J543" s="83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57"/>
      <c r="B544" s="57"/>
      <c r="C544" s="57"/>
      <c r="D544" s="59"/>
      <c r="E544" s="60"/>
      <c r="F544" s="61"/>
      <c r="G544" s="57"/>
      <c r="J544" s="83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57"/>
      <c r="B545" s="57"/>
      <c r="C545" s="57"/>
      <c r="D545" s="59"/>
      <c r="E545" s="60"/>
      <c r="F545" s="61"/>
      <c r="G545" s="57"/>
      <c r="J545" s="83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57"/>
      <c r="B546" s="57"/>
      <c r="C546" s="57"/>
      <c r="D546" s="59"/>
      <c r="E546" s="60"/>
      <c r="F546" s="61"/>
      <c r="G546" s="57"/>
      <c r="J546" s="83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57"/>
      <c r="B547" s="57"/>
      <c r="C547" s="57"/>
      <c r="D547" s="59"/>
      <c r="E547" s="60"/>
      <c r="F547" s="61"/>
      <c r="G547" s="57"/>
      <c r="J547" s="83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57"/>
      <c r="B548" s="57"/>
      <c r="C548" s="57"/>
      <c r="D548" s="59"/>
      <c r="E548" s="60"/>
      <c r="F548" s="61"/>
      <c r="G548" s="57"/>
      <c r="J548" s="83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57"/>
      <c r="B549" s="57"/>
      <c r="C549" s="57"/>
      <c r="D549" s="59"/>
      <c r="E549" s="60"/>
      <c r="F549" s="61"/>
      <c r="G549" s="57"/>
      <c r="J549" s="83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57"/>
      <c r="B550" s="57"/>
      <c r="C550" s="57"/>
      <c r="D550" s="59"/>
      <c r="E550" s="60"/>
      <c r="F550" s="61"/>
      <c r="G550" s="57"/>
      <c r="J550" s="83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57"/>
      <c r="B551" s="57"/>
      <c r="C551" s="57"/>
      <c r="D551" s="59"/>
      <c r="E551" s="60"/>
      <c r="F551" s="61"/>
      <c r="G551" s="57"/>
      <c r="J551" s="83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57"/>
      <c r="B552" s="57"/>
      <c r="C552" s="57"/>
      <c r="D552" s="59"/>
      <c r="E552" s="60"/>
      <c r="F552" s="61"/>
      <c r="G552" s="57"/>
      <c r="J552" s="83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57"/>
      <c r="B553" s="57"/>
      <c r="C553" s="57"/>
      <c r="D553" s="59"/>
      <c r="E553" s="60"/>
      <c r="F553" s="61"/>
      <c r="G553" s="57"/>
      <c r="J553" s="83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57"/>
      <c r="B554" s="57"/>
      <c r="C554" s="57"/>
      <c r="D554" s="59"/>
      <c r="E554" s="60"/>
      <c r="F554" s="61"/>
      <c r="G554" s="57"/>
      <c r="J554" s="83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57"/>
      <c r="B555" s="57"/>
      <c r="C555" s="57"/>
      <c r="D555" s="59"/>
      <c r="E555" s="60"/>
      <c r="F555" s="61"/>
      <c r="G555" s="57"/>
      <c r="J555" s="83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57"/>
      <c r="B556" s="57"/>
      <c r="C556" s="57"/>
      <c r="D556" s="59"/>
      <c r="E556" s="60"/>
      <c r="F556" s="61"/>
      <c r="G556" s="57"/>
      <c r="J556" s="83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57"/>
      <c r="B557" s="57"/>
      <c r="C557" s="57"/>
      <c r="D557" s="59"/>
      <c r="E557" s="60"/>
      <c r="F557" s="61"/>
      <c r="G557" s="57"/>
      <c r="J557" s="83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57"/>
      <c r="B558" s="57"/>
      <c r="C558" s="57"/>
      <c r="D558" s="59"/>
      <c r="E558" s="60"/>
      <c r="F558" s="61"/>
      <c r="G558" s="57"/>
      <c r="J558" s="83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57"/>
      <c r="B559" s="57"/>
      <c r="C559" s="57"/>
      <c r="D559" s="59"/>
      <c r="E559" s="60"/>
      <c r="F559" s="61"/>
      <c r="G559" s="57"/>
      <c r="J559" s="83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57"/>
      <c r="B560" s="57"/>
      <c r="C560" s="57"/>
      <c r="D560" s="59"/>
      <c r="E560" s="60"/>
      <c r="F560" s="61"/>
      <c r="G560" s="57"/>
      <c r="J560" s="83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57"/>
      <c r="B561" s="57"/>
      <c r="C561" s="57"/>
      <c r="D561" s="59"/>
      <c r="E561" s="60"/>
      <c r="F561" s="61"/>
      <c r="G561" s="57"/>
      <c r="J561" s="83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57"/>
      <c r="B562" s="57"/>
      <c r="C562" s="57"/>
      <c r="D562" s="59"/>
      <c r="E562" s="60"/>
      <c r="F562" s="61"/>
      <c r="G562" s="57"/>
      <c r="J562" s="83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57"/>
      <c r="B563" s="57"/>
      <c r="C563" s="57"/>
      <c r="D563" s="59"/>
      <c r="E563" s="60"/>
      <c r="F563" s="61"/>
      <c r="G563" s="57"/>
      <c r="J563" s="83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57"/>
      <c r="B564" s="57"/>
      <c r="C564" s="57"/>
      <c r="D564" s="59"/>
      <c r="E564" s="60"/>
      <c r="F564" s="61"/>
      <c r="G564" s="57"/>
      <c r="J564" s="83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57"/>
      <c r="B565" s="57"/>
      <c r="C565" s="57"/>
      <c r="D565" s="59"/>
      <c r="E565" s="60"/>
      <c r="F565" s="61"/>
      <c r="G565" s="57"/>
      <c r="J565" s="83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57"/>
      <c r="B566" s="57"/>
      <c r="C566" s="57"/>
      <c r="D566" s="59"/>
      <c r="E566" s="60"/>
      <c r="F566" s="61"/>
      <c r="G566" s="57"/>
      <c r="J566" s="83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57"/>
      <c r="B567" s="57"/>
      <c r="C567" s="57"/>
      <c r="D567" s="59"/>
      <c r="E567" s="60"/>
      <c r="F567" s="61"/>
      <c r="G567" s="57"/>
      <c r="J567" s="83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57"/>
      <c r="B568" s="57"/>
      <c r="C568" s="57"/>
      <c r="D568" s="59"/>
      <c r="E568" s="60"/>
      <c r="F568" s="61"/>
      <c r="G568" s="57"/>
      <c r="J568" s="83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57"/>
      <c r="B569" s="57"/>
      <c r="C569" s="57"/>
      <c r="D569" s="59"/>
      <c r="E569" s="60"/>
      <c r="F569" s="61"/>
      <c r="G569" s="57"/>
      <c r="J569" s="83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57"/>
      <c r="B570" s="57"/>
      <c r="C570" s="57"/>
      <c r="D570" s="59"/>
      <c r="E570" s="60"/>
      <c r="F570" s="61"/>
      <c r="G570" s="57"/>
      <c r="J570" s="83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57"/>
      <c r="B571" s="57"/>
      <c r="C571" s="57"/>
      <c r="D571" s="59"/>
      <c r="E571" s="60"/>
      <c r="F571" s="61"/>
      <c r="G571" s="57"/>
      <c r="J571" s="83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57"/>
      <c r="B572" s="57"/>
      <c r="C572" s="57"/>
      <c r="D572" s="59"/>
      <c r="E572" s="60"/>
      <c r="F572" s="61"/>
      <c r="G572" s="57"/>
      <c r="J572" s="83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57"/>
      <c r="B573" s="57"/>
      <c r="C573" s="57"/>
      <c r="D573" s="59"/>
      <c r="E573" s="60"/>
      <c r="F573" s="61"/>
      <c r="G573" s="57"/>
      <c r="J573" s="83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57"/>
      <c r="B574" s="57"/>
      <c r="C574" s="57"/>
      <c r="D574" s="59"/>
      <c r="E574" s="60"/>
      <c r="F574" s="61"/>
      <c r="G574" s="57"/>
      <c r="J574" s="83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57"/>
      <c r="B575" s="57"/>
      <c r="C575" s="57"/>
      <c r="D575" s="59"/>
      <c r="E575" s="60"/>
      <c r="F575" s="61"/>
      <c r="G575" s="57"/>
      <c r="J575" s="83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57"/>
      <c r="B576" s="57"/>
      <c r="C576" s="57"/>
      <c r="D576" s="59"/>
      <c r="E576" s="60"/>
      <c r="F576" s="61"/>
      <c r="G576" s="57"/>
      <c r="J576" s="83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57"/>
      <c r="B577" s="57"/>
      <c r="C577" s="57"/>
      <c r="D577" s="59"/>
      <c r="E577" s="60"/>
      <c r="F577" s="61"/>
      <c r="G577" s="57"/>
      <c r="J577" s="83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57"/>
      <c r="B578" s="57"/>
      <c r="C578" s="57"/>
      <c r="D578" s="59"/>
      <c r="E578" s="60"/>
      <c r="F578" s="61"/>
      <c r="G578" s="57"/>
      <c r="J578" s="83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57"/>
      <c r="B579" s="57"/>
      <c r="C579" s="57"/>
      <c r="D579" s="59"/>
      <c r="E579" s="60"/>
      <c r="F579" s="61"/>
      <c r="G579" s="57"/>
      <c r="J579" s="83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57"/>
      <c r="B580" s="57"/>
      <c r="C580" s="57"/>
      <c r="D580" s="59"/>
      <c r="E580" s="60"/>
      <c r="F580" s="61"/>
      <c r="G580" s="57"/>
      <c r="J580" s="83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57"/>
      <c r="B581" s="57"/>
      <c r="C581" s="57"/>
      <c r="D581" s="59"/>
      <c r="E581" s="60"/>
      <c r="F581" s="61"/>
      <c r="G581" s="57"/>
      <c r="J581" s="83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57"/>
      <c r="B582" s="57"/>
      <c r="C582" s="57"/>
      <c r="D582" s="59"/>
      <c r="E582" s="60"/>
      <c r="F582" s="61"/>
      <c r="G582" s="57"/>
      <c r="J582" s="83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57"/>
      <c r="B583" s="57"/>
      <c r="C583" s="57"/>
      <c r="D583" s="59"/>
      <c r="E583" s="60"/>
      <c r="F583" s="61"/>
      <c r="G583" s="57"/>
      <c r="J583" s="83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57"/>
      <c r="B584" s="57"/>
      <c r="C584" s="57"/>
      <c r="D584" s="59"/>
      <c r="E584" s="60"/>
      <c r="F584" s="61"/>
      <c r="G584" s="57"/>
      <c r="J584" s="83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57"/>
      <c r="B585" s="57"/>
      <c r="C585" s="57"/>
      <c r="D585" s="59"/>
      <c r="E585" s="60"/>
      <c r="F585" s="61"/>
      <c r="G585" s="57"/>
      <c r="J585" s="83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57"/>
      <c r="B586" s="57"/>
      <c r="C586" s="57"/>
      <c r="D586" s="59"/>
      <c r="E586" s="60"/>
      <c r="F586" s="61"/>
      <c r="G586" s="57"/>
      <c r="J586" s="83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57"/>
      <c r="B587" s="57"/>
      <c r="C587" s="57"/>
      <c r="D587" s="59"/>
      <c r="E587" s="60"/>
      <c r="F587" s="61"/>
      <c r="G587" s="57"/>
      <c r="J587" s="83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57"/>
      <c r="B588" s="57"/>
      <c r="C588" s="57"/>
      <c r="D588" s="59"/>
      <c r="E588" s="60"/>
      <c r="F588" s="61"/>
      <c r="G588" s="57"/>
      <c r="J588" s="83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57"/>
      <c r="B589" s="57"/>
      <c r="C589" s="57"/>
      <c r="D589" s="59"/>
      <c r="E589" s="60"/>
      <c r="F589" s="61"/>
      <c r="G589" s="57"/>
      <c r="J589" s="83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57"/>
      <c r="B590" s="57"/>
      <c r="C590" s="57"/>
      <c r="D590" s="59"/>
      <c r="E590" s="60"/>
      <c r="F590" s="61"/>
      <c r="G590" s="57"/>
      <c r="J590" s="83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57"/>
      <c r="B591" s="57"/>
      <c r="C591" s="57"/>
      <c r="D591" s="59"/>
      <c r="E591" s="60"/>
      <c r="F591" s="61"/>
      <c r="G591" s="57"/>
      <c r="J591" s="83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57"/>
      <c r="B592" s="57"/>
      <c r="C592" s="57"/>
      <c r="D592" s="59"/>
      <c r="E592" s="60"/>
      <c r="F592" s="61"/>
      <c r="G592" s="57"/>
      <c r="J592" s="83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57"/>
      <c r="B593" s="57"/>
      <c r="C593" s="57"/>
      <c r="D593" s="59"/>
      <c r="E593" s="60"/>
      <c r="F593" s="61"/>
      <c r="G593" s="57"/>
      <c r="J593" s="83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57"/>
      <c r="B594" s="57"/>
      <c r="C594" s="57"/>
      <c r="D594" s="59"/>
      <c r="E594" s="60"/>
      <c r="F594" s="61"/>
      <c r="G594" s="57"/>
      <c r="J594" s="83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57"/>
      <c r="B595" s="57"/>
      <c r="C595" s="57"/>
      <c r="D595" s="59"/>
      <c r="E595" s="60"/>
      <c r="F595" s="61"/>
      <c r="G595" s="57"/>
      <c r="J595" s="83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57"/>
      <c r="B596" s="57"/>
      <c r="C596" s="57"/>
      <c r="D596" s="59"/>
      <c r="E596" s="60"/>
      <c r="F596" s="61"/>
      <c r="G596" s="57"/>
      <c r="J596" s="83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57"/>
      <c r="B597" s="57"/>
      <c r="C597" s="57"/>
      <c r="D597" s="59"/>
      <c r="E597" s="60"/>
      <c r="F597" s="61"/>
      <c r="G597" s="57"/>
      <c r="J597" s="83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57"/>
      <c r="B598" s="57"/>
      <c r="C598" s="57"/>
      <c r="D598" s="59"/>
      <c r="E598" s="60"/>
      <c r="F598" s="61"/>
      <c r="G598" s="57"/>
      <c r="J598" s="83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57"/>
      <c r="B599" s="57"/>
      <c r="C599" s="57"/>
      <c r="D599" s="59"/>
      <c r="E599" s="60"/>
      <c r="F599" s="61"/>
      <c r="G599" s="57"/>
      <c r="J599" s="83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57"/>
      <c r="B600" s="57"/>
      <c r="C600" s="57"/>
      <c r="D600" s="59"/>
      <c r="E600" s="60"/>
      <c r="F600" s="61"/>
      <c r="G600" s="57"/>
      <c r="J600" s="83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57"/>
      <c r="B601" s="57"/>
      <c r="C601" s="57"/>
      <c r="D601" s="59"/>
      <c r="E601" s="60"/>
      <c r="F601" s="61"/>
      <c r="G601" s="57"/>
      <c r="J601" s="83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57"/>
      <c r="B602" s="57"/>
      <c r="C602" s="57"/>
      <c r="D602" s="59"/>
      <c r="E602" s="60"/>
      <c r="F602" s="61"/>
      <c r="G602" s="57"/>
      <c r="J602" s="83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57"/>
      <c r="B603" s="57"/>
      <c r="C603" s="57"/>
      <c r="D603" s="59"/>
      <c r="E603" s="60"/>
      <c r="F603" s="61"/>
      <c r="G603" s="57"/>
      <c r="J603" s="83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57"/>
      <c r="B604" s="57"/>
      <c r="C604" s="57"/>
      <c r="D604" s="59"/>
      <c r="E604" s="60"/>
      <c r="F604" s="61"/>
      <c r="G604" s="57"/>
      <c r="J604" s="83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57"/>
      <c r="B605" s="57"/>
      <c r="C605" s="57"/>
      <c r="D605" s="59"/>
      <c r="E605" s="60"/>
      <c r="F605" s="61"/>
      <c r="G605" s="57"/>
      <c r="J605" s="83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57"/>
      <c r="B606" s="57"/>
      <c r="C606" s="57"/>
      <c r="D606" s="59"/>
      <c r="E606" s="60"/>
      <c r="F606" s="61"/>
      <c r="G606" s="57"/>
      <c r="J606" s="83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57"/>
      <c r="B607" s="57"/>
      <c r="C607" s="57"/>
      <c r="D607" s="59"/>
      <c r="E607" s="60"/>
      <c r="F607" s="61"/>
      <c r="G607" s="57"/>
      <c r="J607" s="83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57"/>
      <c r="B608" s="57"/>
      <c r="C608" s="57"/>
      <c r="D608" s="59"/>
      <c r="E608" s="60"/>
      <c r="F608" s="61"/>
      <c r="G608" s="57"/>
      <c r="J608" s="83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57"/>
      <c r="B609" s="57"/>
      <c r="C609" s="57"/>
      <c r="D609" s="59"/>
      <c r="E609" s="60"/>
      <c r="F609" s="61"/>
      <c r="G609" s="57"/>
      <c r="J609" s="83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57"/>
      <c r="B610" s="57"/>
      <c r="C610" s="57"/>
      <c r="D610" s="59"/>
      <c r="E610" s="60"/>
      <c r="F610" s="61"/>
      <c r="G610" s="57"/>
      <c r="J610" s="83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57"/>
      <c r="B611" s="57"/>
      <c r="C611" s="57"/>
      <c r="D611" s="59"/>
      <c r="E611" s="60"/>
      <c r="F611" s="61"/>
      <c r="G611" s="57"/>
      <c r="J611" s="83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57"/>
      <c r="B612" s="57"/>
      <c r="C612" s="57"/>
      <c r="D612" s="59"/>
      <c r="E612" s="60"/>
      <c r="F612" s="61"/>
      <c r="G612" s="57"/>
      <c r="J612" s="83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57"/>
      <c r="B613" s="57"/>
      <c r="C613" s="57"/>
      <c r="D613" s="59"/>
      <c r="E613" s="60"/>
      <c r="F613" s="61"/>
      <c r="G613" s="57"/>
      <c r="J613" s="83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57"/>
      <c r="B614" s="57"/>
      <c r="C614" s="57"/>
      <c r="D614" s="59"/>
      <c r="E614" s="60"/>
      <c r="F614" s="61"/>
      <c r="G614" s="57"/>
      <c r="J614" s="83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57"/>
      <c r="B615" s="57"/>
      <c r="C615" s="57"/>
      <c r="D615" s="59"/>
      <c r="E615" s="60"/>
      <c r="F615" s="61"/>
      <c r="G615" s="57"/>
      <c r="J615" s="83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57"/>
      <c r="B616" s="57"/>
      <c r="C616" s="57"/>
      <c r="D616" s="59"/>
      <c r="E616" s="60"/>
      <c r="F616" s="61"/>
      <c r="G616" s="57"/>
      <c r="J616" s="83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57"/>
      <c r="B617" s="57"/>
      <c r="C617" s="57"/>
      <c r="D617" s="59"/>
      <c r="E617" s="60"/>
      <c r="F617" s="61"/>
      <c r="G617" s="57"/>
      <c r="J617" s="83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57"/>
      <c r="B618" s="57"/>
      <c r="C618" s="57"/>
      <c r="D618" s="59"/>
      <c r="E618" s="60"/>
      <c r="F618" s="61"/>
      <c r="G618" s="57"/>
      <c r="J618" s="83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57"/>
      <c r="B619" s="57"/>
      <c r="C619" s="57"/>
      <c r="D619" s="59"/>
      <c r="E619" s="60"/>
      <c r="F619" s="61"/>
      <c r="G619" s="57"/>
      <c r="J619" s="83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57"/>
      <c r="B620" s="57"/>
      <c r="C620" s="57"/>
      <c r="D620" s="59"/>
      <c r="E620" s="60"/>
      <c r="F620" s="61"/>
      <c r="G620" s="57"/>
      <c r="J620" s="83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57"/>
      <c r="B621" s="57"/>
      <c r="C621" s="57"/>
      <c r="D621" s="59"/>
      <c r="E621" s="60"/>
      <c r="F621" s="61"/>
      <c r="G621" s="57"/>
      <c r="J621" s="83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57"/>
      <c r="B622" s="57"/>
      <c r="C622" s="57"/>
      <c r="D622" s="59"/>
      <c r="E622" s="60"/>
      <c r="F622" s="61"/>
      <c r="G622" s="57"/>
      <c r="J622" s="83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57"/>
      <c r="B623" s="57"/>
      <c r="C623" s="57"/>
      <c r="D623" s="59"/>
      <c r="E623" s="60"/>
      <c r="F623" s="61"/>
      <c r="G623" s="57"/>
      <c r="J623" s="83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57"/>
      <c r="B624" s="57"/>
      <c r="C624" s="57"/>
      <c r="D624" s="59"/>
      <c r="E624" s="60"/>
      <c r="F624" s="61"/>
      <c r="G624" s="57"/>
      <c r="J624" s="83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57"/>
      <c r="B625" s="57"/>
      <c r="C625" s="57"/>
      <c r="D625" s="59"/>
      <c r="E625" s="60"/>
      <c r="F625" s="61"/>
      <c r="G625" s="57"/>
      <c r="J625" s="83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57"/>
      <c r="B626" s="57"/>
      <c r="C626" s="57"/>
      <c r="D626" s="59"/>
      <c r="E626" s="60"/>
      <c r="F626" s="61"/>
      <c r="G626" s="57"/>
      <c r="J626" s="83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57"/>
      <c r="B627" s="57"/>
      <c r="C627" s="57"/>
      <c r="D627" s="59"/>
      <c r="E627" s="60"/>
      <c r="F627" s="61"/>
      <c r="G627" s="57"/>
      <c r="J627" s="83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57"/>
      <c r="B628" s="57"/>
      <c r="C628" s="57"/>
      <c r="D628" s="59"/>
      <c r="E628" s="60"/>
      <c r="F628" s="61"/>
      <c r="G628" s="57"/>
      <c r="J628" s="83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57"/>
      <c r="B629" s="57"/>
      <c r="C629" s="57"/>
      <c r="D629" s="59"/>
      <c r="E629" s="60"/>
      <c r="F629" s="61"/>
      <c r="G629" s="57"/>
      <c r="J629" s="83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57"/>
      <c r="B630" s="57"/>
      <c r="C630" s="57"/>
      <c r="D630" s="59"/>
      <c r="E630" s="60"/>
      <c r="F630" s="61"/>
      <c r="G630" s="57"/>
      <c r="J630" s="83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57"/>
      <c r="B631" s="57"/>
      <c r="C631" s="57"/>
      <c r="D631" s="59"/>
      <c r="E631" s="60"/>
      <c r="F631" s="61"/>
      <c r="G631" s="57"/>
      <c r="J631" s="83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57"/>
      <c r="B632" s="57"/>
      <c r="C632" s="57"/>
      <c r="D632" s="59"/>
      <c r="E632" s="60"/>
      <c r="F632" s="61"/>
      <c r="G632" s="57"/>
      <c r="J632" s="83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57"/>
      <c r="B633" s="57"/>
      <c r="C633" s="57"/>
      <c r="D633" s="59"/>
      <c r="E633" s="60"/>
      <c r="F633" s="61"/>
      <c r="G633" s="57"/>
      <c r="J633" s="83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57"/>
      <c r="B634" s="57"/>
      <c r="C634" s="57"/>
      <c r="D634" s="59"/>
      <c r="E634" s="60"/>
      <c r="F634" s="61"/>
      <c r="G634" s="57"/>
      <c r="J634" s="83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57"/>
      <c r="B635" s="57"/>
      <c r="C635" s="57"/>
      <c r="D635" s="59"/>
      <c r="E635" s="60"/>
      <c r="F635" s="61"/>
      <c r="G635" s="57"/>
      <c r="J635" s="83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57"/>
      <c r="B636" s="57"/>
      <c r="C636" s="57"/>
      <c r="D636" s="59"/>
      <c r="E636" s="60"/>
      <c r="F636" s="61"/>
      <c r="G636" s="57"/>
      <c r="J636" s="83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57"/>
      <c r="B637" s="57"/>
      <c r="C637" s="57"/>
      <c r="D637" s="59"/>
      <c r="E637" s="60"/>
      <c r="F637" s="61"/>
      <c r="G637" s="57"/>
      <c r="J637" s="83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57"/>
      <c r="B638" s="57"/>
      <c r="C638" s="57"/>
      <c r="D638" s="59"/>
      <c r="E638" s="60"/>
      <c r="F638" s="61"/>
      <c r="G638" s="57"/>
      <c r="J638" s="83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57"/>
      <c r="B639" s="57"/>
      <c r="C639" s="57"/>
      <c r="D639" s="59"/>
      <c r="E639" s="60"/>
      <c r="F639" s="61"/>
      <c r="G639" s="57"/>
      <c r="J639" s="83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57"/>
      <c r="B640" s="57"/>
      <c r="C640" s="57"/>
      <c r="D640" s="59"/>
      <c r="E640" s="60"/>
      <c r="F640" s="61"/>
      <c r="G640" s="57"/>
      <c r="J640" s="83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57"/>
      <c r="B641" s="57"/>
      <c r="C641" s="57"/>
      <c r="D641" s="59"/>
      <c r="E641" s="60"/>
      <c r="F641" s="61"/>
      <c r="G641" s="57"/>
      <c r="J641" s="83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57"/>
      <c r="B642" s="57"/>
      <c r="C642" s="57"/>
      <c r="D642" s="59"/>
      <c r="E642" s="60"/>
      <c r="F642" s="61"/>
      <c r="G642" s="57"/>
      <c r="J642" s="83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57"/>
      <c r="B643" s="57"/>
      <c r="C643" s="57"/>
      <c r="D643" s="59"/>
      <c r="E643" s="60"/>
      <c r="F643" s="61"/>
      <c r="G643" s="57"/>
      <c r="J643" s="83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57"/>
      <c r="B644" s="57"/>
      <c r="C644" s="57"/>
      <c r="D644" s="59"/>
      <c r="E644" s="60"/>
      <c r="F644" s="61"/>
      <c r="G644" s="57"/>
      <c r="J644" s="83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57"/>
      <c r="B645" s="57"/>
      <c r="C645" s="57"/>
      <c r="D645" s="59"/>
      <c r="E645" s="60"/>
      <c r="F645" s="61"/>
      <c r="G645" s="57"/>
      <c r="J645" s="83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57"/>
      <c r="B646" s="57"/>
      <c r="C646" s="57"/>
      <c r="D646" s="59"/>
      <c r="E646" s="60"/>
      <c r="F646" s="61"/>
      <c r="G646" s="57"/>
      <c r="J646" s="83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57"/>
      <c r="B647" s="57"/>
      <c r="C647" s="57"/>
      <c r="D647" s="59"/>
      <c r="E647" s="60"/>
      <c r="F647" s="61"/>
      <c r="G647" s="57"/>
      <c r="J647" s="83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57"/>
      <c r="B648" s="57"/>
      <c r="C648" s="57"/>
      <c r="D648" s="59"/>
      <c r="E648" s="60"/>
      <c r="F648" s="61"/>
      <c r="G648" s="57"/>
      <c r="J648" s="83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57"/>
      <c r="B649" s="57"/>
      <c r="C649" s="57"/>
      <c r="D649" s="59"/>
      <c r="E649" s="60"/>
      <c r="F649" s="61"/>
      <c r="G649" s="57"/>
      <c r="J649" s="83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57"/>
      <c r="B650" s="57"/>
      <c r="C650" s="57"/>
      <c r="D650" s="59"/>
      <c r="E650" s="60"/>
      <c r="F650" s="61"/>
      <c r="G650" s="57"/>
      <c r="J650" s="83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57"/>
      <c r="B651" s="57"/>
      <c r="C651" s="57"/>
      <c r="D651" s="59"/>
      <c r="E651" s="60"/>
      <c r="F651" s="61"/>
      <c r="G651" s="57"/>
      <c r="J651" s="83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57"/>
      <c r="B652" s="57"/>
      <c r="C652" s="57"/>
      <c r="D652" s="59"/>
      <c r="E652" s="60"/>
      <c r="F652" s="61"/>
      <c r="G652" s="57"/>
      <c r="J652" s="83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57"/>
      <c r="B653" s="57"/>
      <c r="C653" s="57"/>
      <c r="D653" s="59"/>
      <c r="E653" s="60"/>
      <c r="F653" s="61"/>
      <c r="G653" s="57"/>
      <c r="J653" s="83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57"/>
      <c r="B654" s="57"/>
      <c r="C654" s="57"/>
      <c r="D654" s="59"/>
      <c r="E654" s="60"/>
      <c r="F654" s="61"/>
      <c r="G654" s="57"/>
      <c r="J654" s="83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57"/>
      <c r="B655" s="57"/>
      <c r="C655" s="57"/>
      <c r="D655" s="59"/>
      <c r="E655" s="60"/>
      <c r="F655" s="61"/>
      <c r="G655" s="57"/>
      <c r="J655" s="83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57"/>
      <c r="B656" s="57"/>
      <c r="C656" s="57"/>
      <c r="D656" s="59"/>
      <c r="E656" s="60"/>
      <c r="F656" s="61"/>
      <c r="G656" s="57"/>
      <c r="J656" s="83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57"/>
      <c r="B657" s="57"/>
      <c r="C657" s="57"/>
      <c r="D657" s="59"/>
      <c r="E657" s="60"/>
      <c r="F657" s="61"/>
      <c r="G657" s="57"/>
      <c r="J657" s="83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57"/>
      <c r="B658" s="57"/>
      <c r="C658" s="57"/>
      <c r="D658" s="59"/>
      <c r="E658" s="60"/>
      <c r="F658" s="61"/>
      <c r="G658" s="57"/>
      <c r="J658" s="83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57"/>
      <c r="B659" s="57"/>
      <c r="C659" s="57"/>
      <c r="D659" s="59"/>
      <c r="E659" s="60"/>
      <c r="F659" s="61"/>
      <c r="G659" s="57"/>
      <c r="J659" s="83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57"/>
      <c r="B660" s="57"/>
      <c r="C660" s="57"/>
      <c r="D660" s="59"/>
      <c r="E660" s="60"/>
      <c r="F660" s="61"/>
      <c r="G660" s="57"/>
      <c r="J660" s="83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57"/>
      <c r="B661" s="57"/>
      <c r="C661" s="57"/>
      <c r="D661" s="59"/>
      <c r="E661" s="60"/>
      <c r="F661" s="61"/>
      <c r="G661" s="57"/>
      <c r="J661" s="83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57"/>
      <c r="B662" s="57"/>
      <c r="C662" s="57"/>
      <c r="D662" s="59"/>
      <c r="E662" s="60"/>
      <c r="F662" s="61"/>
      <c r="G662" s="57"/>
      <c r="J662" s="83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57"/>
      <c r="B663" s="57"/>
      <c r="C663" s="57"/>
      <c r="D663" s="59"/>
      <c r="E663" s="60"/>
      <c r="F663" s="61"/>
      <c r="G663" s="57"/>
      <c r="J663" s="83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57"/>
      <c r="B664" s="57"/>
      <c r="C664" s="57"/>
      <c r="D664" s="59"/>
      <c r="E664" s="60"/>
      <c r="F664" s="61"/>
      <c r="G664" s="57"/>
      <c r="J664" s="83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57"/>
      <c r="B665" s="57"/>
      <c r="C665" s="57"/>
      <c r="D665" s="59"/>
      <c r="E665" s="60"/>
      <c r="F665" s="61"/>
      <c r="G665" s="57"/>
      <c r="J665" s="83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57"/>
      <c r="B666" s="57"/>
      <c r="C666" s="57"/>
      <c r="D666" s="59"/>
      <c r="E666" s="60"/>
      <c r="F666" s="61"/>
      <c r="G666" s="57"/>
      <c r="J666" s="83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57"/>
      <c r="B667" s="57"/>
      <c r="C667" s="57"/>
      <c r="D667" s="59"/>
      <c r="E667" s="60"/>
      <c r="F667" s="61"/>
      <c r="G667" s="57"/>
      <c r="J667" s="83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57"/>
      <c r="B668" s="57"/>
      <c r="C668" s="57"/>
      <c r="D668" s="59"/>
      <c r="E668" s="60"/>
      <c r="F668" s="61"/>
      <c r="G668" s="57"/>
      <c r="J668" s="83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57"/>
      <c r="B669" s="57"/>
      <c r="C669" s="57"/>
      <c r="D669" s="59"/>
      <c r="E669" s="60"/>
      <c r="F669" s="61"/>
      <c r="G669" s="57"/>
      <c r="J669" s="83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57"/>
      <c r="B670" s="57"/>
      <c r="C670" s="57"/>
      <c r="D670" s="59"/>
      <c r="E670" s="60"/>
      <c r="F670" s="61"/>
      <c r="G670" s="57"/>
      <c r="J670" s="83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57"/>
      <c r="B671" s="57"/>
      <c r="C671" s="57"/>
      <c r="D671" s="59"/>
      <c r="E671" s="60"/>
      <c r="F671" s="61"/>
      <c r="G671" s="57"/>
      <c r="J671" s="83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57"/>
      <c r="B672" s="57"/>
      <c r="C672" s="57"/>
      <c r="D672" s="59"/>
      <c r="E672" s="60"/>
      <c r="F672" s="61"/>
      <c r="G672" s="57"/>
      <c r="J672" s="83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57"/>
      <c r="B673" s="57"/>
      <c r="C673" s="57"/>
      <c r="D673" s="59"/>
      <c r="E673" s="60"/>
      <c r="F673" s="61"/>
      <c r="G673" s="57"/>
      <c r="J673" s="83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57"/>
      <c r="B674" s="57"/>
      <c r="C674" s="57"/>
      <c r="D674" s="59"/>
      <c r="E674" s="60"/>
      <c r="F674" s="61"/>
      <c r="G674" s="57"/>
      <c r="J674" s="83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57"/>
      <c r="B675" s="57"/>
      <c r="C675" s="57"/>
      <c r="D675" s="59"/>
      <c r="E675" s="60"/>
      <c r="F675" s="61"/>
      <c r="G675" s="57"/>
      <c r="J675" s="83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57"/>
      <c r="B676" s="57"/>
      <c r="C676" s="57"/>
      <c r="D676" s="59"/>
      <c r="E676" s="60"/>
      <c r="F676" s="61"/>
      <c r="G676" s="57"/>
      <c r="J676" s="83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57"/>
      <c r="B677" s="57"/>
      <c r="C677" s="57"/>
      <c r="D677" s="59"/>
      <c r="E677" s="60"/>
      <c r="F677" s="61"/>
      <c r="G677" s="57"/>
      <c r="J677" s="83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57"/>
      <c r="B678" s="57"/>
      <c r="C678" s="57"/>
      <c r="D678" s="59"/>
      <c r="E678" s="60"/>
      <c r="F678" s="61"/>
      <c r="G678" s="57"/>
      <c r="J678" s="83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57"/>
      <c r="B679" s="57"/>
      <c r="C679" s="57"/>
      <c r="D679" s="59"/>
      <c r="E679" s="60"/>
      <c r="F679" s="61"/>
      <c r="G679" s="57"/>
      <c r="J679" s="83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57"/>
      <c r="B680" s="57"/>
      <c r="C680" s="57"/>
      <c r="D680" s="59"/>
      <c r="E680" s="60"/>
      <c r="F680" s="61"/>
      <c r="G680" s="57"/>
      <c r="J680" s="83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57"/>
      <c r="B681" s="57"/>
      <c r="C681" s="57"/>
      <c r="D681" s="59"/>
      <c r="E681" s="60"/>
      <c r="F681" s="61"/>
      <c r="G681" s="57"/>
      <c r="J681" s="83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57"/>
      <c r="B682" s="57"/>
      <c r="C682" s="57"/>
      <c r="D682" s="59"/>
      <c r="E682" s="60"/>
      <c r="F682" s="61"/>
      <c r="G682" s="57"/>
      <c r="J682" s="83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57"/>
      <c r="B683" s="57"/>
      <c r="C683" s="57"/>
      <c r="D683" s="59"/>
      <c r="E683" s="60"/>
      <c r="F683" s="61"/>
      <c r="G683" s="57"/>
      <c r="J683" s="83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57"/>
      <c r="B684" s="57"/>
      <c r="C684" s="57"/>
      <c r="D684" s="59"/>
      <c r="E684" s="60"/>
      <c r="F684" s="61"/>
      <c r="G684" s="57"/>
      <c r="J684" s="83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57"/>
      <c r="B685" s="57"/>
      <c r="C685" s="57"/>
      <c r="D685" s="59"/>
      <c r="E685" s="60"/>
      <c r="F685" s="61"/>
      <c r="G685" s="57"/>
      <c r="J685" s="83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57"/>
      <c r="B686" s="57"/>
      <c r="C686" s="57"/>
      <c r="D686" s="59"/>
      <c r="E686" s="60"/>
      <c r="F686" s="61"/>
      <c r="G686" s="57"/>
      <c r="J686" s="83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57"/>
      <c r="B687" s="57"/>
      <c r="C687" s="57"/>
      <c r="D687" s="59"/>
      <c r="E687" s="60"/>
      <c r="F687" s="61"/>
      <c r="G687" s="57"/>
      <c r="J687" s="83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57"/>
      <c r="B688" s="57"/>
      <c r="C688" s="57"/>
      <c r="D688" s="59"/>
      <c r="E688" s="60"/>
      <c r="F688" s="61"/>
      <c r="G688" s="57"/>
      <c r="J688" s="83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57"/>
      <c r="B689" s="57"/>
      <c r="C689" s="57"/>
      <c r="D689" s="59"/>
      <c r="E689" s="60"/>
      <c r="F689" s="61"/>
      <c r="G689" s="57"/>
      <c r="J689" s="83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57"/>
      <c r="B690" s="57"/>
      <c r="C690" s="57"/>
      <c r="D690" s="59"/>
      <c r="E690" s="60"/>
      <c r="F690" s="61"/>
      <c r="G690" s="57"/>
      <c r="J690" s="83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57"/>
      <c r="B691" s="57"/>
      <c r="C691" s="57"/>
      <c r="D691" s="59"/>
      <c r="E691" s="60"/>
      <c r="F691" s="61"/>
      <c r="G691" s="57"/>
      <c r="J691" s="83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57"/>
      <c r="B692" s="57"/>
      <c r="C692" s="57"/>
      <c r="D692" s="59"/>
      <c r="E692" s="60"/>
      <c r="F692" s="61"/>
      <c r="G692" s="57"/>
      <c r="J692" s="83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57"/>
      <c r="B693" s="57"/>
      <c r="C693" s="57"/>
      <c r="D693" s="59"/>
      <c r="E693" s="60"/>
      <c r="F693" s="61"/>
      <c r="G693" s="57"/>
      <c r="J693" s="83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57"/>
      <c r="B694" s="57"/>
      <c r="C694" s="57"/>
      <c r="D694" s="59"/>
      <c r="E694" s="60"/>
      <c r="F694" s="61"/>
      <c r="G694" s="57"/>
      <c r="J694" s="83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57"/>
      <c r="B695" s="57"/>
      <c r="C695" s="57"/>
      <c r="D695" s="59"/>
      <c r="E695" s="60"/>
      <c r="F695" s="61"/>
      <c r="G695" s="57"/>
      <c r="J695" s="83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57"/>
      <c r="B696" s="57"/>
      <c r="C696" s="57"/>
      <c r="D696" s="59"/>
      <c r="E696" s="60"/>
      <c r="F696" s="61"/>
      <c r="G696" s="57"/>
      <c r="J696" s="83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57"/>
      <c r="B697" s="57"/>
      <c r="C697" s="57"/>
      <c r="D697" s="59"/>
      <c r="E697" s="60"/>
      <c r="F697" s="61"/>
      <c r="G697" s="57"/>
      <c r="J697" s="83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57"/>
      <c r="B698" s="57"/>
      <c r="C698" s="57"/>
      <c r="D698" s="59"/>
      <c r="E698" s="60"/>
      <c r="F698" s="61"/>
      <c r="G698" s="57"/>
      <c r="J698" s="83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57"/>
      <c r="B699" s="57"/>
      <c r="C699" s="57"/>
      <c r="D699" s="59"/>
      <c r="E699" s="60"/>
      <c r="F699" s="61"/>
      <c r="G699" s="57"/>
      <c r="J699" s="83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57"/>
      <c r="B700" s="57"/>
      <c r="C700" s="57"/>
      <c r="D700" s="59"/>
      <c r="E700" s="60"/>
      <c r="F700" s="61"/>
      <c r="G700" s="57"/>
      <c r="J700" s="83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57"/>
      <c r="B701" s="57"/>
      <c r="C701" s="57"/>
      <c r="D701" s="59"/>
      <c r="E701" s="60"/>
      <c r="F701" s="61"/>
      <c r="G701" s="57"/>
      <c r="J701" s="83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57"/>
      <c r="B702" s="57"/>
      <c r="C702" s="57"/>
      <c r="D702" s="59"/>
      <c r="E702" s="60"/>
      <c r="F702" s="61"/>
      <c r="G702" s="57"/>
      <c r="J702" s="83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57"/>
      <c r="B703" s="57"/>
      <c r="C703" s="57"/>
      <c r="D703" s="59"/>
      <c r="E703" s="60"/>
      <c r="F703" s="61"/>
      <c r="G703" s="57"/>
      <c r="J703" s="83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57"/>
      <c r="B704" s="57"/>
      <c r="C704" s="57"/>
      <c r="D704" s="59"/>
      <c r="E704" s="60"/>
      <c r="F704" s="61"/>
      <c r="G704" s="57"/>
      <c r="J704" s="83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57"/>
      <c r="B705" s="57"/>
      <c r="C705" s="57"/>
      <c r="D705" s="59"/>
      <c r="E705" s="60"/>
      <c r="F705" s="61"/>
      <c r="G705" s="57"/>
      <c r="J705" s="83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57"/>
      <c r="B706" s="57"/>
      <c r="C706" s="57"/>
      <c r="D706" s="59"/>
      <c r="E706" s="60"/>
      <c r="F706" s="61"/>
      <c r="G706" s="57"/>
      <c r="J706" s="83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57"/>
      <c r="B707" s="57"/>
      <c r="C707" s="57"/>
      <c r="D707" s="59"/>
      <c r="E707" s="60"/>
      <c r="F707" s="61"/>
      <c r="G707" s="57"/>
      <c r="J707" s="83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57"/>
      <c r="B708" s="57"/>
      <c r="C708" s="57"/>
      <c r="D708" s="59"/>
      <c r="E708" s="60"/>
      <c r="F708" s="61"/>
      <c r="G708" s="57"/>
      <c r="J708" s="83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57"/>
      <c r="B709" s="57"/>
      <c r="C709" s="57"/>
      <c r="D709" s="59"/>
      <c r="E709" s="60"/>
      <c r="F709" s="61"/>
      <c r="G709" s="57"/>
      <c r="J709" s="83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57"/>
      <c r="B710" s="57"/>
      <c r="C710" s="57"/>
      <c r="D710" s="59"/>
      <c r="E710" s="60"/>
      <c r="F710" s="61"/>
      <c r="G710" s="57"/>
      <c r="J710" s="83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57"/>
      <c r="B711" s="57"/>
      <c r="C711" s="57"/>
      <c r="D711" s="59"/>
      <c r="E711" s="60"/>
      <c r="F711" s="61"/>
      <c r="G711" s="57"/>
      <c r="J711" s="83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57"/>
      <c r="B712" s="57"/>
      <c r="C712" s="57"/>
      <c r="D712" s="59"/>
      <c r="E712" s="60"/>
      <c r="F712" s="61"/>
      <c r="G712" s="57"/>
      <c r="J712" s="83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57"/>
      <c r="B713" s="57"/>
      <c r="C713" s="57"/>
      <c r="D713" s="59"/>
      <c r="E713" s="60"/>
      <c r="F713" s="61"/>
      <c r="G713" s="57"/>
      <c r="J713" s="83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57"/>
      <c r="B714" s="57"/>
      <c r="C714" s="57"/>
      <c r="D714" s="59"/>
      <c r="E714" s="60"/>
      <c r="F714" s="61"/>
      <c r="G714" s="57"/>
      <c r="J714" s="83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57"/>
      <c r="B715" s="57"/>
      <c r="C715" s="57"/>
      <c r="D715" s="59"/>
      <c r="E715" s="60"/>
      <c r="F715" s="61"/>
      <c r="G715" s="57"/>
      <c r="J715" s="83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57"/>
      <c r="B716" s="57"/>
      <c r="C716" s="57"/>
      <c r="D716" s="59"/>
      <c r="E716" s="60"/>
      <c r="F716" s="61"/>
      <c r="G716" s="57"/>
      <c r="J716" s="83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57"/>
      <c r="B717" s="57"/>
      <c r="C717" s="57"/>
      <c r="D717" s="59"/>
      <c r="E717" s="60"/>
      <c r="F717" s="61"/>
      <c r="G717" s="57"/>
      <c r="J717" s="83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57"/>
      <c r="B718" s="57"/>
      <c r="C718" s="57"/>
      <c r="D718" s="59"/>
      <c r="E718" s="60"/>
      <c r="F718" s="61"/>
      <c r="G718" s="57"/>
      <c r="J718" s="83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57"/>
      <c r="B719" s="57"/>
      <c r="C719" s="57"/>
      <c r="D719" s="59"/>
      <c r="E719" s="60"/>
      <c r="F719" s="61"/>
      <c r="G719" s="57"/>
      <c r="J719" s="83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57"/>
      <c r="B720" s="57"/>
      <c r="C720" s="57"/>
      <c r="D720" s="59"/>
      <c r="E720" s="60"/>
      <c r="F720" s="61"/>
      <c r="G720" s="57"/>
      <c r="J720" s="83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57"/>
      <c r="B721" s="57"/>
      <c r="C721" s="57"/>
      <c r="D721" s="59"/>
      <c r="E721" s="60"/>
      <c r="F721" s="61"/>
      <c r="G721" s="57"/>
      <c r="J721" s="83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57"/>
      <c r="B722" s="57"/>
      <c r="C722" s="57"/>
      <c r="D722" s="59"/>
      <c r="E722" s="60"/>
      <c r="F722" s="61"/>
      <c r="G722" s="57"/>
      <c r="J722" s="83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57"/>
      <c r="B723" s="57"/>
      <c r="C723" s="57"/>
      <c r="D723" s="59"/>
      <c r="E723" s="60"/>
      <c r="F723" s="61"/>
      <c r="G723" s="57"/>
      <c r="J723" s="83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57"/>
      <c r="B724" s="57"/>
      <c r="C724" s="57"/>
      <c r="D724" s="59"/>
      <c r="E724" s="60"/>
      <c r="F724" s="61"/>
      <c r="G724" s="57"/>
      <c r="J724" s="83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57"/>
      <c r="B725" s="57"/>
      <c r="C725" s="57"/>
      <c r="D725" s="59"/>
      <c r="E725" s="60"/>
      <c r="F725" s="61"/>
      <c r="G725" s="57"/>
      <c r="J725" s="83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57"/>
      <c r="B726" s="57"/>
      <c r="C726" s="57"/>
      <c r="D726" s="59"/>
      <c r="E726" s="60"/>
      <c r="F726" s="61"/>
      <c r="G726" s="57"/>
      <c r="J726" s="83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57"/>
      <c r="B727" s="57"/>
      <c r="C727" s="57"/>
      <c r="D727" s="59"/>
      <c r="E727" s="60"/>
      <c r="F727" s="61"/>
      <c r="G727" s="57"/>
      <c r="J727" s="83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57"/>
      <c r="B728" s="57"/>
      <c r="C728" s="57"/>
      <c r="D728" s="59"/>
      <c r="E728" s="60"/>
      <c r="F728" s="61"/>
      <c r="G728" s="57"/>
      <c r="J728" s="83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57"/>
      <c r="B729" s="57"/>
      <c r="C729" s="57"/>
      <c r="D729" s="59"/>
      <c r="E729" s="60"/>
      <c r="F729" s="61"/>
      <c r="G729" s="57"/>
      <c r="J729" s="83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57"/>
      <c r="B730" s="57"/>
      <c r="C730" s="57"/>
      <c r="D730" s="59"/>
      <c r="E730" s="60"/>
      <c r="F730" s="61"/>
      <c r="G730" s="57"/>
      <c r="J730" s="83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57"/>
      <c r="B731" s="57"/>
      <c r="C731" s="57"/>
      <c r="D731" s="59"/>
      <c r="E731" s="60"/>
      <c r="F731" s="61"/>
      <c r="G731" s="57"/>
      <c r="J731" s="83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57"/>
      <c r="B732" s="57"/>
      <c r="C732" s="57"/>
      <c r="D732" s="59"/>
      <c r="E732" s="60"/>
      <c r="F732" s="61"/>
      <c r="G732" s="57"/>
      <c r="J732" s="83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57"/>
      <c r="B733" s="57"/>
      <c r="C733" s="57"/>
      <c r="D733" s="59"/>
      <c r="E733" s="60"/>
      <c r="F733" s="61"/>
      <c r="G733" s="57"/>
      <c r="J733" s="83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57"/>
      <c r="B734" s="57"/>
      <c r="C734" s="57"/>
      <c r="D734" s="59"/>
      <c r="E734" s="60"/>
      <c r="F734" s="61"/>
      <c r="G734" s="57"/>
      <c r="J734" s="83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57"/>
      <c r="B735" s="57"/>
      <c r="C735" s="57"/>
      <c r="D735" s="59"/>
      <c r="E735" s="60"/>
      <c r="F735" s="61"/>
      <c r="G735" s="57"/>
      <c r="J735" s="83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57"/>
      <c r="B736" s="57"/>
      <c r="C736" s="57"/>
      <c r="D736" s="59"/>
      <c r="E736" s="60"/>
      <c r="F736" s="61"/>
      <c r="G736" s="57"/>
      <c r="J736" s="83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57"/>
      <c r="B737" s="57"/>
      <c r="C737" s="57"/>
      <c r="D737" s="59"/>
      <c r="E737" s="60"/>
      <c r="F737" s="61"/>
      <c r="G737" s="57"/>
      <c r="J737" s="83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57"/>
      <c r="B738" s="57"/>
      <c r="C738" s="57"/>
      <c r="D738" s="59"/>
      <c r="E738" s="60"/>
      <c r="F738" s="61"/>
      <c r="G738" s="57"/>
      <c r="J738" s="83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57"/>
      <c r="B739" s="57"/>
      <c r="C739" s="57"/>
      <c r="D739" s="59"/>
      <c r="E739" s="60"/>
      <c r="F739" s="61"/>
      <c r="G739" s="57"/>
      <c r="J739" s="83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57"/>
      <c r="B740" s="57"/>
      <c r="C740" s="57"/>
      <c r="D740" s="59"/>
      <c r="E740" s="60"/>
      <c r="F740" s="61"/>
      <c r="G740" s="57"/>
      <c r="J740" s="83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57"/>
      <c r="B741" s="57"/>
      <c r="C741" s="57"/>
      <c r="D741" s="59"/>
      <c r="E741" s="60"/>
      <c r="F741" s="61"/>
      <c r="G741" s="57"/>
      <c r="J741" s="83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57"/>
      <c r="B742" s="57"/>
      <c r="C742" s="57"/>
      <c r="D742" s="59"/>
      <c r="E742" s="60"/>
      <c r="F742" s="61"/>
      <c r="G742" s="57"/>
      <c r="J742" s="83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57"/>
      <c r="B743" s="57"/>
      <c r="C743" s="57"/>
      <c r="D743" s="59"/>
      <c r="E743" s="60"/>
      <c r="F743" s="61"/>
      <c r="G743" s="57"/>
      <c r="J743" s="83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57"/>
      <c r="B744" s="57"/>
      <c r="C744" s="57"/>
      <c r="D744" s="59"/>
      <c r="E744" s="60"/>
      <c r="F744" s="61"/>
      <c r="G744" s="57"/>
      <c r="J744" s="83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57"/>
      <c r="B745" s="57"/>
      <c r="C745" s="57"/>
      <c r="D745" s="59"/>
      <c r="E745" s="60"/>
      <c r="F745" s="61"/>
      <c r="G745" s="57"/>
      <c r="J745" s="83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57"/>
      <c r="B746" s="57"/>
      <c r="C746" s="57"/>
      <c r="D746" s="59"/>
      <c r="E746" s="60"/>
      <c r="F746" s="61"/>
      <c r="G746" s="57"/>
      <c r="J746" s="83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57"/>
      <c r="B747" s="57"/>
      <c r="C747" s="57"/>
      <c r="D747" s="59"/>
      <c r="E747" s="60"/>
      <c r="F747" s="61"/>
      <c r="G747" s="57"/>
      <c r="J747" s="83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57"/>
      <c r="B748" s="57"/>
      <c r="C748" s="57"/>
      <c r="D748" s="59"/>
      <c r="E748" s="60"/>
      <c r="F748" s="61"/>
      <c r="G748" s="57"/>
      <c r="J748" s="83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57"/>
      <c r="B749" s="57"/>
      <c r="C749" s="57"/>
      <c r="D749" s="59"/>
      <c r="E749" s="60"/>
      <c r="F749" s="61"/>
      <c r="G749" s="57"/>
      <c r="J749" s="83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57"/>
      <c r="B750" s="57"/>
      <c r="C750" s="57"/>
      <c r="D750" s="59"/>
      <c r="E750" s="60"/>
      <c r="F750" s="61"/>
      <c r="G750" s="57"/>
      <c r="J750" s="83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57"/>
      <c r="B751" s="57"/>
      <c r="C751" s="57"/>
      <c r="D751" s="59"/>
      <c r="E751" s="60"/>
      <c r="F751" s="61"/>
      <c r="G751" s="57"/>
      <c r="J751" s="83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57"/>
      <c r="B752" s="57"/>
      <c r="C752" s="57"/>
      <c r="D752" s="59"/>
      <c r="E752" s="60"/>
      <c r="F752" s="61"/>
      <c r="G752" s="57"/>
      <c r="J752" s="83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57"/>
      <c r="B753" s="57"/>
      <c r="C753" s="57"/>
      <c r="D753" s="59"/>
      <c r="E753" s="60"/>
      <c r="F753" s="61"/>
      <c r="G753" s="57"/>
      <c r="J753" s="83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57"/>
      <c r="B754" s="57"/>
      <c r="C754" s="57"/>
      <c r="D754" s="59"/>
      <c r="E754" s="60"/>
      <c r="F754" s="61"/>
      <c r="G754" s="57"/>
      <c r="J754" s="83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57"/>
      <c r="B755" s="57"/>
      <c r="C755" s="57"/>
      <c r="D755" s="59"/>
      <c r="E755" s="60"/>
      <c r="F755" s="61"/>
      <c r="G755" s="57"/>
      <c r="J755" s="83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57"/>
      <c r="B756" s="57"/>
      <c r="C756" s="57"/>
      <c r="D756" s="59"/>
      <c r="E756" s="60"/>
      <c r="F756" s="61"/>
      <c r="G756" s="57"/>
      <c r="J756" s="83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57"/>
      <c r="B757" s="57"/>
      <c r="C757" s="57"/>
      <c r="D757" s="59"/>
      <c r="E757" s="60"/>
      <c r="F757" s="61"/>
      <c r="G757" s="57"/>
      <c r="J757" s="83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57"/>
      <c r="B758" s="57"/>
      <c r="C758" s="57"/>
      <c r="D758" s="59"/>
      <c r="E758" s="60"/>
      <c r="F758" s="61"/>
      <c r="G758" s="57"/>
      <c r="J758" s="83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57"/>
      <c r="B759" s="57"/>
      <c r="C759" s="57"/>
      <c r="D759" s="59"/>
      <c r="E759" s="60"/>
      <c r="F759" s="61"/>
      <c r="G759" s="57"/>
      <c r="J759" s="83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57"/>
      <c r="B760" s="57"/>
      <c r="C760" s="57"/>
      <c r="D760" s="59"/>
      <c r="E760" s="60"/>
      <c r="F760" s="61"/>
      <c r="G760" s="57"/>
      <c r="J760" s="83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57"/>
      <c r="B761" s="57"/>
      <c r="C761" s="57"/>
      <c r="D761" s="59"/>
      <c r="E761" s="60"/>
      <c r="F761" s="61"/>
      <c r="G761" s="57"/>
      <c r="J761" s="83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57"/>
      <c r="B762" s="57"/>
      <c r="C762" s="57"/>
      <c r="D762" s="59"/>
      <c r="E762" s="60"/>
      <c r="F762" s="61"/>
      <c r="G762" s="57"/>
      <c r="J762" s="83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57"/>
      <c r="B763" s="57"/>
      <c r="C763" s="57"/>
      <c r="D763" s="59"/>
      <c r="E763" s="60"/>
      <c r="F763" s="61"/>
      <c r="G763" s="57"/>
      <c r="J763" s="83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57"/>
      <c r="B764" s="57"/>
      <c r="C764" s="57"/>
      <c r="D764" s="59"/>
      <c r="E764" s="60"/>
      <c r="F764" s="61"/>
      <c r="G764" s="57"/>
      <c r="J764" s="83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57"/>
      <c r="B765" s="57"/>
      <c r="C765" s="57"/>
      <c r="D765" s="59"/>
      <c r="E765" s="60"/>
      <c r="F765" s="61"/>
      <c r="G765" s="57"/>
      <c r="J765" s="83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57"/>
      <c r="B766" s="57"/>
      <c r="C766" s="57"/>
      <c r="D766" s="59"/>
      <c r="E766" s="60"/>
      <c r="F766" s="61"/>
      <c r="G766" s="57"/>
      <c r="J766" s="83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57"/>
      <c r="B767" s="57"/>
      <c r="C767" s="57"/>
      <c r="D767" s="59"/>
      <c r="E767" s="60"/>
      <c r="F767" s="61"/>
      <c r="G767" s="57"/>
      <c r="J767" s="83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57"/>
      <c r="B768" s="57"/>
      <c r="C768" s="57"/>
      <c r="D768" s="59"/>
      <c r="E768" s="60"/>
      <c r="F768" s="61"/>
      <c r="G768" s="57"/>
      <c r="J768" s="83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57"/>
      <c r="B769" s="57"/>
      <c r="C769" s="57"/>
      <c r="D769" s="59"/>
      <c r="E769" s="60"/>
      <c r="F769" s="61"/>
      <c r="G769" s="57"/>
      <c r="J769" s="83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57"/>
      <c r="B770" s="57"/>
      <c r="C770" s="57"/>
      <c r="D770" s="59"/>
      <c r="E770" s="60"/>
      <c r="F770" s="61"/>
      <c r="G770" s="57"/>
      <c r="J770" s="83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57"/>
      <c r="B771" s="57"/>
      <c r="C771" s="57"/>
      <c r="D771" s="59"/>
      <c r="E771" s="60"/>
      <c r="F771" s="61"/>
      <c r="G771" s="57"/>
      <c r="J771" s="83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57"/>
      <c r="B772" s="57"/>
      <c r="C772" s="57"/>
      <c r="D772" s="59"/>
      <c r="E772" s="60"/>
      <c r="F772" s="61"/>
      <c r="G772" s="57"/>
      <c r="J772" s="83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57"/>
      <c r="B773" s="57"/>
      <c r="C773" s="57"/>
      <c r="D773" s="59"/>
      <c r="E773" s="60"/>
      <c r="F773" s="61"/>
      <c r="G773" s="57"/>
      <c r="J773" s="83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57"/>
      <c r="B774" s="57"/>
      <c r="C774" s="57"/>
      <c r="D774" s="59"/>
      <c r="E774" s="60"/>
      <c r="F774" s="61"/>
      <c r="G774" s="57"/>
      <c r="J774" s="83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57"/>
      <c r="B775" s="57"/>
      <c r="C775" s="57"/>
      <c r="D775" s="59"/>
      <c r="E775" s="60"/>
      <c r="F775" s="61"/>
      <c r="G775" s="57"/>
      <c r="J775" s="83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57"/>
      <c r="B776" s="57"/>
      <c r="C776" s="57"/>
      <c r="D776" s="59"/>
      <c r="E776" s="60"/>
      <c r="F776" s="61"/>
      <c r="G776" s="57"/>
      <c r="J776" s="83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57"/>
      <c r="B777" s="57"/>
      <c r="C777" s="57"/>
      <c r="D777" s="59"/>
      <c r="E777" s="60"/>
      <c r="F777" s="61"/>
      <c r="G777" s="57"/>
      <c r="J777" s="83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57"/>
      <c r="B778" s="57"/>
      <c r="C778" s="57"/>
      <c r="D778" s="59"/>
      <c r="E778" s="60"/>
      <c r="F778" s="61"/>
      <c r="G778" s="57"/>
      <c r="J778" s="83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57"/>
      <c r="B779" s="57"/>
      <c r="C779" s="57"/>
      <c r="D779" s="59"/>
      <c r="E779" s="60"/>
      <c r="F779" s="61"/>
      <c r="G779" s="57"/>
      <c r="J779" s="83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57"/>
      <c r="B780" s="57"/>
      <c r="C780" s="57"/>
      <c r="D780" s="59"/>
      <c r="E780" s="60"/>
      <c r="F780" s="61"/>
      <c r="G780" s="57"/>
      <c r="J780" s="83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57"/>
      <c r="B781" s="57"/>
      <c r="C781" s="57"/>
      <c r="D781" s="59"/>
      <c r="E781" s="60"/>
      <c r="F781" s="61"/>
      <c r="G781" s="57"/>
      <c r="J781" s="83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57"/>
      <c r="B782" s="57"/>
      <c r="C782" s="57"/>
      <c r="D782" s="59"/>
      <c r="E782" s="60"/>
      <c r="F782" s="61"/>
      <c r="G782" s="57"/>
      <c r="J782" s="83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57"/>
      <c r="B783" s="57"/>
      <c r="C783" s="57"/>
      <c r="D783" s="59"/>
      <c r="E783" s="60"/>
      <c r="F783" s="61"/>
      <c r="G783" s="57"/>
      <c r="J783" s="83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57"/>
      <c r="B784" s="57"/>
      <c r="C784" s="57"/>
      <c r="D784" s="59"/>
      <c r="E784" s="60"/>
      <c r="F784" s="61"/>
      <c r="G784" s="57"/>
      <c r="J784" s="83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57"/>
      <c r="B785" s="57"/>
      <c r="C785" s="57"/>
      <c r="D785" s="59"/>
      <c r="E785" s="60"/>
      <c r="F785" s="61"/>
      <c r="G785" s="57"/>
      <c r="J785" s="83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57"/>
      <c r="B786" s="57"/>
      <c r="C786" s="57"/>
      <c r="D786" s="59"/>
      <c r="E786" s="60"/>
      <c r="F786" s="61"/>
      <c r="G786" s="57"/>
      <c r="J786" s="83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57"/>
      <c r="B787" s="57"/>
      <c r="C787" s="57"/>
      <c r="D787" s="59"/>
      <c r="E787" s="60"/>
      <c r="F787" s="61"/>
      <c r="G787" s="57"/>
      <c r="J787" s="83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57"/>
      <c r="B788" s="57"/>
      <c r="C788" s="57"/>
      <c r="D788" s="59"/>
      <c r="E788" s="60"/>
      <c r="F788" s="61"/>
      <c r="G788" s="57"/>
      <c r="J788" s="83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57"/>
      <c r="B789" s="57"/>
      <c r="C789" s="57"/>
      <c r="D789" s="59"/>
      <c r="E789" s="60"/>
      <c r="F789" s="61"/>
      <c r="G789" s="57"/>
      <c r="J789" s="83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57"/>
      <c r="B790" s="57"/>
      <c r="C790" s="57"/>
      <c r="D790" s="59"/>
      <c r="E790" s="60"/>
      <c r="F790" s="61"/>
      <c r="G790" s="57"/>
      <c r="J790" s="83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57"/>
      <c r="B791" s="57"/>
      <c r="C791" s="57"/>
      <c r="D791" s="59"/>
      <c r="E791" s="60"/>
      <c r="F791" s="61"/>
      <c r="G791" s="57"/>
      <c r="J791" s="83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57"/>
      <c r="B792" s="57"/>
      <c r="C792" s="57"/>
      <c r="D792" s="59"/>
      <c r="E792" s="60"/>
      <c r="F792" s="61"/>
      <c r="G792" s="57"/>
      <c r="J792" s="83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57"/>
      <c r="B793" s="57"/>
      <c r="C793" s="57"/>
      <c r="D793" s="59"/>
      <c r="E793" s="60"/>
      <c r="F793" s="61"/>
      <c r="G793" s="57"/>
      <c r="J793" s="83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57"/>
      <c r="B794" s="57"/>
      <c r="C794" s="57"/>
      <c r="D794" s="59"/>
      <c r="E794" s="60"/>
      <c r="F794" s="61"/>
      <c r="G794" s="57"/>
      <c r="J794" s="83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57"/>
      <c r="B795" s="57"/>
      <c r="C795" s="57"/>
      <c r="D795" s="59"/>
      <c r="E795" s="60"/>
      <c r="F795" s="61"/>
      <c r="G795" s="57"/>
      <c r="J795" s="83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57"/>
      <c r="B796" s="57"/>
      <c r="C796" s="57"/>
      <c r="D796" s="59"/>
      <c r="E796" s="60"/>
      <c r="F796" s="61"/>
      <c r="G796" s="57"/>
      <c r="J796" s="83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57"/>
      <c r="B797" s="57"/>
      <c r="C797" s="57"/>
      <c r="D797" s="59"/>
      <c r="E797" s="60"/>
      <c r="F797" s="61"/>
      <c r="G797" s="57"/>
      <c r="J797" s="83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57"/>
      <c r="B798" s="57"/>
      <c r="C798" s="57"/>
      <c r="D798" s="59"/>
      <c r="E798" s="60"/>
      <c r="F798" s="61"/>
      <c r="G798" s="57"/>
      <c r="J798" s="83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57"/>
      <c r="B799" s="57"/>
      <c r="C799" s="57"/>
      <c r="D799" s="59"/>
      <c r="E799" s="60"/>
      <c r="F799" s="61"/>
      <c r="G799" s="57"/>
      <c r="J799" s="83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57"/>
      <c r="B800" s="57"/>
      <c r="C800" s="57"/>
      <c r="D800" s="59"/>
      <c r="E800" s="60"/>
      <c r="F800" s="61"/>
      <c r="G800" s="57"/>
      <c r="J800" s="83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57"/>
      <c r="B801" s="57"/>
      <c r="C801" s="57"/>
      <c r="D801" s="59"/>
      <c r="E801" s="60"/>
      <c r="F801" s="61"/>
      <c r="G801" s="57"/>
      <c r="J801" s="83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57"/>
      <c r="B802" s="57"/>
      <c r="C802" s="57"/>
      <c r="D802" s="59"/>
      <c r="E802" s="60"/>
      <c r="F802" s="61"/>
      <c r="G802" s="57"/>
      <c r="J802" s="83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57"/>
      <c r="B803" s="57"/>
      <c r="C803" s="57"/>
      <c r="D803" s="59"/>
      <c r="E803" s="60"/>
      <c r="F803" s="61"/>
      <c r="G803" s="57"/>
      <c r="J803" s="83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57"/>
      <c r="B804" s="57"/>
      <c r="C804" s="57"/>
      <c r="D804" s="59"/>
      <c r="E804" s="60"/>
      <c r="F804" s="61"/>
      <c r="G804" s="57"/>
      <c r="J804" s="83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57"/>
      <c r="B805" s="57"/>
      <c r="C805" s="57"/>
      <c r="D805" s="59"/>
      <c r="E805" s="60"/>
      <c r="F805" s="61"/>
      <c r="G805" s="57"/>
      <c r="J805" s="83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57"/>
      <c r="B806" s="57"/>
      <c r="C806" s="57"/>
      <c r="D806" s="59"/>
      <c r="E806" s="60"/>
      <c r="F806" s="61"/>
      <c r="G806" s="57"/>
      <c r="J806" s="83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57"/>
      <c r="B807" s="57"/>
      <c r="C807" s="57"/>
      <c r="D807" s="59"/>
      <c r="E807" s="60"/>
      <c r="F807" s="61"/>
      <c r="G807" s="57"/>
      <c r="J807" s="83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57"/>
      <c r="B808" s="57"/>
      <c r="C808" s="57"/>
      <c r="D808" s="59"/>
      <c r="E808" s="60"/>
      <c r="F808" s="61"/>
      <c r="G808" s="57"/>
      <c r="J808" s="83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57"/>
      <c r="B809" s="57"/>
      <c r="C809" s="57"/>
      <c r="D809" s="59"/>
      <c r="E809" s="60"/>
      <c r="F809" s="61"/>
      <c r="G809" s="57"/>
      <c r="J809" s="83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57"/>
      <c r="B810" s="57"/>
      <c r="C810" s="57"/>
      <c r="D810" s="59"/>
      <c r="E810" s="60"/>
      <c r="F810" s="61"/>
      <c r="G810" s="57"/>
      <c r="J810" s="83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57"/>
      <c r="B811" s="57"/>
      <c r="C811" s="57"/>
      <c r="D811" s="59"/>
      <c r="E811" s="60"/>
      <c r="F811" s="61"/>
      <c r="G811" s="57"/>
      <c r="J811" s="83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57"/>
      <c r="B812" s="57"/>
      <c r="C812" s="57"/>
      <c r="D812" s="59"/>
      <c r="E812" s="60"/>
      <c r="F812" s="61"/>
      <c r="G812" s="57"/>
      <c r="J812" s="83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57"/>
      <c r="B813" s="57"/>
      <c r="C813" s="57"/>
      <c r="D813" s="59"/>
      <c r="E813" s="60"/>
      <c r="F813" s="61"/>
      <c r="G813" s="57"/>
      <c r="J813" s="83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57"/>
      <c r="B814" s="57"/>
      <c r="C814" s="57"/>
      <c r="D814" s="59"/>
      <c r="E814" s="60"/>
      <c r="F814" s="61"/>
      <c r="G814" s="57"/>
      <c r="J814" s="83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57"/>
      <c r="B815" s="57"/>
      <c r="C815" s="57"/>
      <c r="D815" s="59"/>
      <c r="E815" s="60"/>
      <c r="F815" s="61"/>
      <c r="G815" s="57"/>
      <c r="J815" s="83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57"/>
      <c r="B816" s="57"/>
      <c r="C816" s="57"/>
      <c r="D816" s="59"/>
      <c r="E816" s="60"/>
      <c r="F816" s="61"/>
      <c r="G816" s="57"/>
      <c r="J816" s="83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57"/>
      <c r="B817" s="57"/>
      <c r="C817" s="57"/>
      <c r="D817" s="59"/>
      <c r="E817" s="60"/>
      <c r="F817" s="61"/>
      <c r="G817" s="57"/>
      <c r="J817" s="83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57"/>
      <c r="B818" s="57"/>
      <c r="C818" s="57"/>
      <c r="D818" s="59"/>
      <c r="E818" s="60"/>
      <c r="F818" s="61"/>
      <c r="G818" s="57"/>
      <c r="J818" s="83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57"/>
      <c r="B819" s="57"/>
      <c r="C819" s="57"/>
      <c r="D819" s="59"/>
      <c r="E819" s="60"/>
      <c r="F819" s="61"/>
      <c r="G819" s="57"/>
      <c r="J819" s="83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57"/>
      <c r="B820" s="57"/>
      <c r="C820" s="57"/>
      <c r="D820" s="59"/>
      <c r="E820" s="60"/>
      <c r="F820" s="61"/>
      <c r="G820" s="57"/>
      <c r="J820" s="83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57"/>
      <c r="B821" s="57"/>
      <c r="C821" s="57"/>
      <c r="D821" s="59"/>
      <c r="E821" s="60"/>
      <c r="F821" s="61"/>
      <c r="G821" s="57"/>
      <c r="J821" s="83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57"/>
      <c r="B822" s="57"/>
      <c r="C822" s="57"/>
      <c r="D822" s="59"/>
      <c r="E822" s="60"/>
      <c r="F822" s="61"/>
      <c r="G822" s="57"/>
      <c r="J822" s="83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57"/>
      <c r="B823" s="57"/>
      <c r="C823" s="57"/>
      <c r="D823" s="59"/>
      <c r="E823" s="60"/>
      <c r="F823" s="61"/>
      <c r="G823" s="57"/>
      <c r="J823" s="83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57"/>
      <c r="B824" s="57"/>
      <c r="C824" s="57"/>
      <c r="D824" s="59"/>
      <c r="E824" s="60"/>
      <c r="F824" s="61"/>
      <c r="G824" s="57"/>
      <c r="J824" s="83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57"/>
      <c r="B825" s="57"/>
      <c r="C825" s="57"/>
      <c r="D825" s="59"/>
      <c r="E825" s="60"/>
      <c r="F825" s="61"/>
      <c r="G825" s="57"/>
      <c r="J825" s="83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57"/>
      <c r="B826" s="57"/>
      <c r="C826" s="57"/>
      <c r="D826" s="59"/>
      <c r="E826" s="60"/>
      <c r="F826" s="61"/>
      <c r="G826" s="57"/>
      <c r="J826" s="83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57"/>
      <c r="B827" s="57"/>
      <c r="C827" s="57"/>
      <c r="D827" s="59"/>
      <c r="E827" s="60"/>
      <c r="F827" s="61"/>
      <c r="G827" s="57"/>
      <c r="J827" s="83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57"/>
      <c r="B828" s="57"/>
      <c r="C828" s="57"/>
      <c r="D828" s="59"/>
      <c r="E828" s="60"/>
      <c r="F828" s="61"/>
      <c r="G828" s="57"/>
      <c r="J828" s="83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57"/>
      <c r="B829" s="57"/>
      <c r="C829" s="57"/>
      <c r="D829" s="59"/>
      <c r="E829" s="60"/>
      <c r="F829" s="61"/>
      <c r="G829" s="57"/>
      <c r="J829" s="83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57"/>
      <c r="B830" s="57"/>
      <c r="C830" s="57"/>
      <c r="D830" s="59"/>
      <c r="E830" s="60"/>
      <c r="F830" s="61"/>
      <c r="G830" s="57"/>
      <c r="J830" s="83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57"/>
      <c r="B831" s="57"/>
      <c r="C831" s="57"/>
      <c r="D831" s="59"/>
      <c r="E831" s="60"/>
      <c r="F831" s="61"/>
      <c r="G831" s="57"/>
      <c r="J831" s="83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57"/>
      <c r="B832" s="57"/>
      <c r="C832" s="57"/>
      <c r="D832" s="59"/>
      <c r="E832" s="60"/>
      <c r="F832" s="61"/>
      <c r="G832" s="57"/>
      <c r="J832" s="83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57"/>
      <c r="B833" s="57"/>
      <c r="C833" s="57"/>
      <c r="D833" s="59"/>
      <c r="E833" s="60"/>
      <c r="F833" s="61"/>
      <c r="G833" s="57"/>
      <c r="J833" s="83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57"/>
      <c r="B834" s="57"/>
      <c r="C834" s="57"/>
      <c r="D834" s="59"/>
      <c r="E834" s="60"/>
      <c r="F834" s="61"/>
      <c r="G834" s="57"/>
      <c r="J834" s="83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57"/>
      <c r="B835" s="57"/>
      <c r="C835" s="57"/>
      <c r="D835" s="59"/>
      <c r="E835" s="60"/>
      <c r="F835" s="61"/>
      <c r="G835" s="57"/>
      <c r="J835" s="83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57"/>
      <c r="B836" s="57"/>
      <c r="C836" s="57"/>
      <c r="D836" s="59"/>
      <c r="E836" s="60"/>
      <c r="F836" s="61"/>
      <c r="G836" s="57"/>
      <c r="J836" s="83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57"/>
      <c r="B837" s="57"/>
      <c r="C837" s="57"/>
      <c r="D837" s="59"/>
      <c r="E837" s="60"/>
      <c r="F837" s="61"/>
      <c r="G837" s="57"/>
      <c r="J837" s="83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57"/>
      <c r="B838" s="57"/>
      <c r="C838" s="57"/>
      <c r="D838" s="59"/>
      <c r="E838" s="60"/>
      <c r="F838" s="61"/>
      <c r="G838" s="57"/>
      <c r="J838" s="83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57"/>
      <c r="B839" s="57"/>
      <c r="C839" s="57"/>
      <c r="D839" s="59"/>
      <c r="E839" s="60"/>
      <c r="F839" s="61"/>
      <c r="G839" s="57"/>
      <c r="J839" s="83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57"/>
      <c r="B840" s="57"/>
      <c r="C840" s="57"/>
      <c r="D840" s="59"/>
      <c r="E840" s="60"/>
      <c r="F840" s="61"/>
      <c r="G840" s="57"/>
      <c r="J840" s="83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57"/>
      <c r="B841" s="57"/>
      <c r="C841" s="57"/>
      <c r="D841" s="59"/>
      <c r="E841" s="60"/>
      <c r="F841" s="61"/>
      <c r="G841" s="57"/>
      <c r="J841" s="83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57"/>
      <c r="B842" s="57"/>
      <c r="C842" s="57"/>
      <c r="D842" s="59"/>
      <c r="E842" s="60"/>
      <c r="F842" s="61"/>
      <c r="G842" s="57"/>
      <c r="J842" s="83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57"/>
      <c r="B843" s="57"/>
      <c r="C843" s="57"/>
      <c r="D843" s="59"/>
      <c r="E843" s="60"/>
      <c r="F843" s="61"/>
      <c r="G843" s="57"/>
      <c r="J843" s="83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57"/>
      <c r="B844" s="57"/>
      <c r="C844" s="57"/>
      <c r="D844" s="59"/>
      <c r="E844" s="60"/>
      <c r="F844" s="61"/>
      <c r="G844" s="57"/>
      <c r="J844" s="83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57"/>
      <c r="B845" s="57"/>
      <c r="C845" s="57"/>
      <c r="D845" s="59"/>
      <c r="E845" s="60"/>
      <c r="F845" s="61"/>
      <c r="G845" s="57"/>
      <c r="J845" s="83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57"/>
      <c r="B846" s="57"/>
      <c r="C846" s="57"/>
      <c r="D846" s="59"/>
      <c r="E846" s="60"/>
      <c r="F846" s="61"/>
      <c r="G846" s="57"/>
      <c r="J846" s="83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57"/>
      <c r="B847" s="57"/>
      <c r="C847" s="57"/>
      <c r="D847" s="59"/>
      <c r="E847" s="60"/>
      <c r="F847" s="61"/>
      <c r="G847" s="57"/>
      <c r="J847" s="83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57"/>
      <c r="B848" s="57"/>
      <c r="C848" s="57"/>
      <c r="D848" s="59"/>
      <c r="E848" s="60"/>
      <c r="F848" s="61"/>
      <c r="G848" s="57"/>
      <c r="J848" s="83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57"/>
      <c r="B849" s="57"/>
      <c r="C849" s="57"/>
      <c r="D849" s="59"/>
      <c r="E849" s="60"/>
      <c r="F849" s="61"/>
      <c r="G849" s="57"/>
      <c r="J849" s="83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57"/>
      <c r="B850" s="57"/>
      <c r="C850" s="57"/>
      <c r="D850" s="59"/>
      <c r="E850" s="60"/>
      <c r="F850" s="61"/>
      <c r="G850" s="57"/>
      <c r="J850" s="83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57"/>
      <c r="B851" s="57"/>
      <c r="C851" s="57"/>
      <c r="D851" s="59"/>
      <c r="E851" s="60"/>
      <c r="F851" s="61"/>
      <c r="G851" s="57"/>
      <c r="J851" s="83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57"/>
      <c r="B852" s="57"/>
      <c r="C852" s="57"/>
      <c r="D852" s="59"/>
      <c r="E852" s="60"/>
      <c r="F852" s="61"/>
      <c r="G852" s="57"/>
      <c r="J852" s="83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57"/>
      <c r="B853" s="57"/>
      <c r="C853" s="57"/>
      <c r="D853" s="59"/>
      <c r="E853" s="60"/>
      <c r="F853" s="61"/>
      <c r="G853" s="57"/>
      <c r="J853" s="83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57"/>
      <c r="B854" s="57"/>
      <c r="C854" s="57"/>
      <c r="D854" s="59"/>
      <c r="E854" s="60"/>
      <c r="F854" s="61"/>
      <c r="G854" s="57"/>
      <c r="J854" s="83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57"/>
      <c r="B855" s="57"/>
      <c r="C855" s="57"/>
      <c r="D855" s="59"/>
      <c r="E855" s="60"/>
      <c r="F855" s="61"/>
      <c r="G855" s="57"/>
      <c r="J855" s="83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57"/>
      <c r="B856" s="57"/>
      <c r="C856" s="57"/>
      <c r="D856" s="59"/>
      <c r="E856" s="60"/>
      <c r="F856" s="61"/>
      <c r="G856" s="57"/>
      <c r="J856" s="83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57"/>
      <c r="B857" s="57"/>
      <c r="C857" s="57"/>
      <c r="D857" s="59"/>
      <c r="E857" s="60"/>
      <c r="F857" s="61"/>
      <c r="G857" s="57"/>
      <c r="J857" s="83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57"/>
      <c r="B858" s="57"/>
      <c r="C858" s="57"/>
      <c r="D858" s="59"/>
      <c r="E858" s="60"/>
      <c r="F858" s="61"/>
      <c r="G858" s="57"/>
      <c r="J858" s="83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57"/>
      <c r="B859" s="57"/>
      <c r="C859" s="57"/>
      <c r="D859" s="59"/>
      <c r="E859" s="60"/>
      <c r="F859" s="61"/>
      <c r="G859" s="57"/>
      <c r="J859" s="83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57"/>
      <c r="B860" s="57"/>
      <c r="C860" s="57"/>
      <c r="D860" s="59"/>
      <c r="E860" s="60"/>
      <c r="F860" s="61"/>
      <c r="G860" s="57"/>
      <c r="J860" s="83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57"/>
      <c r="B861" s="57"/>
      <c r="C861" s="57"/>
      <c r="D861" s="59"/>
      <c r="E861" s="60"/>
      <c r="F861" s="61"/>
      <c r="G861" s="57"/>
      <c r="J861" s="83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57"/>
      <c r="B862" s="57"/>
      <c r="C862" s="57"/>
      <c r="D862" s="59"/>
      <c r="E862" s="60"/>
      <c r="F862" s="61"/>
      <c r="G862" s="57"/>
      <c r="J862" s="83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57"/>
      <c r="B863" s="57"/>
      <c r="C863" s="57"/>
      <c r="D863" s="59"/>
      <c r="E863" s="60"/>
      <c r="F863" s="61"/>
      <c r="G863" s="57"/>
      <c r="J863" s="83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57"/>
      <c r="B864" s="57"/>
      <c r="C864" s="57"/>
      <c r="D864" s="59"/>
      <c r="E864" s="60"/>
      <c r="F864" s="61"/>
      <c r="G864" s="57"/>
      <c r="J864" s="83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57"/>
      <c r="B865" s="57"/>
      <c r="C865" s="57"/>
      <c r="D865" s="59"/>
      <c r="E865" s="60"/>
      <c r="F865" s="61"/>
      <c r="G865" s="57"/>
      <c r="J865" s="83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57"/>
      <c r="B866" s="57"/>
      <c r="C866" s="57"/>
      <c r="D866" s="59"/>
      <c r="E866" s="60"/>
      <c r="F866" s="61"/>
      <c r="G866" s="57"/>
      <c r="J866" s="83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57"/>
      <c r="B867" s="57"/>
      <c r="C867" s="57"/>
      <c r="D867" s="59"/>
      <c r="E867" s="60"/>
      <c r="F867" s="61"/>
      <c r="G867" s="57"/>
      <c r="J867" s="83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57"/>
      <c r="B868" s="57"/>
      <c r="C868" s="57"/>
      <c r="D868" s="59"/>
      <c r="E868" s="60"/>
      <c r="F868" s="61"/>
      <c r="G868" s="57"/>
      <c r="J868" s="83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57"/>
      <c r="B869" s="57"/>
      <c r="C869" s="57"/>
      <c r="D869" s="59"/>
      <c r="E869" s="60"/>
      <c r="F869" s="61"/>
      <c r="G869" s="57"/>
      <c r="J869" s="83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57"/>
      <c r="B870" s="57"/>
      <c r="C870" s="57"/>
      <c r="D870" s="59"/>
      <c r="E870" s="60"/>
      <c r="F870" s="61"/>
      <c r="G870" s="57"/>
      <c r="J870" s="83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57"/>
      <c r="B871" s="57"/>
      <c r="C871" s="57"/>
      <c r="D871" s="59"/>
      <c r="E871" s="60"/>
      <c r="F871" s="61"/>
      <c r="G871" s="57"/>
      <c r="J871" s="83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57"/>
      <c r="B872" s="57"/>
      <c r="C872" s="57"/>
      <c r="D872" s="59"/>
      <c r="E872" s="60"/>
      <c r="F872" s="61"/>
      <c r="G872" s="57"/>
      <c r="J872" s="83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57"/>
      <c r="B873" s="57"/>
      <c r="C873" s="57"/>
      <c r="D873" s="59"/>
      <c r="E873" s="60"/>
      <c r="F873" s="61"/>
      <c r="G873" s="57"/>
      <c r="J873" s="83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57"/>
      <c r="B874" s="57"/>
      <c r="C874" s="57"/>
      <c r="D874" s="59"/>
      <c r="E874" s="60"/>
      <c r="F874" s="61"/>
      <c r="G874" s="57"/>
      <c r="J874" s="83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57"/>
      <c r="B875" s="57"/>
      <c r="C875" s="57"/>
      <c r="D875" s="59"/>
      <c r="E875" s="60"/>
      <c r="F875" s="61"/>
      <c r="G875" s="57"/>
      <c r="J875" s="83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57"/>
      <c r="B876" s="57"/>
      <c r="C876" s="57"/>
      <c r="D876" s="59"/>
      <c r="E876" s="60"/>
      <c r="F876" s="61"/>
      <c r="G876" s="57"/>
      <c r="J876" s="83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57"/>
      <c r="B877" s="57"/>
      <c r="C877" s="57"/>
      <c r="D877" s="59"/>
      <c r="E877" s="60"/>
      <c r="F877" s="61"/>
      <c r="G877" s="57"/>
      <c r="J877" s="83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57"/>
      <c r="B878" s="57"/>
      <c r="C878" s="57"/>
      <c r="D878" s="59"/>
      <c r="E878" s="60"/>
      <c r="F878" s="61"/>
      <c r="G878" s="57"/>
      <c r="J878" s="83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57"/>
      <c r="B879" s="57"/>
      <c r="C879" s="57"/>
      <c r="D879" s="59"/>
      <c r="E879" s="60"/>
      <c r="F879" s="61"/>
      <c r="G879" s="57"/>
      <c r="J879" s="83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57"/>
      <c r="B880" s="57"/>
      <c r="C880" s="57"/>
      <c r="D880" s="59"/>
      <c r="E880" s="60"/>
      <c r="F880" s="61"/>
      <c r="G880" s="57"/>
      <c r="J880" s="83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57"/>
      <c r="B881" s="57"/>
      <c r="C881" s="57"/>
      <c r="D881" s="59"/>
      <c r="E881" s="60"/>
      <c r="F881" s="61"/>
      <c r="G881" s="57"/>
      <c r="J881" s="83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57"/>
      <c r="B882" s="57"/>
      <c r="C882" s="57"/>
      <c r="D882" s="59"/>
      <c r="E882" s="60"/>
      <c r="F882" s="61"/>
      <c r="G882" s="57"/>
      <c r="J882" s="83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57"/>
      <c r="B883" s="57"/>
      <c r="C883" s="57"/>
      <c r="D883" s="59"/>
      <c r="E883" s="60"/>
      <c r="F883" s="61"/>
      <c r="G883" s="57"/>
      <c r="J883" s="83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57"/>
      <c r="B884" s="57"/>
      <c r="C884" s="57"/>
      <c r="D884" s="59"/>
      <c r="E884" s="60"/>
      <c r="F884" s="61"/>
      <c r="G884" s="57"/>
      <c r="J884" s="83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57"/>
      <c r="B885" s="57"/>
      <c r="C885" s="57"/>
      <c r="D885" s="59"/>
      <c r="E885" s="60"/>
      <c r="F885" s="61"/>
      <c r="G885" s="57"/>
      <c r="J885" s="83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57"/>
      <c r="B886" s="57"/>
      <c r="C886" s="57"/>
      <c r="D886" s="59"/>
      <c r="E886" s="60"/>
      <c r="F886" s="61"/>
      <c r="G886" s="57"/>
      <c r="J886" s="83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57"/>
      <c r="B887" s="57"/>
      <c r="C887" s="57"/>
      <c r="D887" s="59"/>
      <c r="E887" s="60"/>
      <c r="F887" s="61"/>
      <c r="G887" s="57"/>
      <c r="J887" s="83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57"/>
      <c r="B888" s="57"/>
      <c r="C888" s="57"/>
      <c r="D888" s="59"/>
      <c r="E888" s="60"/>
      <c r="F888" s="61"/>
      <c r="G888" s="57"/>
      <c r="J888" s="83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57"/>
      <c r="B889" s="57"/>
      <c r="C889" s="57"/>
      <c r="D889" s="59"/>
      <c r="E889" s="60"/>
      <c r="F889" s="61"/>
      <c r="G889" s="57"/>
      <c r="J889" s="83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57"/>
      <c r="B890" s="57"/>
      <c r="C890" s="57"/>
      <c r="D890" s="59"/>
      <c r="E890" s="60"/>
      <c r="F890" s="61"/>
      <c r="G890" s="57"/>
      <c r="J890" s="83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57"/>
      <c r="B891" s="57"/>
      <c r="C891" s="57"/>
      <c r="D891" s="59"/>
      <c r="E891" s="60"/>
      <c r="F891" s="61"/>
      <c r="G891" s="57"/>
      <c r="J891" s="83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57"/>
      <c r="B892" s="57"/>
      <c r="C892" s="57"/>
      <c r="D892" s="59"/>
      <c r="E892" s="60"/>
      <c r="F892" s="61"/>
      <c r="G892" s="57"/>
      <c r="J892" s="83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57"/>
      <c r="B893" s="57"/>
      <c r="C893" s="57"/>
      <c r="D893" s="59"/>
      <c r="E893" s="60"/>
      <c r="F893" s="61"/>
      <c r="G893" s="57"/>
      <c r="J893" s="83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57"/>
      <c r="B894" s="57"/>
      <c r="C894" s="57"/>
      <c r="D894" s="59"/>
      <c r="E894" s="60"/>
      <c r="F894" s="61"/>
      <c r="G894" s="57"/>
      <c r="J894" s="83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57"/>
      <c r="B895" s="57"/>
      <c r="C895" s="57"/>
      <c r="D895" s="59"/>
      <c r="E895" s="60"/>
      <c r="F895" s="61"/>
      <c r="G895" s="57"/>
      <c r="J895" s="83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57"/>
      <c r="B896" s="57"/>
      <c r="C896" s="57"/>
      <c r="D896" s="59"/>
      <c r="E896" s="60"/>
      <c r="F896" s="61"/>
      <c r="G896" s="57"/>
      <c r="J896" s="83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57"/>
      <c r="B897" s="57"/>
      <c r="C897" s="57"/>
      <c r="D897" s="59"/>
      <c r="E897" s="60"/>
      <c r="F897" s="61"/>
      <c r="G897" s="57"/>
      <c r="J897" s="83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57"/>
      <c r="B898" s="57"/>
      <c r="C898" s="57"/>
      <c r="D898" s="59"/>
      <c r="E898" s="60"/>
      <c r="F898" s="61"/>
      <c r="G898" s="57"/>
      <c r="J898" s="83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57"/>
      <c r="B899" s="57"/>
      <c r="C899" s="57"/>
      <c r="D899" s="59"/>
      <c r="E899" s="60"/>
      <c r="F899" s="61"/>
      <c r="G899" s="57"/>
      <c r="J899" s="83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57"/>
      <c r="B900" s="57"/>
      <c r="C900" s="57"/>
      <c r="D900" s="59"/>
      <c r="E900" s="60"/>
      <c r="F900" s="61"/>
      <c r="G900" s="57"/>
      <c r="J900" s="83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57"/>
      <c r="B901" s="57"/>
      <c r="C901" s="57"/>
      <c r="D901" s="59"/>
      <c r="E901" s="60"/>
      <c r="F901" s="61"/>
      <c r="G901" s="57"/>
      <c r="J901" s="83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57"/>
      <c r="B902" s="57"/>
      <c r="C902" s="57"/>
      <c r="D902" s="59"/>
      <c r="E902" s="60"/>
      <c r="F902" s="61"/>
      <c r="G902" s="57"/>
      <c r="J902" s="83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57"/>
      <c r="B903" s="57"/>
      <c r="C903" s="57"/>
      <c r="D903" s="59"/>
      <c r="E903" s="60"/>
      <c r="F903" s="61"/>
      <c r="G903" s="57"/>
      <c r="J903" s="83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57"/>
      <c r="B904" s="57"/>
      <c r="C904" s="57"/>
      <c r="D904" s="59"/>
      <c r="E904" s="60"/>
      <c r="F904" s="61"/>
      <c r="G904" s="57"/>
      <c r="J904" s="83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57"/>
      <c r="B905" s="57"/>
      <c r="C905" s="57"/>
      <c r="D905" s="59"/>
      <c r="E905" s="60"/>
      <c r="F905" s="61"/>
      <c r="G905" s="57"/>
      <c r="J905" s="83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57"/>
      <c r="B906" s="57"/>
      <c r="C906" s="57"/>
      <c r="D906" s="59"/>
      <c r="E906" s="60"/>
      <c r="F906" s="61"/>
      <c r="G906" s="57"/>
      <c r="J906" s="83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57"/>
      <c r="B907" s="57"/>
      <c r="C907" s="57"/>
      <c r="D907" s="59"/>
      <c r="E907" s="60"/>
      <c r="F907" s="61"/>
      <c r="G907" s="57"/>
      <c r="J907" s="83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57"/>
      <c r="B908" s="57"/>
      <c r="C908" s="57"/>
      <c r="D908" s="59"/>
      <c r="E908" s="60"/>
      <c r="F908" s="61"/>
      <c r="G908" s="57"/>
      <c r="J908" s="83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57"/>
      <c r="B909" s="57"/>
      <c r="C909" s="57"/>
      <c r="D909" s="59"/>
      <c r="E909" s="60"/>
      <c r="F909" s="61"/>
      <c r="G909" s="57"/>
      <c r="J909" s="83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57"/>
      <c r="B910" s="57"/>
      <c r="C910" s="57"/>
      <c r="D910" s="59"/>
      <c r="E910" s="60"/>
      <c r="F910" s="61"/>
      <c r="G910" s="57"/>
      <c r="J910" s="83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57"/>
      <c r="B911" s="57"/>
      <c r="C911" s="57"/>
      <c r="D911" s="59"/>
      <c r="E911" s="60"/>
      <c r="F911" s="61"/>
      <c r="G911" s="57"/>
      <c r="J911" s="83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57"/>
      <c r="B912" s="57"/>
      <c r="C912" s="57"/>
      <c r="D912" s="59"/>
      <c r="E912" s="60"/>
      <c r="F912" s="61"/>
      <c r="G912" s="57"/>
      <c r="J912" s="83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57"/>
      <c r="B913" s="57"/>
      <c r="C913" s="57"/>
      <c r="D913" s="59"/>
      <c r="E913" s="60"/>
      <c r="F913" s="61"/>
      <c r="G913" s="57"/>
      <c r="J913" s="83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57"/>
      <c r="B914" s="57"/>
      <c r="C914" s="57"/>
      <c r="D914" s="59"/>
      <c r="E914" s="60"/>
      <c r="F914" s="61"/>
      <c r="G914" s="57"/>
      <c r="J914" s="83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57"/>
      <c r="B915" s="57"/>
      <c r="C915" s="57"/>
      <c r="D915" s="59"/>
      <c r="E915" s="60"/>
      <c r="F915" s="61"/>
      <c r="G915" s="57"/>
      <c r="J915" s="83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57"/>
      <c r="B916" s="57"/>
      <c r="C916" s="57"/>
      <c r="D916" s="59"/>
      <c r="E916" s="60"/>
      <c r="F916" s="61"/>
      <c r="G916" s="57"/>
      <c r="J916" s="83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57"/>
      <c r="B917" s="57"/>
      <c r="C917" s="57"/>
      <c r="D917" s="59"/>
      <c r="E917" s="60"/>
      <c r="F917" s="61"/>
      <c r="G917" s="57"/>
      <c r="J917" s="83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57"/>
      <c r="B918" s="57"/>
      <c r="C918" s="57"/>
      <c r="D918" s="59"/>
      <c r="E918" s="60"/>
      <c r="F918" s="61"/>
      <c r="G918" s="57"/>
      <c r="J918" s="83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57"/>
      <c r="B919" s="57"/>
      <c r="C919" s="57"/>
      <c r="D919" s="59"/>
      <c r="E919" s="60"/>
      <c r="F919" s="61"/>
      <c r="G919" s="57"/>
      <c r="J919" s="83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57"/>
      <c r="B920" s="57"/>
      <c r="C920" s="57"/>
      <c r="D920" s="59"/>
      <c r="E920" s="60"/>
      <c r="F920" s="61"/>
      <c r="G920" s="57"/>
      <c r="J920" s="83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57"/>
      <c r="B921" s="57"/>
      <c r="C921" s="57"/>
      <c r="D921" s="59"/>
      <c r="E921" s="60"/>
      <c r="F921" s="61"/>
      <c r="G921" s="57"/>
      <c r="J921" s="83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57"/>
      <c r="B922" s="57"/>
      <c r="C922" s="57"/>
      <c r="D922" s="59"/>
      <c r="E922" s="60"/>
      <c r="F922" s="61"/>
      <c r="G922" s="57"/>
      <c r="J922" s="83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57"/>
      <c r="B923" s="57"/>
      <c r="C923" s="57"/>
      <c r="D923" s="59"/>
      <c r="E923" s="60"/>
      <c r="F923" s="61"/>
      <c r="G923" s="57"/>
      <c r="J923" s="83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57"/>
      <c r="B924" s="57"/>
      <c r="C924" s="57"/>
      <c r="D924" s="59"/>
      <c r="E924" s="60"/>
      <c r="F924" s="61"/>
      <c r="G924" s="57"/>
      <c r="J924" s="83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57"/>
      <c r="B925" s="57"/>
      <c r="C925" s="57"/>
      <c r="D925" s="59"/>
      <c r="E925" s="60"/>
      <c r="F925" s="61"/>
      <c r="G925" s="57"/>
      <c r="J925" s="83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57"/>
      <c r="B926" s="57"/>
      <c r="C926" s="57"/>
      <c r="D926" s="59"/>
      <c r="E926" s="60"/>
      <c r="F926" s="61"/>
      <c r="G926" s="57"/>
      <c r="J926" s="83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57"/>
      <c r="B927" s="57"/>
      <c r="C927" s="57"/>
      <c r="D927" s="59"/>
      <c r="E927" s="60"/>
      <c r="F927" s="61"/>
      <c r="G927" s="57"/>
      <c r="J927" s="83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57"/>
      <c r="B928" s="57"/>
      <c r="C928" s="57"/>
      <c r="D928" s="59"/>
      <c r="E928" s="60"/>
      <c r="F928" s="61"/>
      <c r="G928" s="57"/>
      <c r="J928" s="83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57"/>
      <c r="B929" s="57"/>
      <c r="C929" s="57"/>
      <c r="D929" s="59"/>
      <c r="E929" s="60"/>
      <c r="F929" s="61"/>
      <c r="G929" s="57"/>
      <c r="J929" s="83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57"/>
      <c r="B930" s="57"/>
      <c r="C930" s="57"/>
      <c r="D930" s="59"/>
      <c r="E930" s="60"/>
      <c r="F930" s="61"/>
      <c r="G930" s="57"/>
      <c r="J930" s="83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57"/>
      <c r="B931" s="57"/>
      <c r="C931" s="57"/>
      <c r="D931" s="59"/>
      <c r="E931" s="60"/>
      <c r="F931" s="61"/>
      <c r="G931" s="57"/>
      <c r="J931" s="83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57"/>
      <c r="B932" s="57"/>
      <c r="C932" s="57"/>
      <c r="D932" s="59"/>
      <c r="E932" s="60"/>
      <c r="F932" s="61"/>
      <c r="G932" s="57"/>
      <c r="J932" s="83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57"/>
      <c r="B933" s="57"/>
      <c r="C933" s="57"/>
      <c r="D933" s="59"/>
      <c r="E933" s="60"/>
      <c r="F933" s="61"/>
      <c r="G933" s="57"/>
      <c r="J933" s="83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57"/>
      <c r="B934" s="57"/>
      <c r="C934" s="57"/>
      <c r="D934" s="59"/>
      <c r="E934" s="60"/>
      <c r="F934" s="61"/>
      <c r="G934" s="57"/>
      <c r="J934" s="83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57"/>
      <c r="B935" s="57"/>
      <c r="C935" s="57"/>
      <c r="D935" s="59"/>
      <c r="E935" s="60"/>
      <c r="F935" s="61"/>
      <c r="G935" s="57"/>
      <c r="J935" s="83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57"/>
      <c r="B936" s="57"/>
      <c r="C936" s="57"/>
      <c r="D936" s="59"/>
      <c r="E936" s="60"/>
      <c r="F936" s="61"/>
      <c r="G936" s="57"/>
      <c r="J936" s="83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57"/>
      <c r="B937" s="57"/>
      <c r="C937" s="57"/>
      <c r="D937" s="59"/>
      <c r="E937" s="60"/>
      <c r="F937" s="61"/>
      <c r="G937" s="57"/>
      <c r="J937" s="83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57"/>
      <c r="B938" s="57"/>
      <c r="C938" s="57"/>
      <c r="D938" s="59"/>
      <c r="E938" s="60"/>
      <c r="F938" s="61"/>
      <c r="G938" s="57"/>
      <c r="J938" s="83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57"/>
      <c r="B939" s="57"/>
      <c r="C939" s="57"/>
      <c r="D939" s="59"/>
      <c r="E939" s="60"/>
      <c r="F939" s="61"/>
      <c r="G939" s="57"/>
      <c r="J939" s="83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57"/>
      <c r="B940" s="57"/>
      <c r="C940" s="57"/>
      <c r="D940" s="59"/>
      <c r="E940" s="60"/>
      <c r="F940" s="61"/>
      <c r="G940" s="57"/>
      <c r="J940" s="83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57"/>
      <c r="B941" s="57"/>
      <c r="C941" s="57"/>
      <c r="D941" s="59"/>
      <c r="E941" s="60"/>
      <c r="F941" s="61"/>
      <c r="G941" s="57"/>
      <c r="J941" s="83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57"/>
      <c r="B942" s="57"/>
      <c r="C942" s="57"/>
      <c r="D942" s="59"/>
      <c r="E942" s="60"/>
      <c r="F942" s="61"/>
      <c r="G942" s="57"/>
      <c r="J942" s="83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57"/>
      <c r="B943" s="57"/>
      <c r="C943" s="57"/>
      <c r="D943" s="59"/>
      <c r="E943" s="60"/>
      <c r="F943" s="61"/>
      <c r="G943" s="57"/>
      <c r="J943" s="83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57"/>
      <c r="B944" s="57"/>
      <c r="C944" s="57"/>
      <c r="D944" s="59"/>
      <c r="E944" s="60"/>
      <c r="F944" s="61"/>
      <c r="G944" s="57"/>
      <c r="J944" s="83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57"/>
      <c r="B945" s="57"/>
      <c r="C945" s="57"/>
      <c r="D945" s="59"/>
      <c r="E945" s="60"/>
      <c r="F945" s="61"/>
      <c r="G945" s="57"/>
      <c r="J945" s="83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57"/>
      <c r="B946" s="57"/>
      <c r="C946" s="57"/>
      <c r="D946" s="59"/>
      <c r="E946" s="60"/>
      <c r="F946" s="61"/>
      <c r="G946" s="57"/>
      <c r="J946" s="83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57"/>
      <c r="B947" s="57"/>
      <c r="C947" s="57"/>
      <c r="D947" s="59"/>
      <c r="E947" s="60"/>
      <c r="F947" s="61"/>
      <c r="G947" s="57"/>
      <c r="J947" s="83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57"/>
      <c r="B948" s="57"/>
      <c r="C948" s="57"/>
      <c r="D948" s="59"/>
      <c r="E948" s="60"/>
      <c r="F948" s="61"/>
      <c r="G948" s="57"/>
      <c r="J948" s="83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57"/>
      <c r="B949" s="57"/>
      <c r="C949" s="57"/>
      <c r="D949" s="59"/>
      <c r="E949" s="60"/>
      <c r="F949" s="61"/>
      <c r="G949" s="57"/>
      <c r="J949" s="83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57"/>
      <c r="B950" s="57"/>
      <c r="C950" s="57"/>
      <c r="D950" s="59"/>
      <c r="E950" s="60"/>
      <c r="F950" s="61"/>
      <c r="G950" s="57"/>
      <c r="J950" s="83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57"/>
      <c r="B951" s="57"/>
      <c r="C951" s="57"/>
      <c r="D951" s="59"/>
      <c r="E951" s="60"/>
      <c r="F951" s="61"/>
      <c r="G951" s="57"/>
      <c r="J951" s="83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57"/>
      <c r="B952" s="57"/>
      <c r="C952" s="57"/>
      <c r="D952" s="59"/>
      <c r="E952" s="60"/>
      <c r="F952" s="61"/>
      <c r="G952" s="57"/>
      <c r="J952" s="83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57"/>
      <c r="B953" s="57"/>
      <c r="C953" s="57"/>
      <c r="D953" s="59"/>
      <c r="E953" s="60"/>
      <c r="F953" s="61"/>
      <c r="G953" s="57"/>
      <c r="J953" s="83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57"/>
      <c r="B954" s="57"/>
      <c r="C954" s="57"/>
      <c r="D954" s="59"/>
      <c r="E954" s="60"/>
      <c r="F954" s="61"/>
      <c r="G954" s="57"/>
      <c r="J954" s="83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57"/>
      <c r="B955" s="57"/>
      <c r="C955" s="57"/>
      <c r="D955" s="59"/>
      <c r="E955" s="60"/>
      <c r="F955" s="61"/>
      <c r="G955" s="57"/>
      <c r="J955" s="83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57"/>
      <c r="B956" s="57"/>
      <c r="C956" s="57"/>
      <c r="D956" s="59"/>
      <c r="E956" s="60"/>
      <c r="F956" s="61"/>
      <c r="G956" s="57"/>
      <c r="J956" s="83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57"/>
      <c r="B957" s="57"/>
      <c r="C957" s="57"/>
      <c r="D957" s="59"/>
      <c r="E957" s="60"/>
      <c r="F957" s="61"/>
      <c r="G957" s="57"/>
      <c r="J957" s="83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57"/>
      <c r="B958" s="57"/>
      <c r="C958" s="57"/>
      <c r="D958" s="59"/>
      <c r="E958" s="60"/>
      <c r="F958" s="61"/>
      <c r="G958" s="57"/>
      <c r="J958" s="83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57"/>
      <c r="B959" s="57"/>
      <c r="C959" s="57"/>
      <c r="D959" s="59"/>
      <c r="E959" s="60"/>
      <c r="F959" s="61"/>
      <c r="G959" s="57"/>
      <c r="J959" s="83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57"/>
      <c r="B960" s="57"/>
      <c r="C960" s="57"/>
      <c r="D960" s="59"/>
      <c r="E960" s="60"/>
      <c r="F960" s="61"/>
      <c r="G960" s="57"/>
      <c r="J960" s="83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57"/>
      <c r="B961" s="57"/>
      <c r="C961" s="57"/>
      <c r="D961" s="59"/>
      <c r="E961" s="60"/>
      <c r="F961" s="61"/>
      <c r="G961" s="57"/>
      <c r="J961" s="83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57"/>
      <c r="B962" s="57"/>
      <c r="C962" s="57"/>
      <c r="D962" s="59"/>
      <c r="E962" s="60"/>
      <c r="F962" s="61"/>
      <c r="G962" s="57"/>
      <c r="J962" s="83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57"/>
      <c r="B963" s="57"/>
      <c r="C963" s="57"/>
      <c r="D963" s="59"/>
      <c r="E963" s="60"/>
      <c r="F963" s="61"/>
      <c r="G963" s="57"/>
      <c r="J963" s="83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57"/>
      <c r="B964" s="57"/>
      <c r="C964" s="57"/>
      <c r="D964" s="59"/>
      <c r="E964" s="60"/>
      <c r="F964" s="61"/>
      <c r="G964" s="57"/>
      <c r="J964" s="83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57"/>
      <c r="B965" s="57"/>
      <c r="C965" s="57"/>
      <c r="D965" s="59"/>
      <c r="E965" s="60"/>
      <c r="F965" s="61"/>
      <c r="G965" s="57"/>
      <c r="J965" s="83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57"/>
      <c r="B966" s="57"/>
      <c r="C966" s="57"/>
      <c r="D966" s="59"/>
      <c r="E966" s="60"/>
      <c r="F966" s="61"/>
      <c r="G966" s="57"/>
      <c r="J966" s="83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57"/>
      <c r="B967" s="57"/>
      <c r="C967" s="57"/>
      <c r="D967" s="59"/>
      <c r="E967" s="60"/>
      <c r="F967" s="61"/>
      <c r="G967" s="57"/>
      <c r="J967" s="83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57"/>
      <c r="B968" s="57"/>
      <c r="C968" s="57"/>
      <c r="D968" s="59"/>
      <c r="E968" s="60"/>
      <c r="F968" s="61"/>
      <c r="G968" s="57"/>
      <c r="J968" s="83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57"/>
      <c r="B969" s="57"/>
      <c r="C969" s="57"/>
      <c r="D969" s="59"/>
      <c r="E969" s="60"/>
      <c r="F969" s="61"/>
      <c r="G969" s="57"/>
      <c r="J969" s="83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57"/>
      <c r="B970" s="57"/>
      <c r="C970" s="57"/>
      <c r="D970" s="59"/>
      <c r="E970" s="60"/>
      <c r="F970" s="61"/>
      <c r="G970" s="57"/>
      <c r="J970" s="83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57"/>
      <c r="B971" s="57"/>
      <c r="C971" s="57"/>
      <c r="D971" s="59"/>
      <c r="E971" s="60"/>
      <c r="F971" s="61"/>
      <c r="G971" s="57"/>
      <c r="J971" s="83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57"/>
      <c r="B972" s="57"/>
      <c r="C972" s="57"/>
      <c r="D972" s="59"/>
      <c r="E972" s="60"/>
      <c r="F972" s="61"/>
      <c r="G972" s="57"/>
      <c r="J972" s="83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57"/>
      <c r="B973" s="57"/>
      <c r="C973" s="57"/>
      <c r="D973" s="59"/>
      <c r="E973" s="60"/>
      <c r="F973" s="61"/>
      <c r="G973" s="57"/>
      <c r="J973" s="83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57"/>
      <c r="B974" s="57"/>
      <c r="C974" s="57"/>
      <c r="D974" s="59"/>
      <c r="E974" s="60"/>
      <c r="F974" s="61"/>
      <c r="G974" s="57"/>
      <c r="J974" s="83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57"/>
      <c r="B975" s="57"/>
      <c r="C975" s="57"/>
      <c r="D975" s="59"/>
      <c r="E975" s="60"/>
      <c r="F975" s="61"/>
      <c r="G975" s="57"/>
      <c r="J975" s="83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57"/>
      <c r="B976" s="57"/>
      <c r="C976" s="57"/>
      <c r="D976" s="59"/>
      <c r="E976" s="60"/>
      <c r="F976" s="61"/>
      <c r="G976" s="57"/>
      <c r="J976" s="83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57"/>
      <c r="B977" s="57"/>
      <c r="C977" s="57"/>
      <c r="D977" s="59"/>
      <c r="E977" s="60"/>
      <c r="F977" s="61"/>
      <c r="G977" s="57"/>
      <c r="J977" s="83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57"/>
      <c r="B978" s="57"/>
      <c r="C978" s="57"/>
      <c r="D978" s="59"/>
      <c r="E978" s="60"/>
      <c r="F978" s="61"/>
      <c r="G978" s="57"/>
      <c r="J978" s="83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57"/>
      <c r="B979" s="57"/>
      <c r="C979" s="57"/>
      <c r="D979" s="59"/>
      <c r="E979" s="60"/>
      <c r="F979" s="61"/>
      <c r="G979" s="57"/>
      <c r="J979" s="83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57"/>
      <c r="B980" s="57"/>
      <c r="C980" s="57"/>
      <c r="D980" s="59"/>
      <c r="E980" s="60"/>
      <c r="F980" s="61"/>
      <c r="G980" s="57"/>
      <c r="J980" s="83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57"/>
      <c r="B981" s="57"/>
      <c r="C981" s="57"/>
      <c r="D981" s="59"/>
      <c r="E981" s="60"/>
      <c r="F981" s="61"/>
      <c r="G981" s="57"/>
      <c r="J981" s="83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57"/>
      <c r="B982" s="57"/>
      <c r="C982" s="57"/>
      <c r="D982" s="59"/>
      <c r="E982" s="60"/>
      <c r="F982" s="61"/>
      <c r="G982" s="57"/>
      <c r="J982" s="83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57"/>
      <c r="B983" s="57"/>
      <c r="C983" s="57"/>
      <c r="D983" s="59"/>
      <c r="E983" s="60"/>
      <c r="F983" s="61"/>
      <c r="G983" s="57"/>
      <c r="J983" s="83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57"/>
      <c r="B984" s="57"/>
      <c r="C984" s="57"/>
      <c r="D984" s="59"/>
      <c r="E984" s="60"/>
      <c r="F984" s="61"/>
      <c r="G984" s="57"/>
      <c r="J984" s="83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57"/>
      <c r="B985" s="57"/>
      <c r="C985" s="57"/>
      <c r="D985" s="59"/>
      <c r="E985" s="60"/>
      <c r="F985" s="61"/>
      <c r="G985" s="57"/>
      <c r="J985" s="83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57"/>
      <c r="B986" s="57"/>
      <c r="C986" s="57"/>
      <c r="D986" s="59"/>
      <c r="E986" s="60"/>
      <c r="F986" s="61"/>
      <c r="G986" s="57"/>
      <c r="J986" s="83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57"/>
      <c r="B987" s="57"/>
      <c r="C987" s="57"/>
      <c r="D987" s="59"/>
      <c r="E987" s="60"/>
      <c r="F987" s="61"/>
      <c r="G987" s="57"/>
      <c r="J987" s="83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Nando&amp;Lily</dc:creator>
  <cp:lastModifiedBy>Nando&amp;Lily</cp:lastModifiedBy>
  <dcterms:created xsi:type="dcterms:W3CDTF">2017-06-09T08:09:39Z</dcterms:created>
  <dcterms:modified xsi:type="dcterms:W3CDTF">2017-07-12T17:06:48Z</dcterms:modified>
</cp:coreProperties>
</file>