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hler\Documents\WoW\"/>
    </mc:Choice>
  </mc:AlternateContent>
  <bookViews>
    <workbookView xWindow="0" yWindow="0" windowWidth="28800" windowHeight="11310"/>
  </bookViews>
  <sheets>
    <sheet name="AH Posting Calculator" sheetId="1" r:id="rId1"/>
    <sheet name="T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I11" i="1"/>
  <c r="B4" i="1"/>
  <c r="I13" i="1"/>
  <c r="I12" i="1"/>
  <c r="B3" i="1"/>
  <c r="C11" i="1" s="1"/>
  <c r="C14" i="1" s="1"/>
  <c r="B13" i="1"/>
  <c r="G5" i="1" l="1"/>
  <c r="C10" i="1"/>
  <c r="C13" i="1"/>
  <c r="B5" i="1"/>
  <c r="C12" i="1"/>
  <c r="B15" i="1"/>
  <c r="C15" i="1" l="1"/>
  <c r="B9" i="1"/>
  <c r="C9" i="1" s="1"/>
  <c r="H5" i="1"/>
  <c r="H6" i="1" s="1"/>
  <c r="B20" i="1" s="1"/>
  <c r="C20" i="1" s="1"/>
  <c r="B19" i="1" l="1"/>
  <c r="C19" i="1" s="1"/>
  <c r="F11" i="1"/>
  <c r="G11" i="1" s="1"/>
  <c r="H11" i="1" s="1"/>
  <c r="J11" i="1" s="1"/>
  <c r="H7" i="1"/>
  <c r="F13" i="1" s="1"/>
  <c r="G13" i="1" s="1"/>
  <c r="H13" i="1" s="1"/>
  <c r="J13" i="1" s="1"/>
  <c r="F12" i="1"/>
  <c r="G12" i="1" s="1"/>
  <c r="H12" i="1" s="1"/>
  <c r="J12" i="1" s="1"/>
  <c r="B21" i="1" l="1"/>
  <c r="C21" i="1" s="1"/>
</calcChain>
</file>

<file path=xl/sharedStrings.xml><?xml version="1.0" encoding="utf-8"?>
<sst xmlns="http://schemas.openxmlformats.org/spreadsheetml/2006/main" count="52" uniqueCount="47">
  <si>
    <t>Rate</t>
  </si>
  <si>
    <t>MSV</t>
  </si>
  <si>
    <t>Duration</t>
  </si>
  <si>
    <t>Deposit</t>
  </si>
  <si>
    <t xml:space="preserve">Item Name </t>
  </si>
  <si>
    <t>Stack Size</t>
  </si>
  <si>
    <t>Elemental Fire</t>
  </si>
  <si>
    <t>Gross Profit</t>
  </si>
  <si>
    <t>Suggested Bid</t>
  </si>
  <si>
    <t>MSV/Unit</t>
  </si>
  <si>
    <t>Buyout</t>
  </si>
  <si>
    <t xml:space="preserve">CoGs </t>
  </si>
  <si>
    <t>AH Fee</t>
  </si>
  <si>
    <t>Stack</t>
  </si>
  <si>
    <t>Unit</t>
  </si>
  <si>
    <t>Operating Profit</t>
  </si>
  <si>
    <t xml:space="preserve">Deposit </t>
  </si>
  <si>
    <t>Current Bid</t>
  </si>
  <si>
    <t>CL</t>
  </si>
  <si>
    <t>CL+Fee</t>
  </si>
  <si>
    <t xml:space="preserve">Dreamfoil </t>
  </si>
  <si>
    <t>Dream Dust</t>
  </si>
  <si>
    <t>Essence of Fire</t>
  </si>
  <si>
    <t>Essence of Air</t>
  </si>
  <si>
    <t>Essence of Undeath</t>
  </si>
  <si>
    <t>Plaguebloom</t>
  </si>
  <si>
    <t>Ghost Mushrooms</t>
  </si>
  <si>
    <t>Mountain Silversage</t>
  </si>
  <si>
    <t>Ice Cap</t>
  </si>
  <si>
    <t>Essence of Water</t>
  </si>
  <si>
    <t>Essence of Earth</t>
  </si>
  <si>
    <t>Living Essence</t>
  </si>
  <si>
    <t xml:space="preserve">Stack </t>
  </si>
  <si>
    <t>Stonescale Oil</t>
  </si>
  <si>
    <t>Gromsblood</t>
  </si>
  <si>
    <t>Item</t>
  </si>
  <si>
    <t>Cancellation Table</t>
  </si>
  <si>
    <t>Net Income Table</t>
  </si>
  <si>
    <t>Deposit Table</t>
  </si>
  <si>
    <t>Dark Rune</t>
  </si>
  <si>
    <t>Greater Eternal Essence</t>
  </si>
  <si>
    <t>Large Brilliant Shard</t>
  </si>
  <si>
    <t>Alt BO Loss</t>
  </si>
  <si>
    <t>Action</t>
  </si>
  <si>
    <t>MSV/Stack</t>
  </si>
  <si>
    <t>AH Fee (Faction)</t>
  </si>
  <si>
    <t>AH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</si>
</sst>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/>
    </xf>
    <xf numFmtId="2" fontId="2" fillId="2" borderId="1" xfId="2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27"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  <dxf>
      <fill>
        <patternFill>
          <bgColor rgb="FFFFD700"/>
        </patternFill>
      </fill>
    </dxf>
    <dxf>
      <fill>
        <patternFill>
          <bgColor rgb="FFC0C0C0"/>
        </patternFill>
      </fill>
    </dxf>
    <dxf>
      <fill>
        <patternFill>
          <bgColor rgb="FFB87333"/>
        </patternFill>
      </fill>
    </dxf>
  </dxfs>
  <tableStyles count="0" defaultTableStyle="TableStyleMedium2" defaultPivotStyle="PivotStyleLight16"/>
  <colors>
    <mruColors>
      <color rgb="FFB87333"/>
      <color rgb="FFC0C0C0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TEM" displayName="ITEM" ref="A1:C19" totalsRowShown="0">
  <autoFilter ref="A1:C19"/>
  <sortState ref="A2:C19">
    <sortCondition ref="A1:A19"/>
  </sortState>
  <tableColumns count="3">
    <tableColumn id="1" name="Item"/>
    <tableColumn id="2" name="Stack "/>
    <tableColumn id="3" name="MS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6" sqref="L6"/>
    </sheetView>
  </sheetViews>
  <sheetFormatPr defaultRowHeight="15" x14ac:dyDescent="0.25"/>
  <cols>
    <col min="1" max="1" width="15.42578125" bestFit="1" customWidth="1"/>
    <col min="2" max="2" width="7.140625" customWidth="1"/>
    <col min="3" max="3" width="6" bestFit="1" customWidth="1"/>
    <col min="4" max="4" width="2.85546875" customWidth="1"/>
    <col min="5" max="5" width="8.7109375" bestFit="1" customWidth="1"/>
    <col min="6" max="6" width="8.28515625" bestFit="1" customWidth="1"/>
    <col min="7" max="7" width="6.5703125" bestFit="1" customWidth="1"/>
    <col min="8" max="8" width="9.5703125" customWidth="1"/>
    <col min="9" max="9" width="10.42578125" bestFit="1" customWidth="1"/>
    <col min="10" max="10" width="14.140625" customWidth="1"/>
  </cols>
  <sheetData>
    <row r="1" spans="1:10" x14ac:dyDescent="0.25">
      <c r="A1" s="14" t="s">
        <v>4</v>
      </c>
      <c r="B1" s="23" t="s">
        <v>41</v>
      </c>
      <c r="C1" s="23"/>
      <c r="D1" s="23"/>
      <c r="E1" s="23"/>
    </row>
    <row r="2" spans="1:10" x14ac:dyDescent="0.25">
      <c r="A2" s="11"/>
      <c r="B2" s="12"/>
      <c r="C2" s="12"/>
      <c r="D2" s="12"/>
      <c r="E2" s="12"/>
    </row>
    <row r="3" spans="1:10" x14ac:dyDescent="0.25">
      <c r="A3" s="16" t="s">
        <v>5</v>
      </c>
      <c r="B3" s="1">
        <f>VLOOKUP(B1,ITEM[],2,FALSE)</f>
        <v>20</v>
      </c>
      <c r="E3" s="27" t="s">
        <v>38</v>
      </c>
      <c r="F3" s="27"/>
      <c r="G3" s="27"/>
      <c r="H3" s="27"/>
    </row>
    <row r="4" spans="1:10" x14ac:dyDescent="0.25">
      <c r="A4" s="16" t="s">
        <v>44</v>
      </c>
      <c r="B4" s="6">
        <f>VLOOKUP(B1,ITEM[],3,FALSE)</f>
        <v>0</v>
      </c>
      <c r="E4" s="10" t="s">
        <v>2</v>
      </c>
      <c r="F4" s="10" t="s">
        <v>0</v>
      </c>
      <c r="G4" s="10" t="s">
        <v>1</v>
      </c>
      <c r="H4" s="10" t="s">
        <v>3</v>
      </c>
    </row>
    <row r="5" spans="1:10" x14ac:dyDescent="0.25">
      <c r="A5" s="16" t="s">
        <v>9</v>
      </c>
      <c r="B5" s="6">
        <f>B4/B3</f>
        <v>0</v>
      </c>
      <c r="E5" s="1">
        <v>12</v>
      </c>
      <c r="F5" s="3">
        <v>0.15</v>
      </c>
      <c r="G5" s="6">
        <f>B4</f>
        <v>0</v>
      </c>
      <c r="H5" s="6">
        <f>F5*G5</f>
        <v>0</v>
      </c>
    </row>
    <row r="6" spans="1:10" x14ac:dyDescent="0.25">
      <c r="A6" s="16" t="s">
        <v>45</v>
      </c>
      <c r="B6" s="5">
        <v>0.05</v>
      </c>
      <c r="E6" s="2">
        <v>24</v>
      </c>
      <c r="F6" s="8">
        <v>2</v>
      </c>
      <c r="G6" s="28"/>
      <c r="H6" s="6">
        <f>F6*$H$5</f>
        <v>0</v>
      </c>
    </row>
    <row r="7" spans="1:10" x14ac:dyDescent="0.25">
      <c r="E7" s="2">
        <v>48</v>
      </c>
      <c r="F7" s="8">
        <v>4</v>
      </c>
      <c r="G7" s="29"/>
      <c r="H7" s="6">
        <f>F7*$H$5</f>
        <v>0</v>
      </c>
    </row>
    <row r="8" spans="1:10" x14ac:dyDescent="0.25">
      <c r="A8" s="15"/>
      <c r="B8" s="10" t="s">
        <v>13</v>
      </c>
      <c r="C8" s="10" t="s">
        <v>14</v>
      </c>
      <c r="F8" s="9"/>
      <c r="G8" s="9"/>
      <c r="H8" s="9"/>
    </row>
    <row r="9" spans="1:10" x14ac:dyDescent="0.25">
      <c r="A9" s="16" t="s">
        <v>8</v>
      </c>
      <c r="B9" s="6">
        <f>1.5*G5</f>
        <v>0</v>
      </c>
      <c r="C9" s="6">
        <f>B9/$B$3</f>
        <v>0</v>
      </c>
      <c r="E9" s="24" t="s">
        <v>36</v>
      </c>
      <c r="F9" s="25"/>
      <c r="G9" s="25"/>
      <c r="H9" s="26"/>
    </row>
    <row r="10" spans="1:10" x14ac:dyDescent="0.25">
      <c r="A10" s="16" t="s">
        <v>17</v>
      </c>
      <c r="B10" s="6">
        <v>0</v>
      </c>
      <c r="C10" s="6">
        <f>B10/$B$3</f>
        <v>0</v>
      </c>
      <c r="E10" s="10" t="s">
        <v>2</v>
      </c>
      <c r="F10" s="13" t="s">
        <v>16</v>
      </c>
      <c r="G10" s="17" t="s">
        <v>18</v>
      </c>
      <c r="H10" s="17" t="s">
        <v>19</v>
      </c>
      <c r="I10" s="17" t="s">
        <v>42</v>
      </c>
      <c r="J10" s="17" t="s">
        <v>43</v>
      </c>
    </row>
    <row r="11" spans="1:10" x14ac:dyDescent="0.25">
      <c r="A11" s="16" t="s">
        <v>10</v>
      </c>
      <c r="B11" s="6">
        <v>0</v>
      </c>
      <c r="C11" s="6">
        <f>B11/$B$3</f>
        <v>0</v>
      </c>
      <c r="E11" s="1">
        <v>12</v>
      </c>
      <c r="F11" s="6">
        <f>H5</f>
        <v>0</v>
      </c>
      <c r="G11" s="6">
        <f>F11</f>
        <v>0</v>
      </c>
      <c r="H11" s="6">
        <f>G11+($B$10*$B$6)</f>
        <v>0</v>
      </c>
      <c r="I11" s="6">
        <f>B11*$B$6</f>
        <v>0</v>
      </c>
      <c r="J11" s="17" t="str">
        <f>IF(I11&lt;H11,"Alt","Cancel")</f>
        <v>Cancel</v>
      </c>
    </row>
    <row r="12" spans="1:10" x14ac:dyDescent="0.25">
      <c r="A12" s="16" t="s">
        <v>11</v>
      </c>
      <c r="B12" s="6">
        <v>0</v>
      </c>
      <c r="C12" s="6">
        <f>B12/$B$3</f>
        <v>0</v>
      </c>
      <c r="E12" s="2">
        <v>24</v>
      </c>
      <c r="F12" s="6">
        <f>H6</f>
        <v>0</v>
      </c>
      <c r="G12" s="6">
        <f t="shared" ref="G12:G13" si="0">F12</f>
        <v>0</v>
      </c>
      <c r="H12" s="6">
        <f>G12+($B$10*$B$6)</f>
        <v>0</v>
      </c>
      <c r="I12" s="6">
        <f>B11*$B$6</f>
        <v>0</v>
      </c>
      <c r="J12" s="17" t="str">
        <f t="shared" ref="J12:J13" si="1">IF(I12&lt;H12,"Alt","Cancel")</f>
        <v>Cancel</v>
      </c>
    </row>
    <row r="13" spans="1:10" x14ac:dyDescent="0.25">
      <c r="A13" s="16" t="s">
        <v>7</v>
      </c>
      <c r="B13" s="6">
        <f>B11-B12</f>
        <v>0</v>
      </c>
      <c r="C13" s="6">
        <f>B13/$B$3</f>
        <v>0</v>
      </c>
      <c r="E13" s="2">
        <v>48</v>
      </c>
      <c r="F13" s="6">
        <f>H7</f>
        <v>0</v>
      </c>
      <c r="G13" s="6">
        <f t="shared" si="0"/>
        <v>0</v>
      </c>
      <c r="H13" s="6">
        <f>G13+($B$10*$B$6)</f>
        <v>0</v>
      </c>
      <c r="I13" s="6">
        <f>B11*$B$6</f>
        <v>0</v>
      </c>
      <c r="J13" s="17" t="str">
        <f t="shared" si="1"/>
        <v>Cancel</v>
      </c>
    </row>
    <row r="14" spans="1:10" ht="15.75" thickBot="1" x14ac:dyDescent="0.3">
      <c r="A14" s="16" t="s">
        <v>12</v>
      </c>
      <c r="B14" s="18">
        <f>B11*B6</f>
        <v>0</v>
      </c>
      <c r="C14" s="18">
        <f>C11*B6</f>
        <v>0</v>
      </c>
    </row>
    <row r="15" spans="1:10" ht="15.75" thickBot="1" x14ac:dyDescent="0.3">
      <c r="A15" s="16" t="s">
        <v>15</v>
      </c>
      <c r="B15" s="19">
        <f>B13-B14</f>
        <v>0</v>
      </c>
      <c r="C15" s="20">
        <f>B15/$B$3</f>
        <v>0</v>
      </c>
    </row>
    <row r="16" spans="1:10" ht="15.75" thickTop="1" x14ac:dyDescent="0.25">
      <c r="A16" s="4"/>
    </row>
    <row r="17" spans="1:3" x14ac:dyDescent="0.25">
      <c r="A17" s="30" t="s">
        <v>37</v>
      </c>
      <c r="B17" s="31"/>
      <c r="C17" s="32"/>
    </row>
    <row r="18" spans="1:3" x14ac:dyDescent="0.25">
      <c r="A18" s="21" t="s">
        <v>46</v>
      </c>
      <c r="B18" s="22" t="s">
        <v>13</v>
      </c>
      <c r="C18" s="22" t="s">
        <v>14</v>
      </c>
    </row>
    <row r="19" spans="1:3" x14ac:dyDescent="0.25">
      <c r="A19" s="14">
        <v>12</v>
      </c>
      <c r="B19" s="7">
        <f>$B$15+H5</f>
        <v>0</v>
      </c>
      <c r="C19" s="6">
        <f>B19/$B$3</f>
        <v>0</v>
      </c>
    </row>
    <row r="20" spans="1:3" x14ac:dyDescent="0.25">
      <c r="A20" s="14">
        <v>24</v>
      </c>
      <c r="B20" s="7">
        <f>$B$15+H6</f>
        <v>0</v>
      </c>
      <c r="C20" s="6">
        <f>B20/$B$3</f>
        <v>0</v>
      </c>
    </row>
    <row r="21" spans="1:3" x14ac:dyDescent="0.25">
      <c r="A21" s="14">
        <v>48</v>
      </c>
      <c r="B21" s="7">
        <f>$B$15+H7</f>
        <v>0</v>
      </c>
      <c r="C21" s="6">
        <f>B21/$B$3</f>
        <v>0</v>
      </c>
    </row>
  </sheetData>
  <mergeCells count="5">
    <mergeCell ref="B1:E1"/>
    <mergeCell ref="E9:H9"/>
    <mergeCell ref="E3:H3"/>
    <mergeCell ref="G6:G7"/>
    <mergeCell ref="A17:C17"/>
  </mergeCells>
  <conditionalFormatting sqref="B9:C15">
    <cfRule type="cellIs" dxfId="26" priority="25" operator="lessThan">
      <formula>0.1</formula>
    </cfRule>
    <cfRule type="cellIs" dxfId="25" priority="26" operator="between">
      <formula>0.1</formula>
      <formula>0.99999999999</formula>
    </cfRule>
    <cfRule type="cellIs" dxfId="24" priority="27" operator="greaterThanOrEqual">
      <formula>1</formula>
    </cfRule>
  </conditionalFormatting>
  <conditionalFormatting sqref="B4:B5">
    <cfRule type="cellIs" dxfId="23" priority="22" operator="lessThan">
      <formula>0.1</formula>
    </cfRule>
    <cfRule type="cellIs" dxfId="22" priority="23" operator="between">
      <formula>0.1</formula>
      <formula>0.99999999999</formula>
    </cfRule>
    <cfRule type="cellIs" dxfId="21" priority="24" operator="greaterThanOrEqual">
      <formula>1</formula>
    </cfRule>
  </conditionalFormatting>
  <conditionalFormatting sqref="H5:H7">
    <cfRule type="cellIs" dxfId="20" priority="19" operator="lessThan">
      <formula>0.1</formula>
    </cfRule>
    <cfRule type="cellIs" dxfId="19" priority="20" operator="between">
      <formula>0.1</formula>
      <formula>0.99999999999</formula>
    </cfRule>
    <cfRule type="cellIs" dxfId="18" priority="21" operator="greaterThanOrEqual">
      <formula>1</formula>
    </cfRule>
  </conditionalFormatting>
  <conditionalFormatting sqref="F11:F13">
    <cfRule type="cellIs" dxfId="17" priority="16" operator="lessThan">
      <formula>0.1</formula>
    </cfRule>
    <cfRule type="cellIs" dxfId="16" priority="17" operator="between">
      <formula>0.1</formula>
      <formula>0.99999999999</formula>
    </cfRule>
    <cfRule type="cellIs" dxfId="15" priority="18" operator="greaterThanOrEqual">
      <formula>1</formula>
    </cfRule>
  </conditionalFormatting>
  <conditionalFormatting sqref="G11:H13">
    <cfRule type="cellIs" dxfId="14" priority="13" operator="lessThan">
      <formula>0.1</formula>
    </cfRule>
    <cfRule type="cellIs" dxfId="13" priority="14" operator="between">
      <formula>0.1</formula>
      <formula>0.99999999999</formula>
    </cfRule>
    <cfRule type="cellIs" dxfId="12" priority="15" operator="greaterThanOrEqual">
      <formula>1</formula>
    </cfRule>
  </conditionalFormatting>
  <conditionalFormatting sqref="C19:C21">
    <cfRule type="cellIs" dxfId="11" priority="10" operator="lessThan">
      <formula>0.1</formula>
    </cfRule>
    <cfRule type="cellIs" dxfId="10" priority="11" operator="between">
      <formula>0.1</formula>
      <formula>0.99999999999</formula>
    </cfRule>
    <cfRule type="cellIs" dxfId="9" priority="12" operator="greaterThanOrEqual">
      <formula>1</formula>
    </cfRule>
  </conditionalFormatting>
  <conditionalFormatting sqref="B19:B21">
    <cfRule type="cellIs" dxfId="8" priority="7" operator="lessThan">
      <formula>0.1</formula>
    </cfRule>
    <cfRule type="cellIs" dxfId="7" priority="8" operator="between">
      <formula>0.1</formula>
      <formula>0.99999999999</formula>
    </cfRule>
    <cfRule type="cellIs" dxfId="6" priority="9" operator="greaterThanOrEqual">
      <formula>1</formula>
    </cfRule>
  </conditionalFormatting>
  <conditionalFormatting sqref="I11:I13">
    <cfRule type="cellIs" dxfId="5" priority="4" operator="lessThan">
      <formula>0.1</formula>
    </cfRule>
    <cfRule type="cellIs" dxfId="4" priority="5" operator="between">
      <formula>0.1</formula>
      <formula>0.99999999999</formula>
    </cfRule>
    <cfRule type="cellIs" dxfId="3" priority="6" operator="greaterThanOrEqual">
      <formula>1</formula>
    </cfRule>
  </conditionalFormatting>
  <conditionalFormatting sqref="G5">
    <cfRule type="cellIs" dxfId="2" priority="1" operator="lessThan">
      <formula>0.1</formula>
    </cfRule>
    <cfRule type="cellIs" dxfId="1" priority="2" operator="between">
      <formula>0.1</formula>
      <formula>0.99999999999</formula>
    </cfRule>
    <cfRule type="cellIs" dxfId="0" priority="3" operator="greaterThanOrEqual">
      <formula>1</formula>
    </cfRule>
  </conditionalFormatting>
  <pageMargins left="0.7" right="0.7" top="0.75" bottom="0.75" header="0.3" footer="0.3"/>
  <pageSetup orientation="portrait" r:id="rId1"/>
  <ignoredErrors>
    <ignoredError sqref="C14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Tables!$A$2:$A$19</xm:f>
          </x14:formula1>
          <xm:sqref>B1:E2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0" sqref="F10"/>
    </sheetView>
  </sheetViews>
  <sheetFormatPr defaultRowHeight="15" x14ac:dyDescent="0.25"/>
  <cols>
    <col min="1" max="1" width="22.28515625" bestFit="1" customWidth="1"/>
    <col min="2" max="2" width="8.140625" customWidth="1"/>
    <col min="3" max="3" width="7.140625" customWidth="1"/>
  </cols>
  <sheetData>
    <row r="1" spans="1:3" x14ac:dyDescent="0.25">
      <c r="A1" t="s">
        <v>35</v>
      </c>
      <c r="B1" t="s">
        <v>32</v>
      </c>
      <c r="C1" t="s">
        <v>1</v>
      </c>
    </row>
    <row r="2" spans="1:3" x14ac:dyDescent="0.25">
      <c r="A2" t="s">
        <v>39</v>
      </c>
      <c r="B2">
        <v>20</v>
      </c>
      <c r="C2">
        <v>0.2</v>
      </c>
    </row>
    <row r="3" spans="1:3" x14ac:dyDescent="0.25">
      <c r="A3" t="s">
        <v>21</v>
      </c>
      <c r="B3">
        <v>20</v>
      </c>
      <c r="C3">
        <v>0</v>
      </c>
    </row>
    <row r="4" spans="1:3" x14ac:dyDescent="0.25">
      <c r="A4" t="s">
        <v>20</v>
      </c>
      <c r="B4">
        <v>20</v>
      </c>
      <c r="C4">
        <v>0.1</v>
      </c>
    </row>
    <row r="5" spans="1:3" x14ac:dyDescent="0.25">
      <c r="A5" t="s">
        <v>6</v>
      </c>
      <c r="B5">
        <v>10</v>
      </c>
      <c r="C5">
        <v>0.4</v>
      </c>
    </row>
    <row r="6" spans="1:3" x14ac:dyDescent="0.25">
      <c r="A6" t="s">
        <v>23</v>
      </c>
      <c r="B6">
        <v>10</v>
      </c>
      <c r="C6">
        <v>0.4</v>
      </c>
    </row>
    <row r="7" spans="1:3" x14ac:dyDescent="0.25">
      <c r="A7" t="s">
        <v>30</v>
      </c>
      <c r="B7">
        <v>10</v>
      </c>
      <c r="C7">
        <v>0.4</v>
      </c>
    </row>
    <row r="8" spans="1:3" x14ac:dyDescent="0.25">
      <c r="A8" t="s">
        <v>22</v>
      </c>
      <c r="B8">
        <v>10</v>
      </c>
      <c r="C8">
        <v>0.4</v>
      </c>
    </row>
    <row r="9" spans="1:3" x14ac:dyDescent="0.25">
      <c r="A9" t="s">
        <v>24</v>
      </c>
      <c r="B9">
        <v>10</v>
      </c>
      <c r="C9">
        <v>0.4</v>
      </c>
    </row>
    <row r="10" spans="1:3" x14ac:dyDescent="0.25">
      <c r="A10" t="s">
        <v>29</v>
      </c>
      <c r="B10">
        <v>10</v>
      </c>
      <c r="C10">
        <v>0.4</v>
      </c>
    </row>
    <row r="11" spans="1:3" x14ac:dyDescent="0.25">
      <c r="A11" t="s">
        <v>26</v>
      </c>
      <c r="B11">
        <v>20</v>
      </c>
      <c r="C11">
        <v>0.375</v>
      </c>
    </row>
    <row r="12" spans="1:3" x14ac:dyDescent="0.25">
      <c r="A12" t="s">
        <v>40</v>
      </c>
      <c r="B12">
        <v>10</v>
      </c>
      <c r="C12">
        <v>0</v>
      </c>
    </row>
    <row r="13" spans="1:3" x14ac:dyDescent="0.25">
      <c r="A13" t="s">
        <v>34</v>
      </c>
      <c r="B13">
        <v>20</v>
      </c>
      <c r="C13">
        <v>0.25</v>
      </c>
    </row>
    <row r="14" spans="1:3" x14ac:dyDescent="0.25">
      <c r="A14" t="s">
        <v>28</v>
      </c>
      <c r="B14">
        <v>20</v>
      </c>
      <c r="C14">
        <v>0.25</v>
      </c>
    </row>
    <row r="15" spans="1:3" x14ac:dyDescent="0.25">
      <c r="A15" t="s">
        <v>41</v>
      </c>
      <c r="B15">
        <v>20</v>
      </c>
      <c r="C15">
        <v>0</v>
      </c>
    </row>
    <row r="16" spans="1:3" x14ac:dyDescent="0.25">
      <c r="A16" t="s">
        <v>31</v>
      </c>
      <c r="B16">
        <v>10</v>
      </c>
      <c r="C16">
        <v>5</v>
      </c>
    </row>
    <row r="17" spans="1:3" x14ac:dyDescent="0.25">
      <c r="A17" t="s">
        <v>27</v>
      </c>
      <c r="B17">
        <v>20</v>
      </c>
      <c r="C17">
        <v>0.15</v>
      </c>
    </row>
    <row r="18" spans="1:3" x14ac:dyDescent="0.25">
      <c r="A18" t="s">
        <v>25</v>
      </c>
      <c r="B18">
        <v>20</v>
      </c>
      <c r="C18">
        <v>0.25</v>
      </c>
    </row>
    <row r="19" spans="1:3" x14ac:dyDescent="0.25">
      <c r="A19" t="s">
        <v>33</v>
      </c>
      <c r="B19">
        <v>20</v>
      </c>
      <c r="C19">
        <v>0.125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 Posting Calculator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Bohler</dc:creator>
  <cp:lastModifiedBy>David Bohler</cp:lastModifiedBy>
  <dcterms:created xsi:type="dcterms:W3CDTF">2018-04-12T15:01:58Z</dcterms:created>
  <dcterms:modified xsi:type="dcterms:W3CDTF">2018-04-12T21:31:56Z</dcterms:modified>
</cp:coreProperties>
</file>