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mang Pandya\Downloads\"/>
    </mc:Choice>
  </mc:AlternateContent>
  <bookViews>
    <workbookView xWindow="0" yWindow="0" windowWidth="28800" windowHeight="12300" activeTab="1"/>
  </bookViews>
  <sheets>
    <sheet name="Raw Data1" sheetId="2" r:id="rId1"/>
    <sheet name="Q1" sheetId="9" r:id="rId2"/>
    <sheet name="Q2" sheetId="12" r:id="rId3"/>
    <sheet name="Q3" sheetId="13" r:id="rId4"/>
  </sheets>
  <definedNames>
    <definedName name="_xlnm._FilterDatabase" localSheetId="1" hidden="1">'Q1'!$T$20:$W$25</definedName>
    <definedName name="_xlnm._FilterDatabase" localSheetId="2" hidden="1">'Q2'!$A$25:$E$31</definedName>
    <definedName name="_xlnm._FilterDatabase" localSheetId="3" hidden="1">'Q3'!$E$2:$F$8</definedName>
    <definedName name="_xlnm._FilterDatabase" localSheetId="0" hidden="1">'Raw Data1'!$A$2:$K$54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3" l="1"/>
  <c r="G5" i="13"/>
  <c r="G6" i="13"/>
  <c r="G7" i="13"/>
  <c r="G8" i="13"/>
  <c r="G3" i="13"/>
  <c r="C4" i="13"/>
  <c r="C5" i="13"/>
  <c r="C6" i="13"/>
  <c r="C7" i="13"/>
  <c r="C8" i="13"/>
  <c r="C9" i="13"/>
  <c r="C10" i="13"/>
  <c r="C11" i="13"/>
  <c r="C12" i="13"/>
  <c r="C13" i="13"/>
  <c r="C14" i="13"/>
  <c r="C3" i="13"/>
  <c r="D31" i="12"/>
  <c r="D27" i="12"/>
  <c r="D28" i="12"/>
  <c r="D26" i="12"/>
  <c r="D29" i="12"/>
  <c r="D30" i="12"/>
  <c r="D9" i="12"/>
  <c r="D10" i="12"/>
  <c r="D8" i="12"/>
  <c r="D17" i="12"/>
  <c r="D11" i="12"/>
  <c r="D21" i="12"/>
  <c r="D12" i="12"/>
  <c r="D16" i="12"/>
  <c r="D7" i="12"/>
  <c r="D5" i="12"/>
  <c r="D6" i="12"/>
  <c r="D13" i="12"/>
  <c r="D14" i="12"/>
  <c r="D15" i="12"/>
  <c r="D20" i="12"/>
  <c r="D4" i="12"/>
  <c r="D19" i="12"/>
  <c r="D18" i="12"/>
  <c r="J54" i="2" l="1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</calcChain>
</file>

<file path=xl/sharedStrings.xml><?xml version="1.0" encoding="utf-8"?>
<sst xmlns="http://schemas.openxmlformats.org/spreadsheetml/2006/main" count="573" uniqueCount="90">
  <si>
    <t>Emissions Factors</t>
  </si>
  <si>
    <t>Description</t>
  </si>
  <si>
    <t>Category</t>
  </si>
  <si>
    <t>Location</t>
  </si>
  <si>
    <t>Vendor</t>
  </si>
  <si>
    <t>Unit</t>
  </si>
  <si>
    <t>Source</t>
  </si>
  <si>
    <t>Name</t>
  </si>
  <si>
    <t>Amount (kg CO2e / unit)</t>
  </si>
  <si>
    <t>Activity Data 2019 total (measured in specified Unit)</t>
  </si>
  <si>
    <t>CO2e (kg)</t>
  </si>
  <si>
    <t>Restaurant electricity</t>
  </si>
  <si>
    <t>Building operations</t>
  </si>
  <si>
    <t>Dayton</t>
  </si>
  <si>
    <t>Dayton Power &amp; Light</t>
  </si>
  <si>
    <t>kWh</t>
  </si>
  <si>
    <t>eGRID 2018</t>
  </si>
  <si>
    <t>Ohio Electricity Grid</t>
  </si>
  <si>
    <t>Restaurant natural gas</t>
  </si>
  <si>
    <t>mmBtu</t>
  </si>
  <si>
    <t>EPA Emissions Factors</t>
  </si>
  <si>
    <t>Natural gas</t>
  </si>
  <si>
    <t>We don't get billed directly so we don't know</t>
  </si>
  <si>
    <t>Waste sent to landfill</t>
  </si>
  <si>
    <t>Waste</t>
  </si>
  <si>
    <t>Dayton Waste</t>
  </si>
  <si>
    <t>tons of waste</t>
  </si>
  <si>
    <t>UK Government Emissions Factors</t>
  </si>
  <si>
    <t>Municipal waste - landfill - short ton</t>
  </si>
  <si>
    <t>Waste sent to compost</t>
  </si>
  <si>
    <t>Organic food wase - composting - short ton</t>
  </si>
  <si>
    <t>Waste sent to recycling</t>
  </si>
  <si>
    <t>Municipal solid waste - closed-loop recycling - short ton</t>
  </si>
  <si>
    <t>Beef</t>
  </si>
  <si>
    <t>Ingredient production</t>
  </si>
  <si>
    <t>Midwest Meat Inc</t>
  </si>
  <si>
    <t>kg</t>
  </si>
  <si>
    <t>Poore and Nemecek</t>
  </si>
  <si>
    <t>Bovine Meat (beef herd)</t>
  </si>
  <si>
    <t>Tomatoes</t>
  </si>
  <si>
    <t>California Organic Farmers</t>
  </si>
  <si>
    <t>Lettuce</t>
  </si>
  <si>
    <t>Other Vegetables</t>
  </si>
  <si>
    <t>Bread</t>
  </si>
  <si>
    <t>Wheat &amp; Rye (Bread)</t>
  </si>
  <si>
    <t>Avocados</t>
  </si>
  <si>
    <t>Other Fruit</t>
  </si>
  <si>
    <t>Chicken</t>
  </si>
  <si>
    <t>Poultry Meat</t>
  </si>
  <si>
    <t>Goat cheese</t>
  </si>
  <si>
    <t>Wisconsin Cheese</t>
  </si>
  <si>
    <t>Cheese</t>
  </si>
  <si>
    <t>Rice</t>
  </si>
  <si>
    <t>Bolivian Grains</t>
  </si>
  <si>
    <t>Quinoa</t>
  </si>
  <si>
    <t>Olive oil</t>
  </si>
  <si>
    <t>Napa Olive Pressers</t>
  </si>
  <si>
    <t>liters</t>
  </si>
  <si>
    <t>Olive Oil</t>
  </si>
  <si>
    <t>Upstream logistics</t>
  </si>
  <si>
    <t>Midwest Freight</t>
  </si>
  <si>
    <t>tonne-km</t>
  </si>
  <si>
    <t>ecoinvent</t>
  </si>
  <si>
    <t>transport, freight, lorry with reefer, cooling//[GLO] market for transport, freight, lorry with reefer, cooling</t>
  </si>
  <si>
    <t>West Coast Freight</t>
  </si>
  <si>
    <t>Flexport</t>
  </si>
  <si>
    <t>transport, freight, sea, container ship//[GLO] market for transport, freight, sea, container ship</t>
  </si>
  <si>
    <t>To-Go Boxes made of renewable, compostable polylactic acid (PLA)</t>
  </si>
  <si>
    <t>Packaging</t>
  </si>
  <si>
    <t>Bioplastics Inc</t>
  </si>
  <si>
    <t>European commission report 2019</t>
  </si>
  <si>
    <t>One kilogram of PLA</t>
  </si>
  <si>
    <t>238000 to go boxes</t>
  </si>
  <si>
    <t>San Francisco</t>
  </si>
  <si>
    <t>PG&amp;E</t>
  </si>
  <si>
    <t>CAMX Electricity Grid</t>
  </si>
  <si>
    <t>Recology</t>
  </si>
  <si>
    <t>Oregon Meat Inc</t>
  </si>
  <si>
    <t>Point Reyes Cheese</t>
  </si>
  <si>
    <t>233333 to go boxes</t>
  </si>
  <si>
    <t>Activity Data</t>
  </si>
  <si>
    <t>Business Operations</t>
  </si>
  <si>
    <t>Comparing SanFrancisco with Dayton</t>
  </si>
  <si>
    <t>San Francisco is % than Dayton</t>
  </si>
  <si>
    <t>Emission Factors Name</t>
  </si>
  <si>
    <t>Total</t>
  </si>
  <si>
    <t>Emission Factors Source</t>
  </si>
  <si>
    <t>Product(Co2e x Activity 2019)</t>
  </si>
  <si>
    <t>Frequency</t>
  </si>
  <si>
    <t>The Biggest issue is seen that Muncipal Waste with UK Government Emissions Factors consume 98% of Emission which should be taken care of immediately as priority to make sure controlling the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</si>
</sst>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Arial"/>
      <family val="2"/>
    </font>
    <font>
      <u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1" applyBorder="1" applyAlignment="1">
      <alignment wrapText="1"/>
    </xf>
    <xf numFmtId="0" fontId="1" fillId="0" borderId="1" xfId="0" applyFont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0" fontId="0" fillId="0" borderId="5" xfId="0" applyBorder="1"/>
    <xf numFmtId="0" fontId="0" fillId="7" borderId="5" xfId="0" applyFill="1" applyBorder="1"/>
    <xf numFmtId="0" fontId="1" fillId="6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10" fontId="0" fillId="0" borderId="5" xfId="0" applyNumberFormat="1" applyBorder="1"/>
    <xf numFmtId="0" fontId="4" fillId="7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wrapText="1"/>
    </xf>
    <xf numFmtId="0" fontId="4" fillId="9" borderId="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10" fontId="0" fillId="0" borderId="5" xfId="0" applyNumberFormat="1" applyBorder="1" applyAlignment="1">
      <alignment wrapText="1"/>
    </xf>
    <xf numFmtId="0" fontId="4" fillId="9" borderId="0" xfId="0" applyFont="1" applyFill="1" applyAlignment="1">
      <alignment wrapText="1"/>
    </xf>
    <xf numFmtId="0" fontId="8" fillId="10" borderId="1" xfId="0" applyFont="1" applyFill="1" applyBorder="1" applyAlignment="1">
      <alignment horizontal="right" wrapText="1"/>
    </xf>
    <xf numFmtId="0" fontId="9" fillId="10" borderId="1" xfId="1" applyFont="1" applyFill="1" applyBorder="1" applyAlignment="1">
      <alignment wrapText="1"/>
    </xf>
    <xf numFmtId="0" fontId="8" fillId="10" borderId="1" xfId="0" applyFont="1" applyFill="1" applyBorder="1" applyAlignment="1">
      <alignment wrapText="1"/>
    </xf>
    <xf numFmtId="0" fontId="0" fillId="0" borderId="5" xfId="0" applyBorder="1" applyAlignment="1">
      <alignment horizontal="left"/>
    </xf>
    <xf numFmtId="0" fontId="0" fillId="0" borderId="5" xfId="0" applyNumberFormat="1" applyBorder="1"/>
    <xf numFmtId="10" fontId="10" fillId="10" borderId="5" xfId="0" applyNumberFormat="1" applyFont="1" applyFill="1" applyBorder="1"/>
    <xf numFmtId="0" fontId="6" fillId="10" borderId="5" xfId="0" applyFont="1" applyFill="1" applyBorder="1"/>
    <xf numFmtId="0" fontId="6" fillId="10" borderId="5" xfId="0" applyFont="1" applyFill="1" applyBorder="1" applyAlignment="1">
      <alignment horizontal="left"/>
    </xf>
    <xf numFmtId="0" fontId="6" fillId="0" borderId="5" xfId="0" applyNumberFormat="1" applyFont="1" applyBorder="1"/>
    <xf numFmtId="0" fontId="4" fillId="11" borderId="5" xfId="0" applyFont="1" applyFill="1" applyBorder="1"/>
    <xf numFmtId="0" fontId="11" fillId="9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Activity Data in 2019 as</a:t>
            </a:r>
            <a:r>
              <a:rPr lang="en-US" b="1" baseline="0">
                <a:solidFill>
                  <a:schemeClr val="tx1"/>
                </a:solidFill>
              </a:rPr>
              <a:t> per Business Operations in Dayton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1"/>
        <c:ser>
          <c:idx val="1"/>
          <c:order val="0"/>
          <c:tx>
            <c:strRef>
              <c:f>'Q1'!$U$4</c:f>
              <c:strCache>
                <c:ptCount val="1"/>
                <c:pt idx="0">
                  <c:v>Activity Data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3-A2D0-4F87-A433-F52C1F10E6A2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4-A2D0-4F87-A433-F52C1F10E6A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15-A2D0-4F87-A433-F52C1F10E6A2}"/>
              </c:ext>
            </c:extLst>
          </c:dPt>
          <c:cat>
            <c:strRef>
              <c:f>'Q1'!$T$5:$T$9</c:f>
              <c:strCache>
                <c:ptCount val="5"/>
                <c:pt idx="0">
                  <c:v>Building operations</c:v>
                </c:pt>
                <c:pt idx="1">
                  <c:v>Waste</c:v>
                </c:pt>
                <c:pt idx="2">
                  <c:v>Packaging</c:v>
                </c:pt>
                <c:pt idx="3">
                  <c:v>Ingredient production</c:v>
                </c:pt>
                <c:pt idx="4">
                  <c:v>Upstream logistics</c:v>
                </c:pt>
              </c:strCache>
            </c:strRef>
          </c:cat>
          <c:val>
            <c:numRef>
              <c:f>'Q1'!$U$5:$U$9</c:f>
              <c:numCache>
                <c:formatCode>General</c:formatCode>
                <c:ptCount val="5"/>
                <c:pt idx="0">
                  <c:v>516447.9</c:v>
                </c:pt>
                <c:pt idx="1">
                  <c:v>386895</c:v>
                </c:pt>
                <c:pt idx="2">
                  <c:v>238000</c:v>
                </c:pt>
                <c:pt idx="3">
                  <c:v>210000</c:v>
                </c:pt>
                <c:pt idx="4">
                  <c:v>143000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D0-4F87-A433-F52C1F10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036080"/>
        <c:axId val="333639888"/>
      </c:barChart>
      <c:catAx>
        <c:axId val="33003608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39888"/>
        <c:crosses val="autoZero"/>
        <c:auto val="1"/>
        <c:lblAlgn val="ctr"/>
        <c:lblOffset val="100"/>
        <c:noMultiLvlLbl val="0"/>
      </c:catAx>
      <c:valAx>
        <c:axId val="33363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36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'Q3'!$B$2</c:f>
              <c:strCache>
                <c:ptCount val="1"/>
                <c:pt idx="0">
                  <c:v>Product(Co2e x Activity 2019)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D3-4974-B8E1-E4E4744D15F3}"/>
              </c:ext>
            </c:extLst>
          </c:dPt>
          <c:cat>
            <c:strRef>
              <c:f>'Q3'!$A$3:$A$14</c:f>
              <c:strCache>
                <c:ptCount val="12"/>
                <c:pt idx="0">
                  <c:v>Other Fruit</c:v>
                </c:pt>
                <c:pt idx="1">
                  <c:v>Olive Oil</c:v>
                </c:pt>
                <c:pt idx="2">
                  <c:v>Other Vegetables</c:v>
                </c:pt>
                <c:pt idx="3">
                  <c:v>Natural gas</c:v>
                </c:pt>
                <c:pt idx="4">
                  <c:v>CAMX Electricity Grid</c:v>
                </c:pt>
                <c:pt idx="5">
                  <c:v>Cheese</c:v>
                </c:pt>
                <c:pt idx="6">
                  <c:v>Ohio Electricity Grid</c:v>
                </c:pt>
                <c:pt idx="7">
                  <c:v>Organic food wase - composting - short ton</c:v>
                </c:pt>
                <c:pt idx="8">
                  <c:v>Municipal solid waste - closed-loop recycling - short ton</c:v>
                </c:pt>
                <c:pt idx="9">
                  <c:v>One kilogram of PLA</c:v>
                </c:pt>
                <c:pt idx="10">
                  <c:v>Bovine Meat (beef herd)</c:v>
                </c:pt>
                <c:pt idx="11">
                  <c:v>Municipal waste - landfill - short ton</c:v>
                </c:pt>
              </c:strCache>
            </c:strRef>
          </c:cat>
          <c:val>
            <c:numRef>
              <c:f>'Q3'!$B$3:$B$14</c:f>
              <c:numCache>
                <c:formatCode>General</c:formatCode>
                <c:ptCount val="12"/>
                <c:pt idx="0">
                  <c:v>16800</c:v>
                </c:pt>
                <c:pt idx="1">
                  <c:v>30599.999999999996</c:v>
                </c:pt>
                <c:pt idx="2">
                  <c:v>36800</c:v>
                </c:pt>
                <c:pt idx="3">
                  <c:v>45842.248200000002</c:v>
                </c:pt>
                <c:pt idx="4">
                  <c:v>59750.412982370588</c:v>
                </c:pt>
                <c:pt idx="5">
                  <c:v>186000</c:v>
                </c:pt>
                <c:pt idx="6">
                  <c:v>291274.70102434512</c:v>
                </c:pt>
                <c:pt idx="7">
                  <c:v>337437</c:v>
                </c:pt>
                <c:pt idx="8">
                  <c:v>800309</c:v>
                </c:pt>
                <c:pt idx="9">
                  <c:v>886106.04</c:v>
                </c:pt>
                <c:pt idx="10">
                  <c:v>2482560</c:v>
                </c:pt>
                <c:pt idx="11">
                  <c:v>226282000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3-4974-B8E1-E4E4744D1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8033968"/>
        <c:axId val="1798035632"/>
      </c:barChart>
      <c:catAx>
        <c:axId val="179803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35632"/>
        <c:crosses val="autoZero"/>
        <c:auto val="1"/>
        <c:lblAlgn val="ctr"/>
        <c:lblOffset val="100"/>
        <c:noMultiLvlLbl val="0"/>
      </c:catAx>
      <c:valAx>
        <c:axId val="17980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3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'Q3'!$F$2</c:f>
              <c:strCache>
                <c:ptCount val="1"/>
                <c:pt idx="0">
                  <c:v>Product(Co2e x Activity 2019)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51-48C7-8D83-2707F6D5DA27}"/>
              </c:ext>
            </c:extLst>
          </c:dPt>
          <c:cat>
            <c:strRef>
              <c:f>'Q3'!$E$3:$E$8</c:f>
              <c:strCache>
                <c:ptCount val="6"/>
                <c:pt idx="0">
                  <c:v>EPA Emissions Factors</c:v>
                </c:pt>
                <c:pt idx="1">
                  <c:v>ecoinvent</c:v>
                </c:pt>
                <c:pt idx="2">
                  <c:v>eGRID 2018</c:v>
                </c:pt>
                <c:pt idx="3">
                  <c:v>European commission report 2019</c:v>
                </c:pt>
                <c:pt idx="4">
                  <c:v>Poore and Nemecek</c:v>
                </c:pt>
                <c:pt idx="5">
                  <c:v>UK Government Emissions Factors</c:v>
                </c:pt>
              </c:strCache>
            </c:strRef>
          </c:cat>
          <c:val>
            <c:numRef>
              <c:f>'Q3'!$F$3:$F$8</c:f>
              <c:numCache>
                <c:formatCode>General</c:formatCode>
                <c:ptCount val="6"/>
                <c:pt idx="0">
                  <c:v>45842.248200000002</c:v>
                </c:pt>
                <c:pt idx="1">
                  <c:v>51090.640890663002</c:v>
                </c:pt>
                <c:pt idx="2">
                  <c:v>351025.11400671571</c:v>
                </c:pt>
                <c:pt idx="3">
                  <c:v>886106.04</c:v>
                </c:pt>
                <c:pt idx="4">
                  <c:v>3121360</c:v>
                </c:pt>
                <c:pt idx="5">
                  <c:v>227419746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1-48C7-8D83-2707F6D5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8036048"/>
        <c:axId val="1798051440"/>
      </c:barChart>
      <c:catAx>
        <c:axId val="179803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51440"/>
        <c:crosses val="autoZero"/>
        <c:auto val="1"/>
        <c:lblAlgn val="ctr"/>
        <c:lblOffset val="100"/>
        <c:noMultiLvlLbl val="0"/>
      </c:catAx>
      <c:valAx>
        <c:axId val="17980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Activity Data in 2019 as</a:t>
            </a:r>
            <a:r>
              <a:rPr lang="en-US" b="1" baseline="0">
                <a:solidFill>
                  <a:schemeClr val="tx1"/>
                </a:solidFill>
              </a:rPr>
              <a:t> per Business Operations in San Francisco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1"/>
        <c:ser>
          <c:idx val="1"/>
          <c:order val="0"/>
          <c:tx>
            <c:strRef>
              <c:f>'Q1'!$U$12</c:f>
              <c:strCache>
                <c:ptCount val="1"/>
                <c:pt idx="0">
                  <c:v>Activity Data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851F-43BE-93DC-5591177574E5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2-851F-43BE-93DC-5591177574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3-851F-43BE-93DC-5591177574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851F-43BE-93DC-5591177574E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13-851F-43BE-93DC-5591177574E5}"/>
              </c:ext>
            </c:extLst>
          </c:dPt>
          <c:cat>
            <c:strRef>
              <c:f>'Q1'!$T$13:$T$17</c:f>
              <c:strCache>
                <c:ptCount val="5"/>
                <c:pt idx="0">
                  <c:v>Building operations</c:v>
                </c:pt>
                <c:pt idx="1">
                  <c:v>Packaging</c:v>
                </c:pt>
                <c:pt idx="2">
                  <c:v>Upstream logistics</c:v>
                </c:pt>
                <c:pt idx="3">
                  <c:v>Waste</c:v>
                </c:pt>
                <c:pt idx="4">
                  <c:v>Ingredient production</c:v>
                </c:pt>
              </c:strCache>
            </c:strRef>
          </c:cat>
          <c:val>
            <c:numRef>
              <c:f>'Q1'!$U$13:$U$17</c:f>
              <c:numCache>
                <c:formatCode>General</c:formatCode>
                <c:ptCount val="5"/>
                <c:pt idx="0">
                  <c:v>250394.6</c:v>
                </c:pt>
                <c:pt idx="1">
                  <c:v>233333</c:v>
                </c:pt>
                <c:pt idx="2">
                  <c:v>227873</c:v>
                </c:pt>
                <c:pt idx="3">
                  <c:v>204000</c:v>
                </c:pt>
                <c:pt idx="4">
                  <c:v>147000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F-43BE-93DC-55911775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036080"/>
        <c:axId val="333639888"/>
      </c:barChart>
      <c:catAx>
        <c:axId val="33003608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39888"/>
        <c:crosses val="autoZero"/>
        <c:auto val="1"/>
        <c:lblAlgn val="ctr"/>
        <c:lblOffset val="100"/>
        <c:noMultiLvlLbl val="0"/>
      </c:catAx>
      <c:valAx>
        <c:axId val="33363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36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'Q1'!$W$20</c:f>
              <c:strCache>
                <c:ptCount val="1"/>
                <c:pt idx="0">
                  <c:v>San Francisco is % than Dayton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95-4432-AC06-D84161737B57}"/>
              </c:ext>
            </c:extLst>
          </c:dPt>
          <c:cat>
            <c:strRef>
              <c:f>'Q1'!$T$21:$T$25</c:f>
              <c:strCache>
                <c:ptCount val="5"/>
                <c:pt idx="0">
                  <c:v>Upstream logistics</c:v>
                </c:pt>
                <c:pt idx="1">
                  <c:v>Ingredient production</c:v>
                </c:pt>
                <c:pt idx="2">
                  <c:v>Packaging</c:v>
                </c:pt>
                <c:pt idx="3">
                  <c:v>Waste</c:v>
                </c:pt>
                <c:pt idx="4">
                  <c:v>Building operations</c:v>
                </c:pt>
              </c:strCache>
            </c:strRef>
          </c:cat>
          <c:val>
            <c:numRef>
              <c:f>'Q1'!$W$21:$W$25</c:f>
              <c:numCache>
                <c:formatCode>0.00%</c:formatCode>
                <c:ptCount val="5"/>
                <c:pt idx="0">
                  <c:v>-2.7210884353741496E-2</c:v>
                </c:pt>
                <c:pt idx="1">
                  <c:v>2.9411764705882353E-2</c:v>
                </c:pt>
                <c:pt idx="2">
                  <c:v>4.4441421318014859E-2</c:v>
                </c:pt>
                <c:pt idx="3">
                  <c:v>0.65812379731971049</c:v>
                </c:pt>
                <c:pt idx="4">
                  <c:v>1.0625360930307604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5-4432-AC06-D8416173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676976"/>
        <c:axId val="460678224"/>
      </c:barChart>
      <c:catAx>
        <c:axId val="46067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78224"/>
        <c:crosses val="autoZero"/>
        <c:auto val="1"/>
        <c:lblAlgn val="ctr"/>
        <c:lblOffset val="100"/>
        <c:noMultiLvlLbl val="0"/>
      </c:catAx>
      <c:valAx>
        <c:axId val="460678224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7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Comparing Dayton and Sanfrancisco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'Q1'!$U$20</c:f>
              <c:strCache>
                <c:ptCount val="1"/>
                <c:pt idx="0">
                  <c:v>Dayton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'Q1'!$T$21:$T$25</c:f>
              <c:strCache>
                <c:ptCount val="5"/>
                <c:pt idx="0">
                  <c:v>Upstream logistics</c:v>
                </c:pt>
                <c:pt idx="1">
                  <c:v>Ingredient production</c:v>
                </c:pt>
                <c:pt idx="2">
                  <c:v>Packaging</c:v>
                </c:pt>
                <c:pt idx="3">
                  <c:v>Waste</c:v>
                </c:pt>
                <c:pt idx="4">
                  <c:v>Building operations</c:v>
                </c:pt>
              </c:strCache>
            </c:strRef>
          </c:cat>
          <c:val>
            <c:numRef>
              <c:f>'Q1'!$U$21:$U$25</c:f>
              <c:numCache>
                <c:formatCode>General</c:formatCode>
                <c:ptCount val="5"/>
                <c:pt idx="0">
                  <c:v>143000</c:v>
                </c:pt>
                <c:pt idx="1">
                  <c:v>210000</c:v>
                </c:pt>
                <c:pt idx="2">
                  <c:v>238000</c:v>
                </c:pt>
                <c:pt idx="3">
                  <c:v>386895</c:v>
                </c:pt>
                <c:pt idx="4">
                  <c:v>516447.9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5-4E6C-83FB-7E89FE96F74B}"/>
            </c:ext>
          </c:extLst>
        </c:ser>
        <c:ser>
          <c:idx val="1"/>
          <c:order val="1"/>
          <c:tx>
            <c:strRef>
              <c:f>'Q1'!$V$20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'Q1'!$T$21:$T$25</c:f>
              <c:strCache>
                <c:ptCount val="5"/>
                <c:pt idx="0">
                  <c:v>Upstream logistics</c:v>
                </c:pt>
                <c:pt idx="1">
                  <c:v>Ingredient production</c:v>
                </c:pt>
                <c:pt idx="2">
                  <c:v>Packaging</c:v>
                </c:pt>
                <c:pt idx="3">
                  <c:v>Waste</c:v>
                </c:pt>
                <c:pt idx="4">
                  <c:v>Building operations</c:v>
                </c:pt>
              </c:strCache>
            </c:strRef>
          </c:cat>
          <c:val>
            <c:numRef>
              <c:f>'Q1'!$V$21:$V$25</c:f>
              <c:numCache>
                <c:formatCode>General</c:formatCode>
                <c:ptCount val="5"/>
                <c:pt idx="0">
                  <c:v>147000</c:v>
                </c:pt>
                <c:pt idx="1">
                  <c:v>204000</c:v>
                </c:pt>
                <c:pt idx="2">
                  <c:v>227873</c:v>
                </c:pt>
                <c:pt idx="3">
                  <c:v>233333</c:v>
                </c:pt>
                <c:pt idx="4">
                  <c:v>250394.6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5-4E6C-83FB-7E89FE96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051888"/>
        <c:axId val="330041904"/>
      </c:barChart>
      <c:catAx>
        <c:axId val="3300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41904"/>
        <c:crosses val="autoZero"/>
        <c:auto val="1"/>
        <c:lblAlgn val="ctr"/>
        <c:lblOffset val="100"/>
        <c:noMultiLvlLbl val="0"/>
      </c:catAx>
      <c:valAx>
        <c:axId val="33004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Proportion of</a:t>
            </a:r>
            <a:r>
              <a:rPr lang="en-US" b="1" baseline="0">
                <a:solidFill>
                  <a:schemeClr val="tx1"/>
                </a:solidFill>
              </a:rPr>
              <a:t> amount for each </a:t>
            </a:r>
            <a:r>
              <a:rPr lang="en-US" b="1" baseline="0">
                <a:solidFill>
                  <a:srgbClr val="FF0000"/>
                </a:solidFill>
              </a:rPr>
              <a:t>Name</a:t>
            </a:r>
            <a:r>
              <a:rPr lang="en-US" b="1" baseline="0">
                <a:solidFill>
                  <a:schemeClr val="tx1"/>
                </a:solidFill>
              </a:rPr>
              <a:t> with Locations 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Dayton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'Q2'!$A$4:$A$21</c:f>
              <c:strCache>
                <c:ptCount val="18"/>
                <c:pt idx="0">
                  <c:v>transport, freight, sea, container ship//[GLO] market for transport, freight, sea, container ship</c:v>
                </c:pt>
                <c:pt idx="1">
                  <c:v>Other Fruit</c:v>
                </c:pt>
                <c:pt idx="2">
                  <c:v>Other Vegetables</c:v>
                </c:pt>
                <c:pt idx="3">
                  <c:v>Organic food wase - composting - short ton</c:v>
                </c:pt>
                <c:pt idx="4">
                  <c:v>Municipal solid waste - closed-loop recycling - short ton</c:v>
                </c:pt>
                <c:pt idx="5">
                  <c:v>CAMX Electricity Grid</c:v>
                </c:pt>
                <c:pt idx="6">
                  <c:v>Cheese</c:v>
                </c:pt>
                <c:pt idx="7">
                  <c:v>Natural gas</c:v>
                </c:pt>
                <c:pt idx="8">
                  <c:v>Olive Oil</c:v>
                </c:pt>
                <c:pt idx="9">
                  <c:v>Poultry Meat</c:v>
                </c:pt>
                <c:pt idx="10">
                  <c:v>Rice</c:v>
                </c:pt>
                <c:pt idx="11">
                  <c:v>Tomatoes</c:v>
                </c:pt>
                <c:pt idx="12">
                  <c:v>One kilogram of PLA</c:v>
                </c:pt>
                <c:pt idx="13">
                  <c:v>Municipal waste - landfill - short ton</c:v>
                </c:pt>
                <c:pt idx="14">
                  <c:v>Bovine Meat (beef herd)</c:v>
                </c:pt>
                <c:pt idx="15">
                  <c:v>Wheat &amp; Rye (Bread)</c:v>
                </c:pt>
                <c:pt idx="16">
                  <c:v>transport, freight, lorry with reefer, cooling//[GLO] market for transport, freight, lorry with reefer, cooling</c:v>
                </c:pt>
                <c:pt idx="17">
                  <c:v>Ohio Electricity Grid</c:v>
                </c:pt>
              </c:strCache>
            </c:strRef>
          </c:cat>
          <c:val>
            <c:numRef>
              <c:f>'Q2'!$B$4:$B$21</c:f>
              <c:numCache>
                <c:formatCode>General</c:formatCode>
                <c:ptCount val="18"/>
                <c:pt idx="0">
                  <c:v>45045</c:v>
                </c:pt>
                <c:pt idx="1">
                  <c:v>6000</c:v>
                </c:pt>
                <c:pt idx="2">
                  <c:v>40000</c:v>
                </c:pt>
                <c:pt idx="3">
                  <c:v>14000</c:v>
                </c:pt>
                <c:pt idx="4">
                  <c:v>16000</c:v>
                </c:pt>
                <c:pt idx="5">
                  <c:v>0</c:v>
                </c:pt>
                <c:pt idx="6">
                  <c:v>5000</c:v>
                </c:pt>
                <c:pt idx="7">
                  <c:v>0</c:v>
                </c:pt>
                <c:pt idx="8">
                  <c:v>3000</c:v>
                </c:pt>
                <c:pt idx="9">
                  <c:v>10000</c:v>
                </c:pt>
                <c:pt idx="10">
                  <c:v>24000</c:v>
                </c:pt>
                <c:pt idx="11">
                  <c:v>11000</c:v>
                </c:pt>
                <c:pt idx="12">
                  <c:v>238000</c:v>
                </c:pt>
                <c:pt idx="13">
                  <c:v>180000</c:v>
                </c:pt>
                <c:pt idx="14">
                  <c:v>30000</c:v>
                </c:pt>
                <c:pt idx="15">
                  <c:v>14000</c:v>
                </c:pt>
                <c:pt idx="16">
                  <c:v>341850</c:v>
                </c:pt>
                <c:pt idx="17">
                  <c:v>516447.9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5-42CC-A0C7-EC339C28B39F}"/>
            </c:ext>
          </c:extLst>
        </c:ser>
        <c:ser>
          <c:idx val="1"/>
          <c:order val="1"/>
          <c:tx>
            <c:strRef>
              <c:f>'Q2'!$C$3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'Q2'!$A$4:$A$21</c:f>
              <c:strCache>
                <c:ptCount val="18"/>
                <c:pt idx="0">
                  <c:v>transport, freight, sea, container ship//[GLO] market for transport, freight, sea, container ship</c:v>
                </c:pt>
                <c:pt idx="1">
                  <c:v>Other Fruit</c:v>
                </c:pt>
                <c:pt idx="2">
                  <c:v>Other Vegetables</c:v>
                </c:pt>
                <c:pt idx="3">
                  <c:v>Organic food wase - composting - short ton</c:v>
                </c:pt>
                <c:pt idx="4">
                  <c:v>Municipal solid waste - closed-loop recycling - short ton</c:v>
                </c:pt>
                <c:pt idx="5">
                  <c:v>CAMX Electricity Grid</c:v>
                </c:pt>
                <c:pt idx="6">
                  <c:v>Cheese</c:v>
                </c:pt>
                <c:pt idx="7">
                  <c:v>Natural gas</c:v>
                </c:pt>
                <c:pt idx="8">
                  <c:v>Olive Oil</c:v>
                </c:pt>
                <c:pt idx="9">
                  <c:v>Poultry Meat</c:v>
                </c:pt>
                <c:pt idx="10">
                  <c:v>Rice</c:v>
                </c:pt>
                <c:pt idx="11">
                  <c:v>Tomatoes</c:v>
                </c:pt>
                <c:pt idx="12">
                  <c:v>One kilogram of PLA</c:v>
                </c:pt>
                <c:pt idx="13">
                  <c:v>Municipal waste - landfill - short ton</c:v>
                </c:pt>
                <c:pt idx="14">
                  <c:v>Bovine Meat (beef herd)</c:v>
                </c:pt>
                <c:pt idx="15">
                  <c:v>Wheat &amp; Rye (Bread)</c:v>
                </c:pt>
                <c:pt idx="16">
                  <c:v>transport, freight, lorry with reefer, cooling//[GLO] market for transport, freight, lorry with reefer, cooling</c:v>
                </c:pt>
                <c:pt idx="17">
                  <c:v>Ohio Electricity Grid</c:v>
                </c:pt>
              </c:strCache>
            </c:strRef>
          </c:cat>
          <c:val>
            <c:numRef>
              <c:f>'Q2'!$C$4:$C$21</c:f>
              <c:numCache>
                <c:formatCode>General</c:formatCode>
                <c:ptCount val="18"/>
                <c:pt idx="0">
                  <c:v>183348</c:v>
                </c:pt>
                <c:pt idx="1">
                  <c:v>18000</c:v>
                </c:pt>
                <c:pt idx="2">
                  <c:v>52000</c:v>
                </c:pt>
                <c:pt idx="3">
                  <c:v>16000</c:v>
                </c:pt>
                <c:pt idx="4">
                  <c:v>18000</c:v>
                </c:pt>
                <c:pt idx="5">
                  <c:v>249530.63</c:v>
                </c:pt>
                <c:pt idx="6">
                  <c:v>5000</c:v>
                </c:pt>
                <c:pt idx="7">
                  <c:v>863.97</c:v>
                </c:pt>
                <c:pt idx="8">
                  <c:v>3000</c:v>
                </c:pt>
                <c:pt idx="9">
                  <c:v>10000</c:v>
                </c:pt>
                <c:pt idx="10">
                  <c:v>24000</c:v>
                </c:pt>
                <c:pt idx="11">
                  <c:v>11000</c:v>
                </c:pt>
                <c:pt idx="12">
                  <c:v>233333</c:v>
                </c:pt>
                <c:pt idx="13">
                  <c:v>170000</c:v>
                </c:pt>
                <c:pt idx="14">
                  <c:v>18000</c:v>
                </c:pt>
                <c:pt idx="15">
                  <c:v>6000</c:v>
                </c:pt>
                <c:pt idx="16">
                  <c:v>44525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5-42CC-A0C7-EC339C28B39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452016"/>
        <c:axId val="1538454512"/>
      </c:barChart>
      <c:catAx>
        <c:axId val="15384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54512"/>
        <c:crosses val="autoZero"/>
        <c:auto val="1"/>
        <c:lblAlgn val="ctr"/>
        <c:lblOffset val="100"/>
        <c:noMultiLvlLbl val="0"/>
      </c:catAx>
      <c:valAx>
        <c:axId val="15384545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Proportion of</a:t>
            </a:r>
            <a:r>
              <a:rPr lang="en-US" b="1" baseline="0">
                <a:solidFill>
                  <a:schemeClr val="tx1"/>
                </a:solidFill>
              </a:rPr>
              <a:t> amount for each </a:t>
            </a:r>
            <a:r>
              <a:rPr lang="en-US" b="1" baseline="0">
                <a:solidFill>
                  <a:srgbClr val="FF0000"/>
                </a:solidFill>
              </a:rPr>
              <a:t>Source</a:t>
            </a:r>
            <a:r>
              <a:rPr lang="en-US" b="1" baseline="0">
                <a:solidFill>
                  <a:schemeClr val="tx1"/>
                </a:solidFill>
              </a:rPr>
              <a:t> with Locations 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'Q2'!$B$25</c:f>
              <c:strCache>
                <c:ptCount val="1"/>
                <c:pt idx="0">
                  <c:v>Dayton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'Q2'!$A$26:$A$31</c:f>
              <c:strCache>
                <c:ptCount val="6"/>
                <c:pt idx="0">
                  <c:v>Poore and Nemecek</c:v>
                </c:pt>
                <c:pt idx="1">
                  <c:v>EPA Emissions Factors</c:v>
                </c:pt>
                <c:pt idx="2">
                  <c:v>European commission report 2019</c:v>
                </c:pt>
                <c:pt idx="3">
                  <c:v>UK Government Emissions Factors</c:v>
                </c:pt>
                <c:pt idx="4">
                  <c:v>ecoinvent</c:v>
                </c:pt>
                <c:pt idx="5">
                  <c:v>eGRID 2018</c:v>
                </c:pt>
              </c:strCache>
            </c:strRef>
          </c:cat>
          <c:val>
            <c:numRef>
              <c:f>'Q2'!$B$26:$B$31</c:f>
              <c:numCache>
                <c:formatCode>General</c:formatCode>
                <c:ptCount val="6"/>
                <c:pt idx="0">
                  <c:v>143000</c:v>
                </c:pt>
                <c:pt idx="1">
                  <c:v>0</c:v>
                </c:pt>
                <c:pt idx="2">
                  <c:v>238000</c:v>
                </c:pt>
                <c:pt idx="3">
                  <c:v>210000</c:v>
                </c:pt>
                <c:pt idx="4">
                  <c:v>386895</c:v>
                </c:pt>
                <c:pt idx="5">
                  <c:v>516447.9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C-43B1-B827-D30B5FBE92E3}"/>
            </c:ext>
          </c:extLst>
        </c:ser>
        <c:ser>
          <c:idx val="1"/>
          <c:order val="1"/>
          <c:tx>
            <c:strRef>
              <c:f>'Q2'!$C$25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'Q2'!$A$26:$A$31</c:f>
              <c:strCache>
                <c:ptCount val="6"/>
                <c:pt idx="0">
                  <c:v>Poore and Nemecek</c:v>
                </c:pt>
                <c:pt idx="1">
                  <c:v>EPA Emissions Factors</c:v>
                </c:pt>
                <c:pt idx="2">
                  <c:v>European commission report 2019</c:v>
                </c:pt>
                <c:pt idx="3">
                  <c:v>UK Government Emissions Factors</c:v>
                </c:pt>
                <c:pt idx="4">
                  <c:v>ecoinvent</c:v>
                </c:pt>
                <c:pt idx="5">
                  <c:v>eGRID 2018</c:v>
                </c:pt>
              </c:strCache>
            </c:strRef>
          </c:cat>
          <c:val>
            <c:numRef>
              <c:f>'Q2'!$C$26:$C$31</c:f>
              <c:numCache>
                <c:formatCode>General</c:formatCode>
                <c:ptCount val="6"/>
                <c:pt idx="0">
                  <c:v>147000</c:v>
                </c:pt>
                <c:pt idx="1">
                  <c:v>863.97</c:v>
                </c:pt>
                <c:pt idx="2">
                  <c:v>233333</c:v>
                </c:pt>
                <c:pt idx="3">
                  <c:v>204000</c:v>
                </c:pt>
                <c:pt idx="4">
                  <c:v>227873</c:v>
                </c:pt>
                <c:pt idx="5">
                  <c:v>249530.63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C-43B1-B827-D30B5FBE9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452016"/>
        <c:axId val="1538454512"/>
      </c:barChart>
      <c:catAx>
        <c:axId val="15384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54512"/>
        <c:crosses val="autoZero"/>
        <c:auto val="1"/>
        <c:lblAlgn val="ctr"/>
        <c:lblOffset val="100"/>
        <c:noMultiLvlLbl val="0"/>
      </c:catAx>
      <c:valAx>
        <c:axId val="15384545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For Emission Factor </a:t>
            </a:r>
            <a:r>
              <a:rPr lang="en-US" b="1">
                <a:solidFill>
                  <a:srgbClr val="FF0000"/>
                </a:solidFill>
              </a:rPr>
              <a:t>Names</a:t>
            </a:r>
            <a:r>
              <a:rPr lang="en-US" b="1">
                <a:solidFill>
                  <a:schemeClr val="tx1"/>
                </a:solidFill>
              </a:rPr>
              <a:t> San Francisco is % than Dayton.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'Q2'!$D$3</c:f>
              <c:strCache>
                <c:ptCount val="1"/>
                <c:pt idx="0">
                  <c:v>San Francisco is % than Dayton</c:v>
                </c:pt>
              </c:strCache>
            </c:strRef>
          </c:tx>
          <c:spPr>
            <a:solidFill>
              <a:srgbClr val="FFFF00"/>
            </a:solidFill>
            <a:ln w="41275" cmpd="sng">
              <a:solidFill>
                <a:srgbClr val="92D050"/>
              </a:solidFill>
              <a:prstDash val="sysDot"/>
            </a:ln>
            <a:effectLst/>
          </c:spPr>
          <c:cat>
            <c:strRef>
              <c:f>'Q2'!$A$4:$A$21</c:f>
              <c:strCache>
                <c:ptCount val="18"/>
                <c:pt idx="0">
                  <c:v>transport, freight, sea, container ship//[GLO] market for transport, freight, sea, container ship</c:v>
                </c:pt>
                <c:pt idx="1">
                  <c:v>Other Fruit</c:v>
                </c:pt>
                <c:pt idx="2">
                  <c:v>Other Vegetables</c:v>
                </c:pt>
                <c:pt idx="3">
                  <c:v>Organic food wase - composting - short ton</c:v>
                </c:pt>
                <c:pt idx="4">
                  <c:v>Municipal solid waste - closed-loop recycling - short ton</c:v>
                </c:pt>
                <c:pt idx="5">
                  <c:v>CAMX Electricity Grid</c:v>
                </c:pt>
                <c:pt idx="6">
                  <c:v>Cheese</c:v>
                </c:pt>
                <c:pt idx="7">
                  <c:v>Natural gas</c:v>
                </c:pt>
                <c:pt idx="8">
                  <c:v>Olive Oil</c:v>
                </c:pt>
                <c:pt idx="9">
                  <c:v>Poultry Meat</c:v>
                </c:pt>
                <c:pt idx="10">
                  <c:v>Rice</c:v>
                </c:pt>
                <c:pt idx="11">
                  <c:v>Tomatoes</c:v>
                </c:pt>
                <c:pt idx="12">
                  <c:v>One kilogram of PLA</c:v>
                </c:pt>
                <c:pt idx="13">
                  <c:v>Municipal waste - landfill - short ton</c:v>
                </c:pt>
                <c:pt idx="14">
                  <c:v>Bovine Meat (beef herd)</c:v>
                </c:pt>
                <c:pt idx="15">
                  <c:v>Wheat &amp; Rye (Bread)</c:v>
                </c:pt>
                <c:pt idx="16">
                  <c:v>transport, freight, lorry with reefer, cooling//[GLO] market for transport, freight, lorry with reefer, cooling</c:v>
                </c:pt>
                <c:pt idx="17">
                  <c:v>Ohio Electricity Grid</c:v>
                </c:pt>
              </c:strCache>
            </c:strRef>
          </c:cat>
          <c:val>
            <c:numRef>
              <c:f>'Q2'!$D$4:$D$21</c:f>
              <c:numCache>
                <c:formatCode>0.00%</c:formatCode>
                <c:ptCount val="18"/>
                <c:pt idx="0">
                  <c:v>3.0703296703296705</c:v>
                </c:pt>
                <c:pt idx="1">
                  <c:v>2</c:v>
                </c:pt>
                <c:pt idx="2">
                  <c:v>0.3</c:v>
                </c:pt>
                <c:pt idx="3">
                  <c:v>0.14285714285714285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-1.9609243697478993E-2</c:v>
                </c:pt>
                <c:pt idx="13">
                  <c:v>-5.5555555555555552E-2</c:v>
                </c:pt>
                <c:pt idx="14">
                  <c:v>-0.4</c:v>
                </c:pt>
                <c:pt idx="15">
                  <c:v>-0.5714285714285714</c:v>
                </c:pt>
                <c:pt idx="16">
                  <c:v>-0.86975281556238115</c:v>
                </c:pt>
                <c:pt idx="17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F-454F-ACF7-F061CF3E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514688"/>
        <c:axId val="1562519264"/>
      </c:areaChart>
      <c:catAx>
        <c:axId val="15625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19264"/>
        <c:crosses val="autoZero"/>
        <c:auto val="1"/>
        <c:lblAlgn val="ctr"/>
        <c:lblOffset val="100"/>
        <c:noMultiLvlLbl val="0"/>
      </c:catAx>
      <c:valAx>
        <c:axId val="156251926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1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For Emission Factor </a:t>
            </a:r>
            <a:r>
              <a:rPr lang="en-US" b="1">
                <a:solidFill>
                  <a:srgbClr val="FF0000"/>
                </a:solidFill>
              </a:rPr>
              <a:t>Sources</a:t>
            </a:r>
            <a:r>
              <a:rPr lang="en-US" b="1">
                <a:solidFill>
                  <a:schemeClr val="tx1"/>
                </a:solidFill>
              </a:rPr>
              <a:t> San Francisco is % than Dayton.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'Q2'!$D$25</c:f>
              <c:strCache>
                <c:ptCount val="1"/>
                <c:pt idx="0">
                  <c:v>San Francisco is % than Dayton</c:v>
                </c:pt>
              </c:strCache>
            </c:strRef>
          </c:tx>
          <c:spPr>
            <a:solidFill>
              <a:srgbClr val="FFFF00"/>
            </a:solidFill>
            <a:ln w="31750">
              <a:solidFill>
                <a:srgbClr val="92D050"/>
              </a:solidFill>
              <a:prstDash val="lgDash"/>
            </a:ln>
            <a:effectLst/>
          </c:spPr>
          <c:cat>
            <c:strRef>
              <c:f>'Q2'!$A$26:$A$31</c:f>
              <c:strCache>
                <c:ptCount val="6"/>
                <c:pt idx="0">
                  <c:v>Poore and Nemecek</c:v>
                </c:pt>
                <c:pt idx="1">
                  <c:v>EPA Emissions Factors</c:v>
                </c:pt>
                <c:pt idx="2">
                  <c:v>European commission report 2019</c:v>
                </c:pt>
                <c:pt idx="3">
                  <c:v>UK Government Emissions Factors</c:v>
                </c:pt>
                <c:pt idx="4">
                  <c:v>ecoinvent</c:v>
                </c:pt>
                <c:pt idx="5">
                  <c:v>eGRID 2018</c:v>
                </c:pt>
              </c:strCache>
            </c:strRef>
          </c:cat>
          <c:val>
            <c:numRef>
              <c:f>'Q2'!$D$26:$D$31</c:f>
              <c:numCache>
                <c:formatCode>0.00%</c:formatCode>
                <c:ptCount val="6"/>
                <c:pt idx="0">
                  <c:v>2.7972027972027972E-2</c:v>
                </c:pt>
                <c:pt idx="1">
                  <c:v>0</c:v>
                </c:pt>
                <c:pt idx="2">
                  <c:v>-1.9609243697478993E-2</c:v>
                </c:pt>
                <c:pt idx="3">
                  <c:v>-2.8571428571428571E-2</c:v>
                </c:pt>
                <c:pt idx="4">
                  <c:v>-0.41102107807027749</c:v>
                </c:pt>
                <c:pt idx="5">
                  <c:v>-0.516832908024217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9-4AC4-932F-9672170C0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514688"/>
        <c:axId val="1562519264"/>
      </c:areaChart>
      <c:catAx>
        <c:axId val="15625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19264"/>
        <c:crosses val="autoZero"/>
        <c:auto val="1"/>
        <c:lblAlgn val="ctr"/>
        <c:lblOffset val="100"/>
        <c:noMultiLvlLbl val="0"/>
      </c:catAx>
      <c:valAx>
        <c:axId val="156251926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1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Scatter Plot showing</a:t>
            </a:r>
            <a:r>
              <a:rPr lang="en-US" b="1" baseline="0">
                <a:solidFill>
                  <a:schemeClr val="tx1"/>
                </a:solidFill>
              </a:rPr>
              <a:t> how Actual Data is Correlated to Amount(kg CO2e/unit) The problematic outliers can be seen as Circled and red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'Q2'!$B$45</c:f>
              <c:strCache>
                <c:ptCount val="1"/>
                <c:pt idx="0">
                  <c:v>Activity Data 2019 total (measured in specified Unit)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31750">
                <a:solidFill>
                  <a:srgbClr val="00B050"/>
                </a:solidFill>
                <a:miter lim="800000"/>
              </a:ln>
              <a:effectLst/>
            </c:spPr>
          </c:marker>
          <c:dPt>
            <c:idx val="4"/>
            <c:marker>
              <c:symbol val="triangle"/>
              <c:size val="10"/>
              <c:spPr>
                <a:solidFill>
                  <a:srgbClr val="FF0000"/>
                </a:solidFill>
                <a:ln w="31750">
                  <a:solidFill>
                    <a:srgbClr val="FF0000"/>
                  </a:solidFill>
                  <a:miter lim="800000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F2C-4BBE-801A-D9F024F8519C}"/>
              </c:ext>
            </c:extLst>
          </c:dPt>
          <c:dPt>
            <c:idx val="7"/>
            <c:marker>
              <c:symbol val="triangle"/>
              <c:size val="10"/>
              <c:spPr>
                <a:solidFill>
                  <a:srgbClr val="FF0000"/>
                </a:solidFill>
                <a:ln w="31750">
                  <a:solidFill>
                    <a:srgbClr val="FF0000"/>
                  </a:solidFill>
                  <a:miter lim="800000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F2C-4BBE-801A-D9F024F8519C}"/>
              </c:ext>
            </c:extLst>
          </c:dPt>
          <c:xVal>
            <c:numRef>
              <c:f>'Q2'!$A$46:$A$97</c:f>
              <c:numCache>
                <c:formatCode>General</c:formatCode>
                <c:ptCount val="52"/>
                <c:pt idx="0">
                  <c:v>0.23945121680000001</c:v>
                </c:pt>
                <c:pt idx="1">
                  <c:v>0.56399629279999997</c:v>
                </c:pt>
                <c:pt idx="2">
                  <c:v>53.06</c:v>
                </c:pt>
                <c:pt idx="3">
                  <c:v>53.06</c:v>
                </c:pt>
                <c:pt idx="4">
                  <c:v>646.52</c:v>
                </c:pt>
                <c:pt idx="5">
                  <c:v>11.2479</c:v>
                </c:pt>
                <c:pt idx="6">
                  <c:v>23.538499999999999</c:v>
                </c:pt>
                <c:pt idx="7">
                  <c:v>646.52</c:v>
                </c:pt>
                <c:pt idx="8">
                  <c:v>11.2479</c:v>
                </c:pt>
                <c:pt idx="9">
                  <c:v>23.538499999999999</c:v>
                </c:pt>
                <c:pt idx="10">
                  <c:v>51.72</c:v>
                </c:pt>
                <c:pt idx="11">
                  <c:v>0.7</c:v>
                </c:pt>
                <c:pt idx="12">
                  <c:v>0.4</c:v>
                </c:pt>
                <c:pt idx="13">
                  <c:v>1.28</c:v>
                </c:pt>
                <c:pt idx="14">
                  <c:v>0.7</c:v>
                </c:pt>
                <c:pt idx="15">
                  <c:v>7.5</c:v>
                </c:pt>
                <c:pt idx="16">
                  <c:v>18.600000000000001</c:v>
                </c:pt>
                <c:pt idx="17">
                  <c:v>3.7</c:v>
                </c:pt>
                <c:pt idx="18">
                  <c:v>3.7</c:v>
                </c:pt>
                <c:pt idx="19">
                  <c:v>5.0999999999999996</c:v>
                </c:pt>
                <c:pt idx="20">
                  <c:v>51.72</c:v>
                </c:pt>
                <c:pt idx="21">
                  <c:v>0.7</c:v>
                </c:pt>
                <c:pt idx="22">
                  <c:v>0.4</c:v>
                </c:pt>
                <c:pt idx="23">
                  <c:v>1.28</c:v>
                </c:pt>
                <c:pt idx="24">
                  <c:v>0.7</c:v>
                </c:pt>
                <c:pt idx="25">
                  <c:v>7.5</c:v>
                </c:pt>
                <c:pt idx="26">
                  <c:v>18.600000000000001</c:v>
                </c:pt>
                <c:pt idx="27">
                  <c:v>3.7</c:v>
                </c:pt>
                <c:pt idx="28">
                  <c:v>3.7</c:v>
                </c:pt>
                <c:pt idx="29">
                  <c:v>5.0999999999999996</c:v>
                </c:pt>
                <c:pt idx="30">
                  <c:v>0.12665372999999999</c:v>
                </c:pt>
                <c:pt idx="31">
                  <c:v>0.12665372999999999</c:v>
                </c:pt>
                <c:pt idx="32">
                  <c:v>0.12665372999999999</c:v>
                </c:pt>
                <c:pt idx="33">
                  <c:v>0.12665372999999999</c:v>
                </c:pt>
                <c:pt idx="34">
                  <c:v>0.12665372999999999</c:v>
                </c:pt>
                <c:pt idx="35">
                  <c:v>0.12665372999999999</c:v>
                </c:pt>
                <c:pt idx="36">
                  <c:v>0.12665372999999999</c:v>
                </c:pt>
                <c:pt idx="37">
                  <c:v>0.12665372999999999</c:v>
                </c:pt>
                <c:pt idx="38">
                  <c:v>9.4346410000000006E-3</c:v>
                </c:pt>
                <c:pt idx="39">
                  <c:v>9.4346410000000006E-3</c:v>
                </c:pt>
                <c:pt idx="40">
                  <c:v>0.12665372999999999</c:v>
                </c:pt>
                <c:pt idx="41">
                  <c:v>0.12665372999999999</c:v>
                </c:pt>
                <c:pt idx="42">
                  <c:v>0.12665372999999999</c:v>
                </c:pt>
                <c:pt idx="43">
                  <c:v>0.12665372999999999</c:v>
                </c:pt>
                <c:pt idx="44">
                  <c:v>0.12665372999999999</c:v>
                </c:pt>
                <c:pt idx="45">
                  <c:v>0.12665372999999999</c:v>
                </c:pt>
                <c:pt idx="46">
                  <c:v>0.12665372999999999</c:v>
                </c:pt>
                <c:pt idx="47">
                  <c:v>9.4346410000000006E-3</c:v>
                </c:pt>
                <c:pt idx="48">
                  <c:v>9.4346410000000006E-3</c:v>
                </c:pt>
                <c:pt idx="49">
                  <c:v>0.12665372999999999</c:v>
                </c:pt>
                <c:pt idx="50">
                  <c:v>1.88</c:v>
                </c:pt>
                <c:pt idx="51">
                  <c:v>1.88</c:v>
                </c:pt>
              </c:numCache>
            </c:numRef>
          </c:xVal>
          <c:yVal>
            <c:numRef>
              <c:f>'Q2'!$B$46:$B$97</c:f>
              <c:numCache>
                <c:formatCode>#,##0.00</c:formatCode>
                <c:ptCount val="52"/>
                <c:pt idx="0">
                  <c:v>249530.63</c:v>
                </c:pt>
                <c:pt idx="1">
                  <c:v>516447.9</c:v>
                </c:pt>
                <c:pt idx="2" formatCode="General">
                  <c:v>863.97</c:v>
                </c:pt>
                <c:pt idx="3" formatCode="General">
                  <c:v>0</c:v>
                </c:pt>
                <c:pt idx="4" formatCode="General">
                  <c:v>170000</c:v>
                </c:pt>
                <c:pt idx="5" formatCode="General">
                  <c:v>16000</c:v>
                </c:pt>
                <c:pt idx="6" formatCode="General">
                  <c:v>18000</c:v>
                </c:pt>
                <c:pt idx="7" formatCode="General">
                  <c:v>180000</c:v>
                </c:pt>
                <c:pt idx="8" formatCode="General">
                  <c:v>14000</c:v>
                </c:pt>
                <c:pt idx="9" formatCode="General">
                  <c:v>16000</c:v>
                </c:pt>
                <c:pt idx="10" formatCode="#,##0">
                  <c:v>30000</c:v>
                </c:pt>
                <c:pt idx="11" formatCode="#,##0">
                  <c:v>11000</c:v>
                </c:pt>
                <c:pt idx="12" formatCode="#,##0">
                  <c:v>40000</c:v>
                </c:pt>
                <c:pt idx="13" formatCode="#,##0">
                  <c:v>14000</c:v>
                </c:pt>
                <c:pt idx="14" formatCode="#,##0">
                  <c:v>6000</c:v>
                </c:pt>
                <c:pt idx="15" formatCode="#,##0">
                  <c:v>10000</c:v>
                </c:pt>
                <c:pt idx="16" formatCode="#,##0">
                  <c:v>5000</c:v>
                </c:pt>
                <c:pt idx="17" formatCode="#,##0">
                  <c:v>14000</c:v>
                </c:pt>
                <c:pt idx="18" formatCode="#,##0">
                  <c:v>10000</c:v>
                </c:pt>
                <c:pt idx="19" formatCode="#,##0">
                  <c:v>3000</c:v>
                </c:pt>
                <c:pt idx="20" formatCode="#,##0">
                  <c:v>18000</c:v>
                </c:pt>
                <c:pt idx="21" formatCode="#,##0">
                  <c:v>11000</c:v>
                </c:pt>
                <c:pt idx="22" formatCode="#,##0">
                  <c:v>52000</c:v>
                </c:pt>
                <c:pt idx="23" formatCode="#,##0">
                  <c:v>6000</c:v>
                </c:pt>
                <c:pt idx="24" formatCode="#,##0">
                  <c:v>18000</c:v>
                </c:pt>
                <c:pt idx="25" formatCode="#,##0">
                  <c:v>10000</c:v>
                </c:pt>
                <c:pt idx="26" formatCode="#,##0">
                  <c:v>5000</c:v>
                </c:pt>
                <c:pt idx="27" formatCode="#,##0">
                  <c:v>14000</c:v>
                </c:pt>
                <c:pt idx="28" formatCode="#,##0">
                  <c:v>10000</c:v>
                </c:pt>
                <c:pt idx="29" formatCode="#,##0">
                  <c:v>3000</c:v>
                </c:pt>
                <c:pt idx="30" formatCode="#,##0">
                  <c:v>12000</c:v>
                </c:pt>
                <c:pt idx="31" formatCode="#,##0">
                  <c:v>42593</c:v>
                </c:pt>
                <c:pt idx="32" formatCode="#,##0">
                  <c:v>154883</c:v>
                </c:pt>
                <c:pt idx="33" formatCode="#,##0">
                  <c:v>54209</c:v>
                </c:pt>
                <c:pt idx="34" formatCode="#,##0">
                  <c:v>23232</c:v>
                </c:pt>
                <c:pt idx="35" formatCode="#,##0">
                  <c:v>4000</c:v>
                </c:pt>
                <c:pt idx="36" formatCode="#,##0">
                  <c:v>3822</c:v>
                </c:pt>
                <c:pt idx="37" formatCode="#,##0">
                  <c:v>47111</c:v>
                </c:pt>
                <c:pt idx="38" formatCode="#,##0">
                  <c:v>33651</c:v>
                </c:pt>
                <c:pt idx="39" formatCode="#,##0">
                  <c:v>11394</c:v>
                </c:pt>
                <c:pt idx="40" formatCode="#,##0">
                  <c:v>18360</c:v>
                </c:pt>
                <c:pt idx="41" formatCode="#,##0">
                  <c:v>1947</c:v>
                </c:pt>
                <c:pt idx="42" formatCode="#,##0">
                  <c:v>9204</c:v>
                </c:pt>
                <c:pt idx="43" formatCode="#,##0">
                  <c:v>1062</c:v>
                </c:pt>
                <c:pt idx="44" formatCode="#,##0">
                  <c:v>3186</c:v>
                </c:pt>
                <c:pt idx="45" formatCode="#,##0">
                  <c:v>10200</c:v>
                </c:pt>
                <c:pt idx="46" formatCode="General">
                  <c:v>335</c:v>
                </c:pt>
                <c:pt idx="47" formatCode="#,##0">
                  <c:v>106953</c:v>
                </c:pt>
                <c:pt idx="48" formatCode="#,##0">
                  <c:v>76395</c:v>
                </c:pt>
                <c:pt idx="49" formatCode="General">
                  <c:v>231</c:v>
                </c:pt>
                <c:pt idx="50" formatCode="General">
                  <c:v>238000</c:v>
                </c:pt>
                <c:pt idx="51" formatCode="General">
                  <c:v>233333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C-4BBE-801A-D9F024F8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867824"/>
        <c:axId val="1734869904"/>
      </c:scatterChart>
      <c:valAx>
        <c:axId val="173486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Amount (kg CO2e / unit)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69904"/>
        <c:crosses val="autoZero"/>
        <c:crossBetween val="midCat"/>
      </c:valAx>
      <c:valAx>
        <c:axId val="1734869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Activity Data 2019 total (measured in specified Unit)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</xdr:row>
      <xdr:rowOff>190499</xdr:rowOff>
    </xdr:from>
    <xdr:to>
      <xdr:col>8</xdr:col>
      <xdr:colOff>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0</xdr:rowOff>
    </xdr:from>
    <xdr:to>
      <xdr:col>18</xdr:col>
      <xdr:colOff>0</xdr:colOff>
      <xdr:row>19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14286</xdr:colOff>
      <xdr:row>20</xdr:row>
      <xdr:rowOff>9524</xdr:rowOff>
    </xdr:from>
    <xdr:to>
      <xdr:col>17</xdr:col>
      <xdr:colOff>590550</xdr:colOff>
      <xdr:row>38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4761</xdr:colOff>
      <xdr:row>20</xdr:row>
      <xdr:rowOff>19049</xdr:rowOff>
    </xdr:from>
    <xdr:to>
      <xdr:col>8</xdr:col>
      <xdr:colOff>0</xdr:colOff>
      <xdr:row>38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3</xdr:row>
      <xdr:rowOff>9525</xdr:rowOff>
    </xdr:from>
    <xdr:to>
      <xdr:col>15</xdr:col>
      <xdr:colOff>600074</xdr:colOff>
      <xdr:row>22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22</xdr:row>
      <xdr:rowOff>180974</xdr:rowOff>
    </xdr:from>
    <xdr:to>
      <xdr:col>15</xdr:col>
      <xdr:colOff>600075</xdr:colOff>
      <xdr:row>40</xdr:row>
      <xdr:rowOff>182217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1186</xdr:colOff>
      <xdr:row>3</xdr:row>
      <xdr:rowOff>9525</xdr:rowOff>
    </xdr:from>
    <xdr:to>
      <xdr:col>26</xdr:col>
      <xdr:colOff>51954</xdr:colOff>
      <xdr:row>23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604630</xdr:colOff>
      <xdr:row>23</xdr:row>
      <xdr:rowOff>0</xdr:rowOff>
    </xdr:from>
    <xdr:to>
      <xdr:col>26</xdr:col>
      <xdr:colOff>69271</xdr:colOff>
      <xdr:row>41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72734</xdr:colOff>
      <xdr:row>41</xdr:row>
      <xdr:rowOff>159203</xdr:rowOff>
    </xdr:from>
    <xdr:to>
      <xdr:col>21</xdr:col>
      <xdr:colOff>110093</xdr:colOff>
      <xdr:row>54</xdr:row>
      <xdr:rowOff>303068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0.84852</cdr:x>
      <cdr:y>0.55484</cdr:y>
    </cdr:from>
    <cdr:to>
      <cdr:x>0.96177</cdr:x>
      <cdr:y>0.73996</cdr:y>
    </cdr:to>
    <cdr:sp macro="" textlink="">
      <cdr:nvSpPr>
        <cdr:cNvPr id="2" name="Oval 1"/>
        <cdr:cNvSpPr/>
      </cdr:nvSpPr>
      <cdr:spPr>
        <a:xfrm xmlns:a="http://schemas.openxmlformats.org/drawingml/2006/main">
          <a:off x="6613525" y="2794908"/>
          <a:ext cx="882652" cy="93254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9524</xdr:rowOff>
    </xdr:from>
    <xdr:to>
      <xdr:col>2</xdr:col>
      <xdr:colOff>9525</xdr:colOff>
      <xdr:row>37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</xdr:colOff>
      <xdr:row>8</xdr:row>
      <xdr:rowOff>161925</xdr:rowOff>
    </xdr:from>
    <xdr:to>
      <xdr:col>6</xdr:col>
      <xdr:colOff>671512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cience.sciencemag.org/content/suppl/2018/05/30/360.6392.987.DC1?_ga=2.190715874.817200978.1588101318-249138093.1574359716" TargetMode="External"/><Relationship Id="rId18" Type="http://schemas.openxmlformats.org/officeDocument/2006/relationships/hyperlink" Target="https://science.sciencemag.org/content/suppl/2018/05/30/360.6392.987.DC1?_ga=2.190715874.817200978.1588101318-249138093.1574359716" TargetMode="External"/><Relationship Id="rId26" Type="http://schemas.openxmlformats.org/officeDocument/2006/relationships/hyperlink" Target="https://science.sciencemag.org/content/suppl/2018/05/30/360.6392.987.DC1?_ga=2.190715874.817200978.1588101318-249138093.1574359716" TargetMode="External"/><Relationship Id="rId39" Type="http://schemas.openxmlformats.org/officeDocument/2006/relationships/hyperlink" Target="https://www.ecoinvent.org/" TargetMode="External"/><Relationship Id="rId21" Type="http://schemas.openxmlformats.org/officeDocument/2006/relationships/hyperlink" Target="https://science.sciencemag.org/content/suppl/2018/05/30/360.6392.987.DC1?_ga=2.190715874.817200978.1588101318-249138093.1574359716" TargetMode="External"/><Relationship Id="rId34" Type="http://schemas.openxmlformats.org/officeDocument/2006/relationships/hyperlink" Target="https://www.ecoinvent.org/" TargetMode="External"/><Relationship Id="rId42" Type="http://schemas.openxmlformats.org/officeDocument/2006/relationships/hyperlink" Target="https://www.ecoinvent.org/" TargetMode="External"/><Relationship Id="rId47" Type="http://schemas.openxmlformats.org/officeDocument/2006/relationships/hyperlink" Target="https://www.ecoinvent.org/" TargetMode="External"/><Relationship Id="rId50" Type="http://schemas.openxmlformats.org/officeDocument/2006/relationships/hyperlink" Target="https://www.ecoinvent.org/" TargetMode="External"/><Relationship Id="rId7" Type="http://schemas.openxmlformats.org/officeDocument/2006/relationships/hyperlink" Target="https://www.gov.uk/government/publications/greenhouse-gas-reporting-conversion-factors-2019" TargetMode="External"/><Relationship Id="rId2" Type="http://schemas.openxmlformats.org/officeDocument/2006/relationships/hyperlink" Target="https://www.epa.gov/energy/emissions-generation-resource-integrated-database-egrid" TargetMode="External"/><Relationship Id="rId16" Type="http://schemas.openxmlformats.org/officeDocument/2006/relationships/hyperlink" Target="https://science.sciencemag.org/content/suppl/2018/05/30/360.6392.987.DC1?_ga=2.190715874.817200978.1588101318-249138093.1574359716" TargetMode="External"/><Relationship Id="rId29" Type="http://schemas.openxmlformats.org/officeDocument/2006/relationships/hyperlink" Target="https://science.sciencemag.org/content/suppl/2018/05/30/360.6392.987.DC1?_ga=2.190715874.817200978.1588101318-249138093.1574359716" TargetMode="External"/><Relationship Id="rId11" Type="http://schemas.openxmlformats.org/officeDocument/2006/relationships/hyperlink" Target="https://science.sciencemag.org/content/suppl/2018/05/30/360.6392.987.DC1?_ga=2.190715874.817200978.1588101318-249138093.1574359716" TargetMode="External"/><Relationship Id="rId24" Type="http://schemas.openxmlformats.org/officeDocument/2006/relationships/hyperlink" Target="https://science.sciencemag.org/content/suppl/2018/05/30/360.6392.987.DC1?_ga=2.190715874.817200978.1588101318-249138093.1574359716" TargetMode="External"/><Relationship Id="rId32" Type="http://schemas.openxmlformats.org/officeDocument/2006/relationships/hyperlink" Target="https://www.ecoinvent.org/" TargetMode="External"/><Relationship Id="rId37" Type="http://schemas.openxmlformats.org/officeDocument/2006/relationships/hyperlink" Target="https://www.ecoinvent.org/" TargetMode="External"/><Relationship Id="rId40" Type="http://schemas.openxmlformats.org/officeDocument/2006/relationships/hyperlink" Target="https://www.ecoinvent.org/" TargetMode="External"/><Relationship Id="rId45" Type="http://schemas.openxmlformats.org/officeDocument/2006/relationships/hyperlink" Target="https://www.ecoinvent.org/" TargetMode="External"/><Relationship Id="rId5" Type="http://schemas.openxmlformats.org/officeDocument/2006/relationships/hyperlink" Target="https://www.gov.uk/government/publications/greenhouse-gas-reporting-conversion-factors-2019" TargetMode="External"/><Relationship Id="rId15" Type="http://schemas.openxmlformats.org/officeDocument/2006/relationships/hyperlink" Target="https://science.sciencemag.org/content/suppl/2018/05/30/360.6392.987.DC1?_ga=2.190715874.817200978.1588101318-249138093.1574359716" TargetMode="External"/><Relationship Id="rId23" Type="http://schemas.openxmlformats.org/officeDocument/2006/relationships/hyperlink" Target="https://science.sciencemag.org/content/suppl/2018/05/30/360.6392.987.DC1?_ga=2.190715874.817200978.1588101318-249138093.1574359716" TargetMode="External"/><Relationship Id="rId28" Type="http://schemas.openxmlformats.org/officeDocument/2006/relationships/hyperlink" Target="https://science.sciencemag.org/content/suppl/2018/05/30/360.6392.987.DC1?_ga=2.190715874.817200978.1588101318-249138093.1574359716" TargetMode="External"/><Relationship Id="rId36" Type="http://schemas.openxmlformats.org/officeDocument/2006/relationships/hyperlink" Target="https://www.ecoinvent.org/" TargetMode="External"/><Relationship Id="rId49" Type="http://schemas.openxmlformats.org/officeDocument/2006/relationships/hyperlink" Target="https://www.ecoinvent.org/" TargetMode="External"/><Relationship Id="rId10" Type="http://schemas.openxmlformats.org/officeDocument/2006/relationships/hyperlink" Target="https://www.gov.uk/government/publications/greenhouse-gas-reporting-conversion-factors-2019" TargetMode="External"/><Relationship Id="rId19" Type="http://schemas.openxmlformats.org/officeDocument/2006/relationships/hyperlink" Target="https://science.sciencemag.org/content/suppl/2018/05/30/360.6392.987.DC1?_ga=2.190715874.817200978.1588101318-249138093.1574359716" TargetMode="External"/><Relationship Id="rId31" Type="http://schemas.openxmlformats.org/officeDocument/2006/relationships/hyperlink" Target="https://www.ecoinvent.org/" TargetMode="External"/><Relationship Id="rId44" Type="http://schemas.openxmlformats.org/officeDocument/2006/relationships/hyperlink" Target="https://www.ecoinvent.org/" TargetMode="External"/><Relationship Id="rId52" Type="http://schemas.openxmlformats.org/officeDocument/2006/relationships/hyperlink" Target="https://ec.europa.eu/knowledge4policy/publication/environmental-impact-assessments-innovative-bio-based-products_en" TargetMode="External"/><Relationship Id="rId4" Type="http://schemas.openxmlformats.org/officeDocument/2006/relationships/hyperlink" Target="https://www.epa.gov/sites/production/files/2018-03/documents/emission-factors_mar_2018_0.pdf" TargetMode="External"/><Relationship Id="rId9" Type="http://schemas.openxmlformats.org/officeDocument/2006/relationships/hyperlink" Target="https://www.gov.uk/government/publications/greenhouse-gas-reporting-conversion-factors-2019" TargetMode="External"/><Relationship Id="rId14" Type="http://schemas.openxmlformats.org/officeDocument/2006/relationships/hyperlink" Target="https://science.sciencemag.org/content/suppl/2018/05/30/360.6392.987.DC1?_ga=2.190715874.817200978.1588101318-249138093.1574359716" TargetMode="External"/><Relationship Id="rId22" Type="http://schemas.openxmlformats.org/officeDocument/2006/relationships/hyperlink" Target="https://science.sciencemag.org/content/suppl/2018/05/30/360.6392.987.DC1?_ga=2.190715874.817200978.1588101318-249138093.1574359716" TargetMode="External"/><Relationship Id="rId27" Type="http://schemas.openxmlformats.org/officeDocument/2006/relationships/hyperlink" Target="https://science.sciencemag.org/content/suppl/2018/05/30/360.6392.987.DC1?_ga=2.190715874.817200978.1588101318-249138093.1574359716" TargetMode="External"/><Relationship Id="rId30" Type="http://schemas.openxmlformats.org/officeDocument/2006/relationships/hyperlink" Target="https://science.sciencemag.org/content/suppl/2018/05/30/360.6392.987.DC1?_ga=2.190715874.817200978.1588101318-249138093.1574359716" TargetMode="External"/><Relationship Id="rId35" Type="http://schemas.openxmlformats.org/officeDocument/2006/relationships/hyperlink" Target="https://www.ecoinvent.org/" TargetMode="External"/><Relationship Id="rId43" Type="http://schemas.openxmlformats.org/officeDocument/2006/relationships/hyperlink" Target="https://www.ecoinvent.org/" TargetMode="External"/><Relationship Id="rId48" Type="http://schemas.openxmlformats.org/officeDocument/2006/relationships/hyperlink" Target="https://www.ecoinvent.org/" TargetMode="External"/><Relationship Id="rId8" Type="http://schemas.openxmlformats.org/officeDocument/2006/relationships/hyperlink" Target="https://www.gov.uk/government/publications/greenhouse-gas-reporting-conversion-factors-2019" TargetMode="External"/><Relationship Id="rId51" Type="http://schemas.openxmlformats.org/officeDocument/2006/relationships/hyperlink" Target="https://ec.europa.eu/knowledge4policy/publication/environmental-impact-assessments-innovative-bio-based-products_en" TargetMode="External"/><Relationship Id="rId3" Type="http://schemas.openxmlformats.org/officeDocument/2006/relationships/hyperlink" Target="https://www.epa.gov/sites/production/files/2018-03/documents/emission-factors_mar_2018_0.pdf" TargetMode="External"/><Relationship Id="rId12" Type="http://schemas.openxmlformats.org/officeDocument/2006/relationships/hyperlink" Target="https://science.sciencemag.org/content/suppl/2018/05/30/360.6392.987.DC1?_ga=2.190715874.817200978.1588101318-249138093.1574359716" TargetMode="External"/><Relationship Id="rId17" Type="http://schemas.openxmlformats.org/officeDocument/2006/relationships/hyperlink" Target="https://science.sciencemag.org/content/suppl/2018/05/30/360.6392.987.DC1?_ga=2.190715874.817200978.1588101318-249138093.1574359716" TargetMode="External"/><Relationship Id="rId25" Type="http://schemas.openxmlformats.org/officeDocument/2006/relationships/hyperlink" Target="https://science.sciencemag.org/content/suppl/2018/05/30/360.6392.987.DC1?_ga=2.190715874.817200978.1588101318-249138093.1574359716" TargetMode="External"/><Relationship Id="rId33" Type="http://schemas.openxmlformats.org/officeDocument/2006/relationships/hyperlink" Target="https://www.ecoinvent.org/" TargetMode="External"/><Relationship Id="rId38" Type="http://schemas.openxmlformats.org/officeDocument/2006/relationships/hyperlink" Target="https://www.ecoinvent.org/" TargetMode="External"/><Relationship Id="rId46" Type="http://schemas.openxmlformats.org/officeDocument/2006/relationships/hyperlink" Target="https://www.ecoinvent.org/" TargetMode="External"/><Relationship Id="rId20" Type="http://schemas.openxmlformats.org/officeDocument/2006/relationships/hyperlink" Target="https://science.sciencemag.org/content/suppl/2018/05/30/360.6392.987.DC1?_ga=2.190715874.817200978.1588101318-249138093.1574359716" TargetMode="External"/><Relationship Id="rId41" Type="http://schemas.openxmlformats.org/officeDocument/2006/relationships/hyperlink" Target="https://www.ecoinvent.org/" TargetMode="External"/><Relationship Id="rId1" Type="http://schemas.openxmlformats.org/officeDocument/2006/relationships/hyperlink" Target="https://www.epa.gov/energy/emissions-generation-resource-integrated-database-egrid" TargetMode="External"/><Relationship Id="rId6" Type="http://schemas.openxmlformats.org/officeDocument/2006/relationships/hyperlink" Target="https://www.gov.uk/government/publications/greenhouse-gas-reporting-conversion-factors-201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cience.sciencemag.org/content/suppl/2018/05/30/360.6392.987.DC1?_ga=2.190715874.817200978.1588101318-249138093.1574359716" TargetMode="External"/><Relationship Id="rId18" Type="http://schemas.openxmlformats.org/officeDocument/2006/relationships/hyperlink" Target="https://science.sciencemag.org/content/suppl/2018/05/30/360.6392.987.DC1?_ga=2.190715874.817200978.1588101318-249138093.1574359716" TargetMode="External"/><Relationship Id="rId26" Type="http://schemas.openxmlformats.org/officeDocument/2006/relationships/hyperlink" Target="https://science.sciencemag.org/content/suppl/2018/05/30/360.6392.987.DC1?_ga=2.190715874.817200978.1588101318-249138093.1574359716" TargetMode="External"/><Relationship Id="rId39" Type="http://schemas.openxmlformats.org/officeDocument/2006/relationships/hyperlink" Target="https://www.ecoinvent.org/" TargetMode="External"/><Relationship Id="rId21" Type="http://schemas.openxmlformats.org/officeDocument/2006/relationships/hyperlink" Target="https://science.sciencemag.org/content/suppl/2018/05/30/360.6392.987.DC1?_ga=2.190715874.817200978.1588101318-249138093.1574359716" TargetMode="External"/><Relationship Id="rId34" Type="http://schemas.openxmlformats.org/officeDocument/2006/relationships/hyperlink" Target="https://www.ecoinvent.org/" TargetMode="External"/><Relationship Id="rId42" Type="http://schemas.openxmlformats.org/officeDocument/2006/relationships/hyperlink" Target="https://www.ecoinvent.org/" TargetMode="External"/><Relationship Id="rId47" Type="http://schemas.openxmlformats.org/officeDocument/2006/relationships/hyperlink" Target="https://www.ecoinvent.org/" TargetMode="External"/><Relationship Id="rId50" Type="http://schemas.openxmlformats.org/officeDocument/2006/relationships/hyperlink" Target="https://www.ecoinvent.org/" TargetMode="External"/><Relationship Id="rId7" Type="http://schemas.openxmlformats.org/officeDocument/2006/relationships/hyperlink" Target="https://www.gov.uk/government/publications/greenhouse-gas-reporting-conversion-factors-2019" TargetMode="External"/><Relationship Id="rId2" Type="http://schemas.openxmlformats.org/officeDocument/2006/relationships/hyperlink" Target="https://www.epa.gov/energy/emissions-generation-resource-integrated-database-egrid" TargetMode="External"/><Relationship Id="rId16" Type="http://schemas.openxmlformats.org/officeDocument/2006/relationships/hyperlink" Target="https://science.sciencemag.org/content/suppl/2018/05/30/360.6392.987.DC1?_ga=2.190715874.817200978.1588101318-249138093.1574359716" TargetMode="External"/><Relationship Id="rId29" Type="http://schemas.openxmlformats.org/officeDocument/2006/relationships/hyperlink" Target="https://science.sciencemag.org/content/suppl/2018/05/30/360.6392.987.DC1?_ga=2.190715874.817200978.1588101318-249138093.1574359716" TargetMode="External"/><Relationship Id="rId11" Type="http://schemas.openxmlformats.org/officeDocument/2006/relationships/hyperlink" Target="https://science.sciencemag.org/content/suppl/2018/05/30/360.6392.987.DC1?_ga=2.190715874.817200978.1588101318-249138093.1574359716" TargetMode="External"/><Relationship Id="rId24" Type="http://schemas.openxmlformats.org/officeDocument/2006/relationships/hyperlink" Target="https://science.sciencemag.org/content/suppl/2018/05/30/360.6392.987.DC1?_ga=2.190715874.817200978.1588101318-249138093.1574359716" TargetMode="External"/><Relationship Id="rId32" Type="http://schemas.openxmlformats.org/officeDocument/2006/relationships/hyperlink" Target="https://www.ecoinvent.org/" TargetMode="External"/><Relationship Id="rId37" Type="http://schemas.openxmlformats.org/officeDocument/2006/relationships/hyperlink" Target="https://www.ecoinvent.org/" TargetMode="External"/><Relationship Id="rId40" Type="http://schemas.openxmlformats.org/officeDocument/2006/relationships/hyperlink" Target="https://www.ecoinvent.org/" TargetMode="External"/><Relationship Id="rId45" Type="http://schemas.openxmlformats.org/officeDocument/2006/relationships/hyperlink" Target="https://www.ecoinvent.org/" TargetMode="External"/><Relationship Id="rId53" Type="http://schemas.openxmlformats.org/officeDocument/2006/relationships/drawing" Target="../drawings/drawing2.xml"/><Relationship Id="rId5" Type="http://schemas.openxmlformats.org/officeDocument/2006/relationships/hyperlink" Target="https://www.gov.uk/government/publications/greenhouse-gas-reporting-conversion-factors-2019" TargetMode="External"/><Relationship Id="rId10" Type="http://schemas.openxmlformats.org/officeDocument/2006/relationships/hyperlink" Target="https://www.gov.uk/government/publications/greenhouse-gas-reporting-conversion-factors-2019" TargetMode="External"/><Relationship Id="rId19" Type="http://schemas.openxmlformats.org/officeDocument/2006/relationships/hyperlink" Target="https://science.sciencemag.org/content/suppl/2018/05/30/360.6392.987.DC1?_ga=2.190715874.817200978.1588101318-249138093.1574359716" TargetMode="External"/><Relationship Id="rId31" Type="http://schemas.openxmlformats.org/officeDocument/2006/relationships/hyperlink" Target="https://www.ecoinvent.org/" TargetMode="External"/><Relationship Id="rId44" Type="http://schemas.openxmlformats.org/officeDocument/2006/relationships/hyperlink" Target="https://www.ecoinvent.org/" TargetMode="External"/><Relationship Id="rId52" Type="http://schemas.openxmlformats.org/officeDocument/2006/relationships/hyperlink" Target="https://ec.europa.eu/knowledge4policy/publication/environmental-impact-assessments-innovative-bio-based-products_en" TargetMode="External"/><Relationship Id="rId4" Type="http://schemas.openxmlformats.org/officeDocument/2006/relationships/hyperlink" Target="https://www.epa.gov/sites/production/files/2018-03/documents/emission-factors_mar_2018_0.pdf" TargetMode="External"/><Relationship Id="rId9" Type="http://schemas.openxmlformats.org/officeDocument/2006/relationships/hyperlink" Target="https://www.gov.uk/government/publications/greenhouse-gas-reporting-conversion-factors-2019" TargetMode="External"/><Relationship Id="rId14" Type="http://schemas.openxmlformats.org/officeDocument/2006/relationships/hyperlink" Target="https://science.sciencemag.org/content/suppl/2018/05/30/360.6392.987.DC1?_ga=2.190715874.817200978.1588101318-249138093.1574359716" TargetMode="External"/><Relationship Id="rId22" Type="http://schemas.openxmlformats.org/officeDocument/2006/relationships/hyperlink" Target="https://science.sciencemag.org/content/suppl/2018/05/30/360.6392.987.DC1?_ga=2.190715874.817200978.1588101318-249138093.1574359716" TargetMode="External"/><Relationship Id="rId27" Type="http://schemas.openxmlformats.org/officeDocument/2006/relationships/hyperlink" Target="https://science.sciencemag.org/content/suppl/2018/05/30/360.6392.987.DC1?_ga=2.190715874.817200978.1588101318-249138093.1574359716" TargetMode="External"/><Relationship Id="rId30" Type="http://schemas.openxmlformats.org/officeDocument/2006/relationships/hyperlink" Target="https://science.sciencemag.org/content/suppl/2018/05/30/360.6392.987.DC1?_ga=2.190715874.817200978.1588101318-249138093.1574359716" TargetMode="External"/><Relationship Id="rId35" Type="http://schemas.openxmlformats.org/officeDocument/2006/relationships/hyperlink" Target="https://www.ecoinvent.org/" TargetMode="External"/><Relationship Id="rId43" Type="http://schemas.openxmlformats.org/officeDocument/2006/relationships/hyperlink" Target="https://www.ecoinvent.org/" TargetMode="External"/><Relationship Id="rId48" Type="http://schemas.openxmlformats.org/officeDocument/2006/relationships/hyperlink" Target="https://www.ecoinvent.org/" TargetMode="External"/><Relationship Id="rId8" Type="http://schemas.openxmlformats.org/officeDocument/2006/relationships/hyperlink" Target="https://www.gov.uk/government/publications/greenhouse-gas-reporting-conversion-factors-2019" TargetMode="External"/><Relationship Id="rId51" Type="http://schemas.openxmlformats.org/officeDocument/2006/relationships/hyperlink" Target="https://ec.europa.eu/knowledge4policy/publication/environmental-impact-assessments-innovative-bio-based-products_en" TargetMode="External"/><Relationship Id="rId3" Type="http://schemas.openxmlformats.org/officeDocument/2006/relationships/hyperlink" Target="https://www.epa.gov/sites/production/files/2018-03/documents/emission-factors_mar_2018_0.pdf" TargetMode="External"/><Relationship Id="rId12" Type="http://schemas.openxmlformats.org/officeDocument/2006/relationships/hyperlink" Target="https://science.sciencemag.org/content/suppl/2018/05/30/360.6392.987.DC1?_ga=2.190715874.817200978.1588101318-249138093.1574359716" TargetMode="External"/><Relationship Id="rId17" Type="http://schemas.openxmlformats.org/officeDocument/2006/relationships/hyperlink" Target="https://science.sciencemag.org/content/suppl/2018/05/30/360.6392.987.DC1?_ga=2.190715874.817200978.1588101318-249138093.1574359716" TargetMode="External"/><Relationship Id="rId25" Type="http://schemas.openxmlformats.org/officeDocument/2006/relationships/hyperlink" Target="https://science.sciencemag.org/content/suppl/2018/05/30/360.6392.987.DC1?_ga=2.190715874.817200978.1588101318-249138093.1574359716" TargetMode="External"/><Relationship Id="rId33" Type="http://schemas.openxmlformats.org/officeDocument/2006/relationships/hyperlink" Target="https://www.ecoinvent.org/" TargetMode="External"/><Relationship Id="rId38" Type="http://schemas.openxmlformats.org/officeDocument/2006/relationships/hyperlink" Target="https://www.ecoinvent.org/" TargetMode="External"/><Relationship Id="rId46" Type="http://schemas.openxmlformats.org/officeDocument/2006/relationships/hyperlink" Target="https://www.ecoinvent.org/" TargetMode="External"/><Relationship Id="rId20" Type="http://schemas.openxmlformats.org/officeDocument/2006/relationships/hyperlink" Target="https://science.sciencemag.org/content/suppl/2018/05/30/360.6392.987.DC1?_ga=2.190715874.817200978.1588101318-249138093.1574359716" TargetMode="External"/><Relationship Id="rId41" Type="http://schemas.openxmlformats.org/officeDocument/2006/relationships/hyperlink" Target="https://www.ecoinvent.org/" TargetMode="External"/><Relationship Id="rId1" Type="http://schemas.openxmlformats.org/officeDocument/2006/relationships/hyperlink" Target="https://www.epa.gov/energy/emissions-generation-resource-integrated-database-egrid" TargetMode="External"/><Relationship Id="rId6" Type="http://schemas.openxmlformats.org/officeDocument/2006/relationships/hyperlink" Target="https://www.gov.uk/government/publications/greenhouse-gas-reporting-conversion-factors-2019" TargetMode="External"/><Relationship Id="rId15" Type="http://schemas.openxmlformats.org/officeDocument/2006/relationships/hyperlink" Target="https://science.sciencemag.org/content/suppl/2018/05/30/360.6392.987.DC1?_ga=2.190715874.817200978.1588101318-249138093.1574359716" TargetMode="External"/><Relationship Id="rId23" Type="http://schemas.openxmlformats.org/officeDocument/2006/relationships/hyperlink" Target="https://science.sciencemag.org/content/suppl/2018/05/30/360.6392.987.DC1?_ga=2.190715874.817200978.1588101318-249138093.1574359716" TargetMode="External"/><Relationship Id="rId28" Type="http://schemas.openxmlformats.org/officeDocument/2006/relationships/hyperlink" Target="https://science.sciencemag.org/content/suppl/2018/05/30/360.6392.987.DC1?_ga=2.190715874.817200978.1588101318-249138093.1574359716" TargetMode="External"/><Relationship Id="rId36" Type="http://schemas.openxmlformats.org/officeDocument/2006/relationships/hyperlink" Target="https://www.ecoinvent.org/" TargetMode="External"/><Relationship Id="rId49" Type="http://schemas.openxmlformats.org/officeDocument/2006/relationships/hyperlink" Target="https://www.ecoinvent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7"/>
  <sheetViews>
    <sheetView workbookViewId="0">
      <selection activeCell="F7" sqref="F7"/>
    </sheetView>
  </sheetViews>
  <sheetFormatPr defaultColWidth="17.7109375" defaultRowHeight="15" x14ac:dyDescent="0.25"/>
  <sheetData>
    <row r="1" spans="1:11" ht="15.75" thickBot="1" x14ac:dyDescent="0.3">
      <c r="A1" s="1"/>
      <c r="B1" s="1"/>
      <c r="C1" s="1"/>
      <c r="D1" s="1"/>
      <c r="E1" s="1"/>
      <c r="F1" s="2" t="s">
        <v>0</v>
      </c>
      <c r="G1" s="3"/>
      <c r="H1" s="4"/>
      <c r="I1" s="5"/>
      <c r="J1" s="6"/>
    </row>
    <row r="2" spans="1:11" ht="39.75" thickBot="1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9" t="s">
        <v>9</v>
      </c>
      <c r="J2" s="10" t="s">
        <v>10</v>
      </c>
    </row>
    <row r="3" spans="1:11" ht="27" thickBot="1" x14ac:dyDescent="0.3">
      <c r="A3" s="11" t="s">
        <v>11</v>
      </c>
      <c r="B3" s="11" t="s">
        <v>12</v>
      </c>
      <c r="C3" s="11" t="s">
        <v>73</v>
      </c>
      <c r="D3" s="11" t="s">
        <v>74</v>
      </c>
      <c r="E3" s="11" t="s">
        <v>15</v>
      </c>
      <c r="F3" s="12" t="s">
        <v>16</v>
      </c>
      <c r="G3" s="11" t="s">
        <v>75</v>
      </c>
      <c r="H3" s="13">
        <v>0.23945121680000001</v>
      </c>
      <c r="I3" s="14">
        <v>249530.63</v>
      </c>
      <c r="J3" s="14">
        <v>59750.41</v>
      </c>
    </row>
    <row r="4" spans="1:11" ht="27" thickBot="1" x14ac:dyDescent="0.3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2" t="s">
        <v>16</v>
      </c>
      <c r="G4" s="11" t="s">
        <v>17</v>
      </c>
      <c r="H4" s="13">
        <v>0.56399629279999997</v>
      </c>
      <c r="I4" s="14">
        <v>516447.9</v>
      </c>
      <c r="J4" s="14">
        <v>291274.7</v>
      </c>
    </row>
    <row r="5" spans="1:11" ht="30.75" thickBot="1" x14ac:dyDescent="0.3">
      <c r="A5" s="11" t="s">
        <v>18</v>
      </c>
      <c r="B5" s="11" t="s">
        <v>12</v>
      </c>
      <c r="C5" s="11" t="s">
        <v>73</v>
      </c>
      <c r="D5" s="11" t="s">
        <v>74</v>
      </c>
      <c r="E5" s="11" t="s">
        <v>19</v>
      </c>
      <c r="F5" s="12" t="s">
        <v>20</v>
      </c>
      <c r="G5" s="11" t="s">
        <v>21</v>
      </c>
      <c r="H5" s="13">
        <v>53.06</v>
      </c>
      <c r="I5" s="13">
        <v>863.97</v>
      </c>
      <c r="J5" s="14">
        <v>45842.25</v>
      </c>
    </row>
    <row r="6" spans="1:11" ht="39.75" thickBot="1" x14ac:dyDescent="0.3">
      <c r="A6" s="11" t="s">
        <v>18</v>
      </c>
      <c r="B6" s="11" t="s">
        <v>12</v>
      </c>
      <c r="C6" s="11" t="s">
        <v>13</v>
      </c>
      <c r="D6" s="11" t="s">
        <v>14</v>
      </c>
      <c r="E6" s="11" t="s">
        <v>19</v>
      </c>
      <c r="F6" s="12" t="s">
        <v>20</v>
      </c>
      <c r="G6" s="11" t="s">
        <v>21</v>
      </c>
      <c r="H6" s="13">
        <v>53.06</v>
      </c>
      <c r="I6" s="11">
        <v>0</v>
      </c>
      <c r="J6" s="11">
        <f>H6*I6</f>
        <v>0</v>
      </c>
      <c r="K6" s="19" t="s">
        <v>22</v>
      </c>
    </row>
    <row r="7" spans="1:11" ht="30.75" thickBot="1" x14ac:dyDescent="0.3">
      <c r="A7" s="11" t="s">
        <v>23</v>
      </c>
      <c r="B7" s="11" t="s">
        <v>24</v>
      </c>
      <c r="C7" s="11" t="s">
        <v>73</v>
      </c>
      <c r="D7" s="11" t="s">
        <v>76</v>
      </c>
      <c r="E7" s="11" t="s">
        <v>26</v>
      </c>
      <c r="F7" s="12" t="s">
        <v>27</v>
      </c>
      <c r="G7" s="11" t="s">
        <v>28</v>
      </c>
      <c r="H7" s="13">
        <v>646.52</v>
      </c>
      <c r="I7" s="13">
        <v>170000</v>
      </c>
      <c r="J7" s="11">
        <f t="shared" ref="J7:J52" si="0">H7*I7</f>
        <v>109908400</v>
      </c>
    </row>
    <row r="8" spans="1:11" ht="39.75" thickBot="1" x14ac:dyDescent="0.3">
      <c r="A8" s="11" t="s">
        <v>29</v>
      </c>
      <c r="B8" s="11" t="s">
        <v>24</v>
      </c>
      <c r="C8" s="11" t="s">
        <v>73</v>
      </c>
      <c r="D8" s="11" t="s">
        <v>76</v>
      </c>
      <c r="E8" s="11" t="s">
        <v>26</v>
      </c>
      <c r="F8" s="12" t="s">
        <v>27</v>
      </c>
      <c r="G8" s="11" t="s">
        <v>30</v>
      </c>
      <c r="H8" s="13">
        <v>11.2479</v>
      </c>
      <c r="I8" s="13">
        <v>16000</v>
      </c>
      <c r="J8" s="11">
        <f t="shared" si="0"/>
        <v>179966.4</v>
      </c>
    </row>
    <row r="9" spans="1:11" ht="39.75" thickBot="1" x14ac:dyDescent="0.3">
      <c r="A9" s="11" t="s">
        <v>31</v>
      </c>
      <c r="B9" s="11" t="s">
        <v>24</v>
      </c>
      <c r="C9" s="11" t="s">
        <v>73</v>
      </c>
      <c r="D9" s="11" t="s">
        <v>76</v>
      </c>
      <c r="E9" s="11" t="s">
        <v>26</v>
      </c>
      <c r="F9" s="12" t="s">
        <v>27</v>
      </c>
      <c r="G9" s="11" t="s">
        <v>32</v>
      </c>
      <c r="H9" s="13">
        <v>23.538499999999999</v>
      </c>
      <c r="I9" s="13">
        <v>18000</v>
      </c>
      <c r="J9" s="11">
        <f t="shared" si="0"/>
        <v>423693</v>
      </c>
    </row>
    <row r="10" spans="1:11" ht="30.75" thickBot="1" x14ac:dyDescent="0.3">
      <c r="A10" s="11" t="s">
        <v>23</v>
      </c>
      <c r="B10" s="11" t="s">
        <v>24</v>
      </c>
      <c r="C10" s="11" t="s">
        <v>13</v>
      </c>
      <c r="D10" s="11" t="s">
        <v>25</v>
      </c>
      <c r="E10" s="11" t="s">
        <v>26</v>
      </c>
      <c r="F10" s="12" t="s">
        <v>27</v>
      </c>
      <c r="G10" s="11" t="s">
        <v>28</v>
      </c>
      <c r="H10" s="13">
        <v>646.52</v>
      </c>
      <c r="I10" s="13">
        <v>180000</v>
      </c>
      <c r="J10" s="11">
        <f t="shared" si="0"/>
        <v>116373600</v>
      </c>
    </row>
    <row r="11" spans="1:11" ht="39.75" thickBot="1" x14ac:dyDescent="0.3">
      <c r="A11" s="11" t="s">
        <v>29</v>
      </c>
      <c r="B11" s="11" t="s">
        <v>24</v>
      </c>
      <c r="C11" s="11" t="s">
        <v>13</v>
      </c>
      <c r="D11" s="11" t="s">
        <v>25</v>
      </c>
      <c r="E11" s="11" t="s">
        <v>26</v>
      </c>
      <c r="F11" s="12" t="s">
        <v>27</v>
      </c>
      <c r="G11" s="11" t="s">
        <v>30</v>
      </c>
      <c r="H11" s="13">
        <v>11.2479</v>
      </c>
      <c r="I11" s="13">
        <v>14000</v>
      </c>
      <c r="J11" s="11">
        <f t="shared" si="0"/>
        <v>157470.6</v>
      </c>
    </row>
    <row r="12" spans="1:11" ht="39.75" thickBot="1" x14ac:dyDescent="0.3">
      <c r="A12" s="11" t="s">
        <v>31</v>
      </c>
      <c r="B12" s="11" t="s">
        <v>24</v>
      </c>
      <c r="C12" s="11" t="s">
        <v>13</v>
      </c>
      <c r="D12" s="11" t="s">
        <v>25</v>
      </c>
      <c r="E12" s="11" t="s">
        <v>26</v>
      </c>
      <c r="F12" s="12" t="s">
        <v>27</v>
      </c>
      <c r="G12" s="11" t="s">
        <v>32</v>
      </c>
      <c r="H12" s="13">
        <v>23.538499999999999</v>
      </c>
      <c r="I12" s="13">
        <v>16000</v>
      </c>
      <c r="J12" s="11">
        <f t="shared" si="0"/>
        <v>376616</v>
      </c>
    </row>
    <row r="13" spans="1:11" ht="30.75" thickBot="1" x14ac:dyDescent="0.3">
      <c r="A13" s="11" t="s">
        <v>33</v>
      </c>
      <c r="B13" s="11" t="s">
        <v>34</v>
      </c>
      <c r="C13" s="11" t="s">
        <v>13</v>
      </c>
      <c r="D13" s="11" t="s">
        <v>35</v>
      </c>
      <c r="E13" s="11" t="s">
        <v>36</v>
      </c>
      <c r="F13" s="12" t="s">
        <v>37</v>
      </c>
      <c r="G13" s="11" t="s">
        <v>38</v>
      </c>
      <c r="H13" s="13">
        <v>51.72</v>
      </c>
      <c r="I13" s="15">
        <v>30000</v>
      </c>
      <c r="J13" s="11">
        <f t="shared" si="0"/>
        <v>1551600</v>
      </c>
    </row>
    <row r="14" spans="1:11" ht="30.75" thickBot="1" x14ac:dyDescent="0.3">
      <c r="A14" s="11" t="s">
        <v>39</v>
      </c>
      <c r="B14" s="11" t="s">
        <v>34</v>
      </c>
      <c r="C14" s="11" t="s">
        <v>13</v>
      </c>
      <c r="D14" s="11" t="s">
        <v>40</v>
      </c>
      <c r="E14" s="11" t="s">
        <v>36</v>
      </c>
      <c r="F14" s="12" t="s">
        <v>37</v>
      </c>
      <c r="G14" s="11" t="s">
        <v>39</v>
      </c>
      <c r="H14" s="13">
        <v>0.7</v>
      </c>
      <c r="I14" s="15">
        <v>11000</v>
      </c>
      <c r="J14" s="11">
        <f t="shared" si="0"/>
        <v>7699.9999999999991</v>
      </c>
    </row>
    <row r="15" spans="1:11" ht="30.75" thickBot="1" x14ac:dyDescent="0.3">
      <c r="A15" s="11" t="s">
        <v>41</v>
      </c>
      <c r="B15" s="11" t="s">
        <v>34</v>
      </c>
      <c r="C15" s="11" t="s">
        <v>13</v>
      </c>
      <c r="D15" s="11" t="s">
        <v>40</v>
      </c>
      <c r="E15" s="11" t="s">
        <v>36</v>
      </c>
      <c r="F15" s="12" t="s">
        <v>37</v>
      </c>
      <c r="G15" s="11" t="s">
        <v>42</v>
      </c>
      <c r="H15" s="13">
        <v>0.4</v>
      </c>
      <c r="I15" s="15">
        <v>40000</v>
      </c>
      <c r="J15" s="11">
        <f t="shared" si="0"/>
        <v>16000</v>
      </c>
    </row>
    <row r="16" spans="1:11" ht="30.75" thickBot="1" x14ac:dyDescent="0.3">
      <c r="A16" s="11" t="s">
        <v>43</v>
      </c>
      <c r="B16" s="11" t="s">
        <v>34</v>
      </c>
      <c r="C16" s="11" t="s">
        <v>13</v>
      </c>
      <c r="D16" s="11" t="s">
        <v>40</v>
      </c>
      <c r="E16" s="11" t="s">
        <v>36</v>
      </c>
      <c r="F16" s="12" t="s">
        <v>37</v>
      </c>
      <c r="G16" s="11" t="s">
        <v>44</v>
      </c>
      <c r="H16" s="13">
        <v>1.28</v>
      </c>
      <c r="I16" s="15">
        <v>14000</v>
      </c>
      <c r="J16" s="11">
        <f t="shared" si="0"/>
        <v>17920</v>
      </c>
    </row>
    <row r="17" spans="1:10" ht="30.75" thickBot="1" x14ac:dyDescent="0.3">
      <c r="A17" s="11" t="s">
        <v>45</v>
      </c>
      <c r="B17" s="11" t="s">
        <v>34</v>
      </c>
      <c r="C17" s="11" t="s">
        <v>13</v>
      </c>
      <c r="D17" s="11" t="s">
        <v>40</v>
      </c>
      <c r="E17" s="11" t="s">
        <v>36</v>
      </c>
      <c r="F17" s="12" t="s">
        <v>37</v>
      </c>
      <c r="G17" s="11" t="s">
        <v>46</v>
      </c>
      <c r="H17" s="13">
        <v>0.7</v>
      </c>
      <c r="I17" s="15">
        <v>6000</v>
      </c>
      <c r="J17" s="11">
        <f t="shared" si="0"/>
        <v>4200</v>
      </c>
    </row>
    <row r="18" spans="1:10" ht="30.75" thickBot="1" x14ac:dyDescent="0.3">
      <c r="A18" s="11" t="s">
        <v>47</v>
      </c>
      <c r="B18" s="11" t="s">
        <v>34</v>
      </c>
      <c r="C18" s="11" t="s">
        <v>13</v>
      </c>
      <c r="D18" s="11" t="s">
        <v>35</v>
      </c>
      <c r="E18" s="11" t="s">
        <v>36</v>
      </c>
      <c r="F18" s="12" t="s">
        <v>37</v>
      </c>
      <c r="G18" s="11" t="s">
        <v>48</v>
      </c>
      <c r="H18" s="13">
        <v>7.5</v>
      </c>
      <c r="I18" s="15">
        <v>10000</v>
      </c>
      <c r="J18" s="11">
        <f t="shared" si="0"/>
        <v>75000</v>
      </c>
    </row>
    <row r="19" spans="1:10" ht="30.75" thickBot="1" x14ac:dyDescent="0.3">
      <c r="A19" s="11" t="s">
        <v>49</v>
      </c>
      <c r="B19" s="11" t="s">
        <v>34</v>
      </c>
      <c r="C19" s="11" t="s">
        <v>13</v>
      </c>
      <c r="D19" s="11" t="s">
        <v>50</v>
      </c>
      <c r="E19" s="11" t="s">
        <v>36</v>
      </c>
      <c r="F19" s="12" t="s">
        <v>37</v>
      </c>
      <c r="G19" s="11" t="s">
        <v>51</v>
      </c>
      <c r="H19" s="13">
        <v>18.600000000000001</v>
      </c>
      <c r="I19" s="15">
        <v>5000</v>
      </c>
      <c r="J19" s="11">
        <f t="shared" si="0"/>
        <v>93000</v>
      </c>
    </row>
    <row r="20" spans="1:10" ht="30.75" thickBot="1" x14ac:dyDescent="0.3">
      <c r="A20" s="11" t="s">
        <v>52</v>
      </c>
      <c r="B20" s="11" t="s">
        <v>34</v>
      </c>
      <c r="C20" s="11" t="s">
        <v>13</v>
      </c>
      <c r="D20" s="11" t="s">
        <v>53</v>
      </c>
      <c r="E20" s="11" t="s">
        <v>36</v>
      </c>
      <c r="F20" s="12" t="s">
        <v>37</v>
      </c>
      <c r="G20" s="11" t="s">
        <v>52</v>
      </c>
      <c r="H20" s="13">
        <v>3.7</v>
      </c>
      <c r="I20" s="15">
        <v>14000</v>
      </c>
      <c r="J20" s="11">
        <f t="shared" si="0"/>
        <v>51800</v>
      </c>
    </row>
    <row r="21" spans="1:10" ht="30.75" thickBot="1" x14ac:dyDescent="0.3">
      <c r="A21" s="11" t="s">
        <v>54</v>
      </c>
      <c r="B21" s="11" t="s">
        <v>34</v>
      </c>
      <c r="C21" s="11" t="s">
        <v>13</v>
      </c>
      <c r="D21" s="11" t="s">
        <v>53</v>
      </c>
      <c r="E21" s="11" t="s">
        <v>36</v>
      </c>
      <c r="F21" s="12" t="s">
        <v>37</v>
      </c>
      <c r="G21" s="11" t="s">
        <v>52</v>
      </c>
      <c r="H21" s="13">
        <v>3.7</v>
      </c>
      <c r="I21" s="15">
        <v>10000</v>
      </c>
      <c r="J21" s="11">
        <f t="shared" si="0"/>
        <v>37000</v>
      </c>
    </row>
    <row r="22" spans="1:10" ht="30.75" thickBot="1" x14ac:dyDescent="0.3">
      <c r="A22" s="11" t="s">
        <v>55</v>
      </c>
      <c r="B22" s="11" t="s">
        <v>34</v>
      </c>
      <c r="C22" s="11" t="s">
        <v>13</v>
      </c>
      <c r="D22" s="11" t="s">
        <v>56</v>
      </c>
      <c r="E22" s="11" t="s">
        <v>57</v>
      </c>
      <c r="F22" s="12" t="s">
        <v>37</v>
      </c>
      <c r="G22" s="11" t="s">
        <v>58</v>
      </c>
      <c r="H22" s="13">
        <v>5.0999999999999996</v>
      </c>
      <c r="I22" s="15">
        <v>3000</v>
      </c>
      <c r="J22" s="11">
        <f t="shared" si="0"/>
        <v>15299.999999999998</v>
      </c>
    </row>
    <row r="23" spans="1:10" ht="30.75" thickBot="1" x14ac:dyDescent="0.3">
      <c r="A23" s="11" t="s">
        <v>33</v>
      </c>
      <c r="B23" s="11" t="s">
        <v>34</v>
      </c>
      <c r="C23" s="11" t="s">
        <v>73</v>
      </c>
      <c r="D23" s="11" t="s">
        <v>77</v>
      </c>
      <c r="E23" s="11" t="s">
        <v>36</v>
      </c>
      <c r="F23" s="12" t="s">
        <v>37</v>
      </c>
      <c r="G23" s="11" t="s">
        <v>38</v>
      </c>
      <c r="H23" s="13">
        <v>51.72</v>
      </c>
      <c r="I23" s="15">
        <v>18000</v>
      </c>
      <c r="J23" s="11">
        <f t="shared" si="0"/>
        <v>930960</v>
      </c>
    </row>
    <row r="24" spans="1:10" ht="30.75" thickBot="1" x14ac:dyDescent="0.3">
      <c r="A24" s="11" t="s">
        <v>39</v>
      </c>
      <c r="B24" s="11" t="s">
        <v>34</v>
      </c>
      <c r="C24" s="11" t="s">
        <v>73</v>
      </c>
      <c r="D24" s="11" t="s">
        <v>40</v>
      </c>
      <c r="E24" s="11" t="s">
        <v>36</v>
      </c>
      <c r="F24" s="12" t="s">
        <v>37</v>
      </c>
      <c r="G24" s="11" t="s">
        <v>39</v>
      </c>
      <c r="H24" s="13">
        <v>0.7</v>
      </c>
      <c r="I24" s="15">
        <v>11000</v>
      </c>
      <c r="J24" s="11">
        <f t="shared" si="0"/>
        <v>7699.9999999999991</v>
      </c>
    </row>
    <row r="25" spans="1:10" ht="30.75" thickBot="1" x14ac:dyDescent="0.3">
      <c r="A25" s="11" t="s">
        <v>41</v>
      </c>
      <c r="B25" s="11" t="s">
        <v>34</v>
      </c>
      <c r="C25" s="11" t="s">
        <v>73</v>
      </c>
      <c r="D25" s="11" t="s">
        <v>40</v>
      </c>
      <c r="E25" s="11" t="s">
        <v>36</v>
      </c>
      <c r="F25" s="12" t="s">
        <v>37</v>
      </c>
      <c r="G25" s="11" t="s">
        <v>42</v>
      </c>
      <c r="H25" s="13">
        <v>0.4</v>
      </c>
      <c r="I25" s="15">
        <v>52000</v>
      </c>
      <c r="J25" s="11">
        <f t="shared" si="0"/>
        <v>20800</v>
      </c>
    </row>
    <row r="26" spans="1:10" ht="30.75" thickBot="1" x14ac:dyDescent="0.3">
      <c r="A26" s="11" t="s">
        <v>43</v>
      </c>
      <c r="B26" s="11" t="s">
        <v>34</v>
      </c>
      <c r="C26" s="11" t="s">
        <v>73</v>
      </c>
      <c r="D26" s="11" t="s">
        <v>40</v>
      </c>
      <c r="E26" s="11" t="s">
        <v>36</v>
      </c>
      <c r="F26" s="12" t="s">
        <v>37</v>
      </c>
      <c r="G26" s="11" t="s">
        <v>44</v>
      </c>
      <c r="H26" s="13">
        <v>1.28</v>
      </c>
      <c r="I26" s="15">
        <v>6000</v>
      </c>
      <c r="J26" s="11">
        <f t="shared" si="0"/>
        <v>7680</v>
      </c>
    </row>
    <row r="27" spans="1:10" ht="30.75" thickBot="1" x14ac:dyDescent="0.3">
      <c r="A27" s="11" t="s">
        <v>45</v>
      </c>
      <c r="B27" s="11" t="s">
        <v>34</v>
      </c>
      <c r="C27" s="11" t="s">
        <v>73</v>
      </c>
      <c r="D27" s="11" t="s">
        <v>40</v>
      </c>
      <c r="E27" s="11" t="s">
        <v>36</v>
      </c>
      <c r="F27" s="12" t="s">
        <v>37</v>
      </c>
      <c r="G27" s="11" t="s">
        <v>46</v>
      </c>
      <c r="H27" s="13">
        <v>0.7</v>
      </c>
      <c r="I27" s="15">
        <v>18000</v>
      </c>
      <c r="J27" s="11">
        <f t="shared" si="0"/>
        <v>12600</v>
      </c>
    </row>
    <row r="28" spans="1:10" ht="30.75" thickBot="1" x14ac:dyDescent="0.3">
      <c r="A28" s="11" t="s">
        <v>47</v>
      </c>
      <c r="B28" s="11" t="s">
        <v>34</v>
      </c>
      <c r="C28" s="11" t="s">
        <v>73</v>
      </c>
      <c r="D28" s="11" t="s">
        <v>77</v>
      </c>
      <c r="E28" s="11" t="s">
        <v>36</v>
      </c>
      <c r="F28" s="12" t="s">
        <v>37</v>
      </c>
      <c r="G28" s="11" t="s">
        <v>48</v>
      </c>
      <c r="H28" s="13">
        <v>7.5</v>
      </c>
      <c r="I28" s="15">
        <v>10000</v>
      </c>
      <c r="J28" s="11">
        <f t="shared" si="0"/>
        <v>75000</v>
      </c>
    </row>
    <row r="29" spans="1:10" ht="30.75" thickBot="1" x14ac:dyDescent="0.3">
      <c r="A29" s="11" t="s">
        <v>49</v>
      </c>
      <c r="B29" s="11" t="s">
        <v>34</v>
      </c>
      <c r="C29" s="11" t="s">
        <v>73</v>
      </c>
      <c r="D29" s="11" t="s">
        <v>78</v>
      </c>
      <c r="E29" s="11" t="s">
        <v>36</v>
      </c>
      <c r="F29" s="12" t="s">
        <v>37</v>
      </c>
      <c r="G29" s="11" t="s">
        <v>51</v>
      </c>
      <c r="H29" s="13">
        <v>18.600000000000001</v>
      </c>
      <c r="I29" s="15">
        <v>5000</v>
      </c>
      <c r="J29" s="11">
        <f t="shared" si="0"/>
        <v>93000</v>
      </c>
    </row>
    <row r="30" spans="1:10" ht="30.75" thickBot="1" x14ac:dyDescent="0.3">
      <c r="A30" s="11" t="s">
        <v>52</v>
      </c>
      <c r="B30" s="11" t="s">
        <v>34</v>
      </c>
      <c r="C30" s="11" t="s">
        <v>73</v>
      </c>
      <c r="D30" s="11" t="s">
        <v>53</v>
      </c>
      <c r="E30" s="11" t="s">
        <v>36</v>
      </c>
      <c r="F30" s="12" t="s">
        <v>37</v>
      </c>
      <c r="G30" s="11" t="s">
        <v>52</v>
      </c>
      <c r="H30" s="13">
        <v>3.7</v>
      </c>
      <c r="I30" s="15">
        <v>14000</v>
      </c>
      <c r="J30" s="11">
        <f t="shared" si="0"/>
        <v>51800</v>
      </c>
    </row>
    <row r="31" spans="1:10" ht="30.75" thickBot="1" x14ac:dyDescent="0.3">
      <c r="A31" s="11" t="s">
        <v>54</v>
      </c>
      <c r="B31" s="11" t="s">
        <v>34</v>
      </c>
      <c r="C31" s="11" t="s">
        <v>73</v>
      </c>
      <c r="D31" s="11" t="s">
        <v>53</v>
      </c>
      <c r="E31" s="11" t="s">
        <v>36</v>
      </c>
      <c r="F31" s="12" t="s">
        <v>37</v>
      </c>
      <c r="G31" s="11" t="s">
        <v>52</v>
      </c>
      <c r="H31" s="13">
        <v>3.7</v>
      </c>
      <c r="I31" s="15">
        <v>10000</v>
      </c>
      <c r="J31" s="11">
        <f t="shared" si="0"/>
        <v>37000</v>
      </c>
    </row>
    <row r="32" spans="1:10" ht="30.75" thickBot="1" x14ac:dyDescent="0.3">
      <c r="A32" s="11" t="s">
        <v>55</v>
      </c>
      <c r="B32" s="11" t="s">
        <v>34</v>
      </c>
      <c r="C32" s="11" t="s">
        <v>73</v>
      </c>
      <c r="D32" s="11" t="s">
        <v>56</v>
      </c>
      <c r="E32" s="11" t="s">
        <v>57</v>
      </c>
      <c r="F32" s="12" t="s">
        <v>37</v>
      </c>
      <c r="G32" s="11" t="s">
        <v>58</v>
      </c>
      <c r="H32" s="13">
        <v>5.0999999999999996</v>
      </c>
      <c r="I32" s="15">
        <v>3000</v>
      </c>
      <c r="J32" s="11">
        <f t="shared" si="0"/>
        <v>15299.999999999998</v>
      </c>
    </row>
    <row r="33" spans="1:10" ht="90.75" thickBot="1" x14ac:dyDescent="0.3">
      <c r="A33" s="11" t="s">
        <v>33</v>
      </c>
      <c r="B33" s="11" t="s">
        <v>59</v>
      </c>
      <c r="C33" s="11" t="s">
        <v>13</v>
      </c>
      <c r="D33" s="11" t="s">
        <v>60</v>
      </c>
      <c r="E33" s="11" t="s">
        <v>61</v>
      </c>
      <c r="F33" s="12" t="s">
        <v>62</v>
      </c>
      <c r="G33" s="11" t="s">
        <v>63</v>
      </c>
      <c r="H33" s="13">
        <v>0.12665372999999999</v>
      </c>
      <c r="I33" s="15">
        <v>12000</v>
      </c>
      <c r="J33" s="11">
        <f t="shared" si="0"/>
        <v>1519.84476</v>
      </c>
    </row>
    <row r="34" spans="1:10" ht="90.75" thickBot="1" x14ac:dyDescent="0.3">
      <c r="A34" s="11" t="s">
        <v>39</v>
      </c>
      <c r="B34" s="11" t="s">
        <v>59</v>
      </c>
      <c r="C34" s="11" t="s">
        <v>13</v>
      </c>
      <c r="D34" s="11" t="s">
        <v>64</v>
      </c>
      <c r="E34" s="11" t="s">
        <v>61</v>
      </c>
      <c r="F34" s="12" t="s">
        <v>62</v>
      </c>
      <c r="G34" s="11" t="s">
        <v>63</v>
      </c>
      <c r="H34" s="13">
        <v>0.12665372999999999</v>
      </c>
      <c r="I34" s="15">
        <v>42593</v>
      </c>
      <c r="J34" s="11">
        <f t="shared" si="0"/>
        <v>5394.56232189</v>
      </c>
    </row>
    <row r="35" spans="1:10" ht="90.75" thickBot="1" x14ac:dyDescent="0.3">
      <c r="A35" s="11" t="s">
        <v>41</v>
      </c>
      <c r="B35" s="11" t="s">
        <v>59</v>
      </c>
      <c r="C35" s="11" t="s">
        <v>13</v>
      </c>
      <c r="D35" s="11" t="s">
        <v>64</v>
      </c>
      <c r="E35" s="11" t="s">
        <v>61</v>
      </c>
      <c r="F35" s="12" t="s">
        <v>62</v>
      </c>
      <c r="G35" s="11" t="s">
        <v>63</v>
      </c>
      <c r="H35" s="13">
        <v>0.12665372999999999</v>
      </c>
      <c r="I35" s="15">
        <v>154883</v>
      </c>
      <c r="J35" s="11">
        <f t="shared" si="0"/>
        <v>19616.509663589997</v>
      </c>
    </row>
    <row r="36" spans="1:10" ht="90.75" thickBot="1" x14ac:dyDescent="0.3">
      <c r="A36" s="11" t="s">
        <v>43</v>
      </c>
      <c r="B36" s="11" t="s">
        <v>59</v>
      </c>
      <c r="C36" s="11" t="s">
        <v>13</v>
      </c>
      <c r="D36" s="11" t="s">
        <v>64</v>
      </c>
      <c r="E36" s="11" t="s">
        <v>61</v>
      </c>
      <c r="F36" s="12" t="s">
        <v>62</v>
      </c>
      <c r="G36" s="11" t="s">
        <v>63</v>
      </c>
      <c r="H36" s="13">
        <v>0.12665372999999999</v>
      </c>
      <c r="I36" s="15">
        <v>54209</v>
      </c>
      <c r="J36" s="11">
        <f t="shared" si="0"/>
        <v>6865.7720495699996</v>
      </c>
    </row>
    <row r="37" spans="1:10" ht="90.75" thickBot="1" x14ac:dyDescent="0.3">
      <c r="A37" s="11" t="s">
        <v>45</v>
      </c>
      <c r="B37" s="11" t="s">
        <v>59</v>
      </c>
      <c r="C37" s="11" t="s">
        <v>13</v>
      </c>
      <c r="D37" s="11" t="s">
        <v>64</v>
      </c>
      <c r="E37" s="11" t="s">
        <v>61</v>
      </c>
      <c r="F37" s="12" t="s">
        <v>62</v>
      </c>
      <c r="G37" s="11" t="s">
        <v>63</v>
      </c>
      <c r="H37" s="13">
        <v>0.12665372999999999</v>
      </c>
      <c r="I37" s="15">
        <v>23232</v>
      </c>
      <c r="J37" s="11">
        <f t="shared" si="0"/>
        <v>2942.41945536</v>
      </c>
    </row>
    <row r="38" spans="1:10" ht="90.75" thickBot="1" x14ac:dyDescent="0.3">
      <c r="A38" s="11" t="s">
        <v>47</v>
      </c>
      <c r="B38" s="11" t="s">
        <v>59</v>
      </c>
      <c r="C38" s="11" t="s">
        <v>13</v>
      </c>
      <c r="D38" s="11" t="s">
        <v>60</v>
      </c>
      <c r="E38" s="11" t="s">
        <v>61</v>
      </c>
      <c r="F38" s="12" t="s">
        <v>62</v>
      </c>
      <c r="G38" s="11" t="s">
        <v>63</v>
      </c>
      <c r="H38" s="13">
        <v>0.12665372999999999</v>
      </c>
      <c r="I38" s="15">
        <v>4000</v>
      </c>
      <c r="J38" s="11">
        <f t="shared" si="0"/>
        <v>506.61491999999998</v>
      </c>
    </row>
    <row r="39" spans="1:10" ht="90.75" thickBot="1" x14ac:dyDescent="0.3">
      <c r="A39" s="11" t="s">
        <v>49</v>
      </c>
      <c r="B39" s="11" t="s">
        <v>59</v>
      </c>
      <c r="C39" s="11" t="s">
        <v>13</v>
      </c>
      <c r="D39" s="11" t="s">
        <v>60</v>
      </c>
      <c r="E39" s="11" t="s">
        <v>61</v>
      </c>
      <c r="F39" s="12" t="s">
        <v>62</v>
      </c>
      <c r="G39" s="11" t="s">
        <v>63</v>
      </c>
      <c r="H39" s="13">
        <v>0.12665372999999999</v>
      </c>
      <c r="I39" s="15">
        <v>3822</v>
      </c>
      <c r="J39" s="11">
        <f t="shared" si="0"/>
        <v>484.07055605999994</v>
      </c>
    </row>
    <row r="40" spans="1:10" ht="90.75" thickBot="1" x14ac:dyDescent="0.3">
      <c r="A40" s="11" t="s">
        <v>52</v>
      </c>
      <c r="B40" s="11" t="s">
        <v>59</v>
      </c>
      <c r="C40" s="11" t="s">
        <v>13</v>
      </c>
      <c r="D40" s="11" t="s">
        <v>65</v>
      </c>
      <c r="E40" s="11" t="s">
        <v>61</v>
      </c>
      <c r="F40" s="12" t="s">
        <v>62</v>
      </c>
      <c r="G40" s="11" t="s">
        <v>63</v>
      </c>
      <c r="H40" s="13">
        <v>0.12665372999999999</v>
      </c>
      <c r="I40" s="15">
        <v>47111</v>
      </c>
      <c r="J40" s="11">
        <f t="shared" si="0"/>
        <v>5966.7838740299994</v>
      </c>
    </row>
    <row r="41" spans="1:10" ht="78" thickBot="1" x14ac:dyDescent="0.3">
      <c r="A41" s="11" t="s">
        <v>54</v>
      </c>
      <c r="B41" s="11" t="s">
        <v>59</v>
      </c>
      <c r="C41" s="11" t="s">
        <v>13</v>
      </c>
      <c r="D41" s="11" t="s">
        <v>65</v>
      </c>
      <c r="E41" s="11" t="s">
        <v>61</v>
      </c>
      <c r="F41" s="12" t="s">
        <v>62</v>
      </c>
      <c r="G41" s="11" t="s">
        <v>66</v>
      </c>
      <c r="H41" s="13">
        <v>9.4346410000000006E-3</v>
      </c>
      <c r="I41" s="15">
        <v>33651</v>
      </c>
      <c r="J41" s="11">
        <f t="shared" si="0"/>
        <v>317.48510429100003</v>
      </c>
    </row>
    <row r="42" spans="1:10" ht="78" thickBot="1" x14ac:dyDescent="0.3">
      <c r="A42" s="11" t="s">
        <v>55</v>
      </c>
      <c r="B42" s="11" t="s">
        <v>59</v>
      </c>
      <c r="C42" s="11" t="s">
        <v>13</v>
      </c>
      <c r="D42" s="11" t="s">
        <v>64</v>
      </c>
      <c r="E42" s="11" t="s">
        <v>61</v>
      </c>
      <c r="F42" s="12" t="s">
        <v>62</v>
      </c>
      <c r="G42" s="11" t="s">
        <v>66</v>
      </c>
      <c r="H42" s="13">
        <v>9.4346410000000006E-3</v>
      </c>
      <c r="I42" s="15">
        <v>11394</v>
      </c>
      <c r="J42" s="11">
        <f t="shared" si="0"/>
        <v>107.49829955400001</v>
      </c>
    </row>
    <row r="43" spans="1:10" ht="90.75" thickBot="1" x14ac:dyDescent="0.3">
      <c r="A43" s="11" t="s">
        <v>33</v>
      </c>
      <c r="B43" s="11" t="s">
        <v>59</v>
      </c>
      <c r="C43" s="11" t="s">
        <v>73</v>
      </c>
      <c r="D43" s="11" t="s">
        <v>64</v>
      </c>
      <c r="E43" s="11" t="s">
        <v>61</v>
      </c>
      <c r="F43" s="12" t="s">
        <v>62</v>
      </c>
      <c r="G43" s="11" t="s">
        <v>63</v>
      </c>
      <c r="H43" s="13">
        <v>0.12665372999999999</v>
      </c>
      <c r="I43" s="15">
        <v>18360</v>
      </c>
      <c r="J43" s="11">
        <f t="shared" si="0"/>
        <v>2325.3624827999997</v>
      </c>
    </row>
    <row r="44" spans="1:10" ht="90.75" thickBot="1" x14ac:dyDescent="0.3">
      <c r="A44" s="11" t="s">
        <v>39</v>
      </c>
      <c r="B44" s="11" t="s">
        <v>59</v>
      </c>
      <c r="C44" s="11" t="s">
        <v>73</v>
      </c>
      <c r="D44" s="11" t="s">
        <v>64</v>
      </c>
      <c r="E44" s="11" t="s">
        <v>61</v>
      </c>
      <c r="F44" s="12" t="s">
        <v>62</v>
      </c>
      <c r="G44" s="11" t="s">
        <v>63</v>
      </c>
      <c r="H44" s="13">
        <v>0.12665372999999999</v>
      </c>
      <c r="I44" s="15">
        <v>1947</v>
      </c>
      <c r="J44" s="11">
        <f t="shared" si="0"/>
        <v>246.59481230999998</v>
      </c>
    </row>
    <row r="45" spans="1:10" ht="90.75" thickBot="1" x14ac:dyDescent="0.3">
      <c r="A45" s="11" t="s">
        <v>41</v>
      </c>
      <c r="B45" s="11" t="s">
        <v>59</v>
      </c>
      <c r="C45" s="11" t="s">
        <v>73</v>
      </c>
      <c r="D45" s="11" t="s">
        <v>40</v>
      </c>
      <c r="E45" s="11" t="s">
        <v>61</v>
      </c>
      <c r="F45" s="12" t="s">
        <v>62</v>
      </c>
      <c r="G45" s="11" t="s">
        <v>63</v>
      </c>
      <c r="H45" s="13">
        <v>0.12665372999999999</v>
      </c>
      <c r="I45" s="15">
        <v>9204</v>
      </c>
      <c r="J45" s="11">
        <f t="shared" si="0"/>
        <v>1165.72093092</v>
      </c>
    </row>
    <row r="46" spans="1:10" ht="90.75" thickBot="1" x14ac:dyDescent="0.3">
      <c r="A46" s="11" t="s">
        <v>43</v>
      </c>
      <c r="B46" s="11" t="s">
        <v>59</v>
      </c>
      <c r="C46" s="11" t="s">
        <v>73</v>
      </c>
      <c r="D46" s="11" t="s">
        <v>40</v>
      </c>
      <c r="E46" s="11" t="s">
        <v>61</v>
      </c>
      <c r="F46" s="12" t="s">
        <v>62</v>
      </c>
      <c r="G46" s="11" t="s">
        <v>63</v>
      </c>
      <c r="H46" s="13">
        <v>0.12665372999999999</v>
      </c>
      <c r="I46" s="15">
        <v>1062</v>
      </c>
      <c r="J46" s="11">
        <f t="shared" si="0"/>
        <v>134.50626126</v>
      </c>
    </row>
    <row r="47" spans="1:10" ht="90.75" thickBot="1" x14ac:dyDescent="0.3">
      <c r="A47" s="11" t="s">
        <v>45</v>
      </c>
      <c r="B47" s="11" t="s">
        <v>59</v>
      </c>
      <c r="C47" s="11" t="s">
        <v>73</v>
      </c>
      <c r="D47" s="11" t="s">
        <v>40</v>
      </c>
      <c r="E47" s="11" t="s">
        <v>61</v>
      </c>
      <c r="F47" s="12" t="s">
        <v>62</v>
      </c>
      <c r="G47" s="11" t="s">
        <v>63</v>
      </c>
      <c r="H47" s="13">
        <v>0.12665372999999999</v>
      </c>
      <c r="I47" s="15">
        <v>3186</v>
      </c>
      <c r="J47" s="11">
        <f t="shared" si="0"/>
        <v>403.51878377999998</v>
      </c>
    </row>
    <row r="48" spans="1:10" ht="90.75" thickBot="1" x14ac:dyDescent="0.3">
      <c r="A48" s="11" t="s">
        <v>47</v>
      </c>
      <c r="B48" s="11" t="s">
        <v>59</v>
      </c>
      <c r="C48" s="11" t="s">
        <v>73</v>
      </c>
      <c r="D48" s="11" t="s">
        <v>77</v>
      </c>
      <c r="E48" s="11" t="s">
        <v>61</v>
      </c>
      <c r="F48" s="12" t="s">
        <v>62</v>
      </c>
      <c r="G48" s="11" t="s">
        <v>63</v>
      </c>
      <c r="H48" s="13">
        <v>0.12665372999999999</v>
      </c>
      <c r="I48" s="15">
        <v>10200</v>
      </c>
      <c r="J48" s="11">
        <f t="shared" si="0"/>
        <v>1291.8680459999998</v>
      </c>
    </row>
    <row r="49" spans="1:11" ht="90.75" thickBot="1" x14ac:dyDescent="0.3">
      <c r="A49" s="11" t="s">
        <v>49</v>
      </c>
      <c r="B49" s="11" t="s">
        <v>59</v>
      </c>
      <c r="C49" s="11" t="s">
        <v>73</v>
      </c>
      <c r="D49" s="11" t="s">
        <v>78</v>
      </c>
      <c r="E49" s="11" t="s">
        <v>61</v>
      </c>
      <c r="F49" s="12" t="s">
        <v>62</v>
      </c>
      <c r="G49" s="11" t="s">
        <v>63</v>
      </c>
      <c r="H49" s="13">
        <v>0.12665372999999999</v>
      </c>
      <c r="I49" s="13">
        <v>335</v>
      </c>
      <c r="J49" s="11">
        <f t="shared" si="0"/>
        <v>42.42899955</v>
      </c>
    </row>
    <row r="50" spans="1:11" ht="78" thickBot="1" x14ac:dyDescent="0.3">
      <c r="A50" s="11" t="s">
        <v>52</v>
      </c>
      <c r="B50" s="11" t="s">
        <v>59</v>
      </c>
      <c r="C50" s="11" t="s">
        <v>73</v>
      </c>
      <c r="D50" s="11" t="s">
        <v>65</v>
      </c>
      <c r="E50" s="11" t="s">
        <v>61</v>
      </c>
      <c r="F50" s="12" t="s">
        <v>62</v>
      </c>
      <c r="G50" s="11" t="s">
        <v>66</v>
      </c>
      <c r="H50" s="13">
        <v>9.4346410000000006E-3</v>
      </c>
      <c r="I50" s="15">
        <v>106953</v>
      </c>
      <c r="J50" s="11">
        <f t="shared" si="0"/>
        <v>1009.063158873</v>
      </c>
    </row>
    <row r="51" spans="1:11" ht="78" thickBot="1" x14ac:dyDescent="0.3">
      <c r="A51" s="11" t="s">
        <v>54</v>
      </c>
      <c r="B51" s="11" t="s">
        <v>59</v>
      </c>
      <c r="C51" s="11" t="s">
        <v>73</v>
      </c>
      <c r="D51" s="11" t="s">
        <v>65</v>
      </c>
      <c r="E51" s="11" t="s">
        <v>61</v>
      </c>
      <c r="F51" s="12" t="s">
        <v>62</v>
      </c>
      <c r="G51" s="11" t="s">
        <v>66</v>
      </c>
      <c r="H51" s="13">
        <v>9.4346410000000006E-3</v>
      </c>
      <c r="I51" s="15">
        <v>76395</v>
      </c>
      <c r="J51" s="11">
        <f t="shared" si="0"/>
        <v>720.75939919500001</v>
      </c>
    </row>
    <row r="52" spans="1:11" ht="90.75" thickBot="1" x14ac:dyDescent="0.3">
      <c r="A52" s="11" t="s">
        <v>55</v>
      </c>
      <c r="B52" s="11" t="s">
        <v>59</v>
      </c>
      <c r="C52" s="11" t="s">
        <v>73</v>
      </c>
      <c r="D52" s="11" t="s">
        <v>64</v>
      </c>
      <c r="E52" s="11" t="s">
        <v>61</v>
      </c>
      <c r="F52" s="12" t="s">
        <v>62</v>
      </c>
      <c r="G52" s="11" t="s">
        <v>63</v>
      </c>
      <c r="H52" s="13">
        <v>0.12665372999999999</v>
      </c>
      <c r="I52" s="13">
        <v>231</v>
      </c>
      <c r="J52" s="11">
        <f t="shared" si="0"/>
        <v>29.257011629999997</v>
      </c>
    </row>
    <row r="53" spans="1:11" ht="65.25" thickBot="1" x14ac:dyDescent="0.3">
      <c r="A53" s="11" t="s">
        <v>67</v>
      </c>
      <c r="B53" s="11" t="s">
        <v>68</v>
      </c>
      <c r="C53" s="11" t="s">
        <v>13</v>
      </c>
      <c r="D53" s="11" t="s">
        <v>69</v>
      </c>
      <c r="E53" s="11" t="s">
        <v>36</v>
      </c>
      <c r="F53" s="12" t="s">
        <v>70</v>
      </c>
      <c r="G53" s="11" t="s">
        <v>71</v>
      </c>
      <c r="H53" s="13">
        <v>1.88</v>
      </c>
      <c r="I53" s="11">
        <v>238000</v>
      </c>
      <c r="J53" s="11">
        <f>H53*238000</f>
        <v>447440</v>
      </c>
      <c r="K53" s="18" t="s">
        <v>72</v>
      </c>
    </row>
    <row r="54" spans="1:11" ht="65.25" thickBot="1" x14ac:dyDescent="0.3">
      <c r="A54" s="11" t="s">
        <v>67</v>
      </c>
      <c r="B54" s="11" t="s">
        <v>68</v>
      </c>
      <c r="C54" s="11" t="s">
        <v>73</v>
      </c>
      <c r="D54" s="11" t="s">
        <v>69</v>
      </c>
      <c r="E54" s="11" t="s">
        <v>36</v>
      </c>
      <c r="F54" s="12" t="s">
        <v>70</v>
      </c>
      <c r="G54" s="11" t="s">
        <v>71</v>
      </c>
      <c r="H54" s="13">
        <v>1.88</v>
      </c>
      <c r="I54" s="11">
        <v>233333</v>
      </c>
      <c r="J54" s="11">
        <f>H54*233333</f>
        <v>438666.04</v>
      </c>
      <c r="K54" s="18" t="s">
        <v>79</v>
      </c>
    </row>
    <row r="55" spans="1:11" ht="15.75" thickBo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</row>
    <row r="56" spans="1:11" ht="15.75" thickBo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</row>
    <row r="57" spans="1:11" ht="15.75" thickBo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</row>
    <row r="58" spans="1:11" ht="15.75" thickBo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</row>
    <row r="59" spans="1:11" ht="15.75" thickBo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</row>
    <row r="60" spans="1:11" ht="15.75" thickBo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</row>
    <row r="61" spans="1:11" ht="15.75" thickBo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</row>
    <row r="62" spans="1:11" ht="15.75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</row>
    <row r="63" spans="1:11" ht="15.75" thickBo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</row>
    <row r="64" spans="1:11" ht="15.75" thickBo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</row>
    <row r="65" spans="1:10" ht="15.75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</row>
    <row r="66" spans="1:10" ht="15.75" thickBo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</row>
    <row r="67" spans="1:10" ht="15.75" thickBo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</row>
    <row r="68" spans="1:10" ht="15.75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</row>
    <row r="69" spans="1:10" ht="15.75" thickBo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</row>
    <row r="70" spans="1:10" ht="15.75" thickBo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</row>
    <row r="71" spans="1:10" ht="15.75" thickBo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</row>
    <row r="72" spans="1:10" ht="15.75" thickBo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 spans="1:10" ht="15.75" thickBo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</row>
    <row r="74" spans="1:10" ht="15.75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</row>
    <row r="75" spans="1:10" ht="15.75" thickBo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</row>
    <row r="76" spans="1:10" ht="15.75" thickBo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</row>
    <row r="77" spans="1:10" ht="15.75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</row>
    <row r="78" spans="1:10" ht="15.75" thickBo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</row>
    <row r="79" spans="1:10" ht="15.75" thickBo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</row>
    <row r="80" spans="1:10" ht="15.75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</row>
    <row r="81" spans="1:10" ht="15.75" thickBo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</row>
    <row r="82" spans="1:10" ht="15.75" thickBo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</row>
    <row r="83" spans="1:10" ht="15.75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</row>
    <row r="84" spans="1:10" ht="15.75" thickBo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</row>
    <row r="85" spans="1:10" ht="15.75" thickBo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</row>
    <row r="86" spans="1:10" ht="15.75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</row>
    <row r="87" spans="1:10" ht="15.75" thickBo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</row>
    <row r="88" spans="1:10" ht="15.75" thickBo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</row>
    <row r="89" spans="1:10" ht="15.75" thickBo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</row>
    <row r="90" spans="1:10" ht="15.75" thickBo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</row>
    <row r="91" spans="1:10" ht="15.75" thickBo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</row>
    <row r="92" spans="1:10" ht="15.75" thickBo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</row>
    <row r="93" spans="1:10" ht="15.75" thickBo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</row>
    <row r="94" spans="1:10" ht="15.75" thickBo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</row>
    <row r="95" spans="1:10" ht="15.75" thickBo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</row>
    <row r="96" spans="1:10" ht="15.75" thickBo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</row>
    <row r="97" spans="1:10" ht="15.75" thickBo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</row>
    <row r="98" spans="1:10" ht="15.75" thickBo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</row>
    <row r="99" spans="1:10" ht="15.75" thickBo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</row>
    <row r="100" spans="1:10" ht="15.75" thickBo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ht="15.75" thickBo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ht="15.75" thickBo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ht="15.75" thickBo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ht="15.75" thickBo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ht="15.75" thickBo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ht="15.75" thickBo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ht="15.75" thickBo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ht="15.75" thickBo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ht="15.75" thickBo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ht="15.75" thickBo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ht="15.75" thickBo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ht="15.75" thickBo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ht="15.75" thickBo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ht="15.75" thickBo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ht="15.75" thickBo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ht="15.75" thickBo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ht="15.75" thickBo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ht="15.75" thickBo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ht="15.75" thickBo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ht="15.75" thickBo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ht="15.75" thickBo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ht="15.75" thickBo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ht="15.75" thickBo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ht="15.75" thickBo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ht="15.75" thickBo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</row>
    <row r="126" spans="1:10" ht="15.75" thickBo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</row>
    <row r="127" spans="1:10" ht="15.75" thickBo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</row>
    <row r="128" spans="1:10" ht="15.75" thickBo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</row>
    <row r="129" spans="1:10" ht="15.75" thickBo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</row>
    <row r="130" spans="1:10" ht="15.75" thickBo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</row>
    <row r="131" spans="1:10" ht="15.75" thickBo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</row>
    <row r="132" spans="1:10" ht="15.75" thickBo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ht="15.75" thickBo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ht="15.75" thickBo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ht="15.75" thickBo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ht="15.75" thickBo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ht="15.75" thickBo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ht="15.75" thickBo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ht="15.75" thickBo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ht="15.75" thickBo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ht="15.75" thickBo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ht="15.75" thickBo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ht="15.75" thickBo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ht="15.75" thickBo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ht="15.75" thickBo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ht="15.75" thickBo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ht="15.75" thickBo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ht="15.75" thickBo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ht="15.75" thickBo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ht="15.75" thickBo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ht="15.75" thickBo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ht="15.75" thickBo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ht="15.75" thickBo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ht="15.75" thickBo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ht="15.75" thickBo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ht="15.75" thickBo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ht="15.75" thickBo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ht="15.75" thickBo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ht="15.75" thickBo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ht="15.75" thickBo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ht="15.75" thickBo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ht="15.75" thickBo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ht="15.75" thickBo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</row>
    <row r="164" spans="1:10" ht="15.75" thickBo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</row>
    <row r="165" spans="1:10" ht="15.75" thickBo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</row>
    <row r="166" spans="1:10" ht="15.75" thickBo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</row>
    <row r="167" spans="1:10" ht="15.75" thickBo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</row>
    <row r="168" spans="1:10" ht="15.75" thickBo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</row>
    <row r="169" spans="1:10" ht="15.75" thickBo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</row>
    <row r="170" spans="1:10" ht="15.75" thickBo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</row>
    <row r="171" spans="1:10" ht="15.75" thickBo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</row>
    <row r="172" spans="1:10" ht="15.75" thickBo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</row>
    <row r="173" spans="1:10" ht="15.75" thickBo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</row>
    <row r="174" spans="1:10" ht="15.75" thickBo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</row>
    <row r="175" spans="1:10" ht="15.75" thickBo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</row>
    <row r="176" spans="1:10" ht="15.75" thickBo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</row>
    <row r="177" spans="1:10" ht="15.75" thickBo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</row>
    <row r="178" spans="1:10" ht="15.75" thickBo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</row>
    <row r="179" spans="1:10" ht="15.75" thickBo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</row>
    <row r="180" spans="1:10" ht="15.75" thickBo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</row>
    <row r="181" spans="1:10" ht="15.75" thickBo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</row>
    <row r="182" spans="1:10" ht="15.75" thickBo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</row>
    <row r="183" spans="1:10" ht="15.75" thickBo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</row>
    <row r="184" spans="1:10" ht="15.75" thickBo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</row>
    <row r="185" spans="1:10" ht="15.75" thickBo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</row>
    <row r="186" spans="1:10" ht="15.75" thickBo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</row>
    <row r="187" spans="1:10" ht="15.75" thickBo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</row>
    <row r="188" spans="1:10" ht="15.75" thickBo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</row>
    <row r="189" spans="1:10" ht="15.75" thickBo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</row>
    <row r="190" spans="1:10" ht="15.75" thickBo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</row>
    <row r="191" spans="1:10" ht="15.75" thickBo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</row>
    <row r="192" spans="1:10" ht="15.75" thickBo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</row>
    <row r="193" spans="1:10" ht="15.75" thickBo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</row>
    <row r="194" spans="1:10" ht="15.75" thickBo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</row>
    <row r="195" spans="1:10" ht="15.75" thickBo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</row>
    <row r="196" spans="1:10" ht="15.75" thickBo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</row>
    <row r="197" spans="1:10" ht="15.75" thickBo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</row>
    <row r="198" spans="1:10" ht="15.75" thickBo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</row>
    <row r="199" spans="1:10" ht="15.75" thickBo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</row>
    <row r="200" spans="1:10" ht="15.75" thickBo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</row>
    <row r="201" spans="1:10" ht="15.75" thickBo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</row>
    <row r="202" spans="1:10" ht="15.75" thickBo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</row>
    <row r="203" spans="1:10" ht="15.75" thickBo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</row>
    <row r="204" spans="1:10" ht="15.75" thickBo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</row>
    <row r="205" spans="1:10" ht="15.75" thickBo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</row>
    <row r="206" spans="1:10" ht="15.75" thickBo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</row>
    <row r="207" spans="1:10" ht="15.75" thickBo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</row>
    <row r="208" spans="1:10" ht="15.75" thickBo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</row>
    <row r="209" spans="1:10" ht="15.75" thickBo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</row>
    <row r="210" spans="1:10" ht="15.75" thickBo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</row>
    <row r="211" spans="1:10" ht="15.75" thickBo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</row>
    <row r="212" spans="1:10" ht="15.75" thickBo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</row>
    <row r="213" spans="1:10" ht="15.75" thickBo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</row>
    <row r="214" spans="1:10" ht="15.75" thickBo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</row>
    <row r="215" spans="1:10" ht="15.75" thickBo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</row>
    <row r="216" spans="1:10" ht="15.75" thickBo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</row>
    <row r="217" spans="1:10" ht="15.75" thickBo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</row>
    <row r="218" spans="1:10" ht="15.75" thickBo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</row>
    <row r="219" spans="1:10" ht="15.75" thickBo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</row>
    <row r="220" spans="1:10" ht="15.75" thickBo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</row>
    <row r="221" spans="1:10" ht="15.75" thickBo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</row>
    <row r="222" spans="1:10" ht="15.75" thickBo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</row>
    <row r="223" spans="1:10" ht="15.75" thickBo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</row>
    <row r="224" spans="1:10" ht="15.75" thickBo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</row>
    <row r="225" spans="1:10" ht="15.75" thickBo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</row>
    <row r="226" spans="1:10" ht="15.75" thickBo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</row>
    <row r="227" spans="1:10" ht="15.75" thickBo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</row>
    <row r="228" spans="1:10" ht="15.75" thickBo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</row>
    <row r="229" spans="1:10" ht="15.75" thickBo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</row>
    <row r="230" spans="1:10" ht="15.75" thickBo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</row>
    <row r="231" spans="1:10" ht="15.75" thickBo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</row>
    <row r="232" spans="1:10" ht="15.75" thickBo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</row>
    <row r="233" spans="1:10" ht="15.75" thickBo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</row>
    <row r="234" spans="1:10" ht="15.75" thickBo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</row>
    <row r="235" spans="1:10" ht="15.75" thickBo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</row>
    <row r="236" spans="1:10" ht="15.75" thickBo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</row>
    <row r="237" spans="1:10" ht="15.75" thickBo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</row>
    <row r="238" spans="1:10" ht="15.75" thickBo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</row>
    <row r="239" spans="1:10" ht="15.75" thickBo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</row>
    <row r="240" spans="1:10" ht="15.75" thickBo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</row>
    <row r="241" spans="1:10" ht="15.75" thickBo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</row>
    <row r="242" spans="1:10" ht="15.75" thickBo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</row>
    <row r="243" spans="1:10" ht="15.75" thickBot="1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</row>
    <row r="244" spans="1:10" ht="15.75" thickBot="1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</row>
    <row r="245" spans="1:10" ht="15.75" thickBot="1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</row>
    <row r="246" spans="1:10" ht="15.75" thickBot="1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</row>
    <row r="247" spans="1:10" ht="15.75" thickBot="1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</row>
    <row r="248" spans="1:10" ht="15.75" thickBot="1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</row>
    <row r="249" spans="1:10" ht="15.75" thickBot="1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</row>
    <row r="250" spans="1:10" ht="15.75" thickBot="1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</row>
    <row r="251" spans="1:10" ht="15.75" thickBot="1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</row>
    <row r="252" spans="1:10" ht="15.75" thickBot="1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</row>
    <row r="253" spans="1:10" ht="15.75" thickBot="1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</row>
    <row r="254" spans="1:10" ht="15.75" thickBot="1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</row>
    <row r="255" spans="1:10" ht="15.75" thickBot="1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</row>
    <row r="256" spans="1:10" ht="15.75" thickBot="1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</row>
    <row r="257" spans="1:10" ht="15.75" thickBot="1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</row>
    <row r="258" spans="1:10" ht="15.75" thickBot="1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</row>
    <row r="259" spans="1:10" ht="15.75" thickBot="1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</row>
    <row r="260" spans="1:10" ht="15.75" thickBot="1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</row>
    <row r="261" spans="1:10" ht="15.75" thickBot="1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</row>
    <row r="262" spans="1:10" ht="15.75" thickBot="1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</row>
    <row r="263" spans="1:10" ht="15.75" thickBot="1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</row>
    <row r="264" spans="1:10" ht="15.75" thickBot="1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</row>
    <row r="265" spans="1:10" ht="15.75" thickBot="1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</row>
    <row r="266" spans="1:10" ht="15.75" thickBot="1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</row>
    <row r="267" spans="1:10" ht="15.75" thickBot="1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</row>
    <row r="268" spans="1:10" ht="15.75" thickBot="1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</row>
    <row r="269" spans="1:10" ht="15.75" thickBot="1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</row>
    <row r="270" spans="1:10" ht="15.75" thickBot="1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</row>
    <row r="271" spans="1:10" ht="15.75" thickBot="1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</row>
    <row r="272" spans="1:10" ht="15.75" thickBot="1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</row>
    <row r="273" spans="1:10" ht="15.75" thickBot="1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</row>
    <row r="274" spans="1:10" ht="15.75" thickBot="1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</row>
    <row r="275" spans="1:10" ht="15.75" thickBot="1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</row>
    <row r="276" spans="1:10" ht="15.75" thickBot="1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</row>
    <row r="277" spans="1:10" ht="15.75" thickBot="1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</row>
    <row r="278" spans="1:10" ht="15.75" thickBot="1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</row>
    <row r="279" spans="1:10" ht="15.75" thickBot="1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</row>
    <row r="280" spans="1:10" ht="15.75" thickBot="1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</row>
    <row r="281" spans="1:10" ht="15.75" thickBot="1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</row>
    <row r="282" spans="1:10" ht="15.75" thickBot="1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</row>
    <row r="283" spans="1:10" ht="15.75" thickBot="1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</row>
    <row r="284" spans="1:10" ht="15.75" thickBot="1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</row>
    <row r="285" spans="1:10" ht="15.75" thickBot="1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</row>
    <row r="286" spans="1:10" ht="15.75" thickBot="1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</row>
    <row r="287" spans="1:10" ht="15.75" thickBot="1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</row>
    <row r="288" spans="1:10" ht="15.75" thickBot="1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</row>
    <row r="289" spans="1:10" ht="15.75" thickBot="1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</row>
    <row r="290" spans="1:10" ht="15.75" thickBot="1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</row>
    <row r="291" spans="1:10" ht="15.75" thickBot="1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</row>
    <row r="292" spans="1:10" ht="15.75" thickBot="1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</row>
    <row r="293" spans="1:10" ht="15.75" thickBot="1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</row>
    <row r="294" spans="1:10" ht="15.75" thickBot="1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</row>
    <row r="295" spans="1:10" ht="15.75" thickBot="1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</row>
    <row r="296" spans="1:10" ht="15.75" thickBot="1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</row>
    <row r="297" spans="1:10" ht="15.75" thickBot="1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</row>
    <row r="298" spans="1:10" ht="15.75" thickBot="1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</row>
    <row r="299" spans="1:10" ht="15.75" thickBot="1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</row>
    <row r="300" spans="1:10" ht="15.75" thickBot="1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</row>
    <row r="301" spans="1:10" ht="15.75" thickBot="1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</row>
    <row r="302" spans="1:10" ht="15.75" thickBot="1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</row>
    <row r="303" spans="1:10" ht="15.75" thickBot="1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</row>
    <row r="304" spans="1:10" ht="15.75" thickBot="1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</row>
    <row r="305" spans="1:10" ht="15.75" thickBot="1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</row>
    <row r="306" spans="1:10" ht="15.75" thickBot="1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</row>
    <row r="307" spans="1:10" ht="15.75" thickBot="1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</row>
    <row r="308" spans="1:10" ht="15.75" thickBot="1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</row>
    <row r="309" spans="1:10" ht="15.75" thickBot="1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</row>
    <row r="310" spans="1:10" ht="15.75" thickBot="1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</row>
    <row r="311" spans="1:10" ht="15.75" thickBot="1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</row>
    <row r="312" spans="1:10" ht="15.75" thickBot="1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</row>
    <row r="313" spans="1:10" ht="15.75" thickBot="1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</row>
    <row r="314" spans="1:10" ht="15.75" thickBot="1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</row>
    <row r="315" spans="1:10" ht="15.75" thickBot="1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</row>
    <row r="316" spans="1:10" ht="15.75" thickBot="1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</row>
    <row r="317" spans="1:10" ht="15.75" thickBot="1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</row>
    <row r="318" spans="1:10" ht="15.75" thickBot="1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</row>
    <row r="319" spans="1:10" ht="15.75" thickBot="1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</row>
    <row r="320" spans="1:10" ht="15.75" thickBot="1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</row>
    <row r="321" spans="1:10" ht="15.75" thickBot="1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</row>
    <row r="322" spans="1:10" ht="15.75" thickBot="1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</row>
    <row r="323" spans="1:10" ht="15.75" thickBot="1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</row>
    <row r="324" spans="1:10" ht="15.75" thickBot="1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</row>
    <row r="325" spans="1:10" ht="15.75" thickBot="1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</row>
    <row r="326" spans="1:10" ht="15.75" thickBot="1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</row>
    <row r="327" spans="1:10" ht="15.75" thickBot="1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</row>
    <row r="328" spans="1:10" ht="15.75" thickBot="1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</row>
    <row r="329" spans="1:10" ht="15.75" thickBot="1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</row>
    <row r="330" spans="1:10" ht="15.75" thickBot="1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</row>
    <row r="331" spans="1:10" ht="15.75" thickBot="1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</row>
    <row r="332" spans="1:10" ht="15.75" thickBot="1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</row>
    <row r="333" spans="1:10" ht="15.75" thickBot="1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  <row r="334" spans="1:10" ht="15.75" thickBot="1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</row>
    <row r="335" spans="1:10" ht="15.75" thickBot="1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</row>
    <row r="336" spans="1:10" ht="15.75" thickBot="1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</row>
    <row r="337" spans="1:10" ht="15.75" thickBot="1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</row>
    <row r="338" spans="1:10" ht="15.75" thickBot="1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</row>
    <row r="339" spans="1:10" ht="15.75" thickBot="1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</row>
    <row r="340" spans="1:10" ht="15.75" thickBot="1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</row>
    <row r="341" spans="1:10" ht="15.75" thickBot="1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</row>
    <row r="342" spans="1:10" ht="15.75" thickBot="1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</row>
    <row r="343" spans="1:10" ht="15.75" thickBot="1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</row>
    <row r="344" spans="1:10" ht="15.75" thickBot="1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</row>
    <row r="345" spans="1:10" ht="15.75" thickBot="1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</row>
    <row r="346" spans="1:10" ht="15.75" thickBot="1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</row>
    <row r="347" spans="1:10" ht="15.75" thickBot="1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</row>
    <row r="348" spans="1:10" ht="15.75" thickBot="1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</row>
    <row r="349" spans="1:10" ht="15.75" thickBot="1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</row>
    <row r="350" spans="1:10" ht="15.75" thickBot="1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</row>
    <row r="351" spans="1:10" ht="15.75" thickBot="1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</row>
    <row r="352" spans="1:10" ht="15.75" thickBot="1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</row>
    <row r="353" spans="1:10" ht="15.75" thickBot="1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</row>
    <row r="354" spans="1:10" ht="15.75" thickBot="1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</row>
    <row r="355" spans="1:10" ht="15.75" thickBot="1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</row>
    <row r="356" spans="1:10" ht="15.75" thickBot="1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</row>
    <row r="357" spans="1:10" ht="15.75" thickBot="1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</row>
    <row r="358" spans="1:10" ht="15.75" thickBot="1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</row>
    <row r="359" spans="1:10" ht="15.75" thickBot="1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</row>
    <row r="360" spans="1:10" ht="15.75" thickBot="1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</row>
    <row r="361" spans="1:10" ht="15.75" thickBot="1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</row>
    <row r="362" spans="1:10" ht="15.75" thickBot="1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</row>
    <row r="363" spans="1:10" ht="15.75" thickBot="1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</row>
    <row r="364" spans="1:10" ht="15.75" thickBot="1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</row>
    <row r="365" spans="1:10" ht="15.75" thickBot="1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</row>
    <row r="366" spans="1:10" ht="15.75" thickBot="1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</row>
    <row r="367" spans="1:10" ht="15.75" thickBot="1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</row>
    <row r="368" spans="1:10" ht="15.75" thickBot="1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</row>
    <row r="369" spans="1:10" ht="15.75" thickBot="1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</row>
    <row r="370" spans="1:10" ht="15.75" thickBot="1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</row>
    <row r="371" spans="1:10" ht="15.75" thickBot="1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</row>
    <row r="372" spans="1:10" ht="15.75" thickBot="1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</row>
    <row r="373" spans="1:10" ht="15.75" thickBot="1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</row>
    <row r="374" spans="1:10" ht="15.75" thickBot="1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</row>
    <row r="375" spans="1:10" ht="15.75" thickBot="1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</row>
    <row r="376" spans="1:10" ht="15.75" thickBot="1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</row>
    <row r="377" spans="1:10" ht="15.75" thickBot="1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</row>
    <row r="378" spans="1:10" ht="15.75" thickBot="1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</row>
    <row r="379" spans="1:10" ht="15.75" thickBot="1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</row>
    <row r="380" spans="1:10" ht="15.75" thickBot="1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</row>
    <row r="381" spans="1:10" ht="15.75" thickBot="1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</row>
    <row r="382" spans="1:10" ht="15.75" thickBot="1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</row>
    <row r="383" spans="1:10" ht="15.75" thickBot="1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</row>
    <row r="384" spans="1:10" ht="15.75" thickBot="1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</row>
    <row r="385" spans="1:10" ht="15.75" thickBot="1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</row>
    <row r="386" spans="1:10" ht="15.75" thickBot="1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</row>
    <row r="387" spans="1:10" ht="15.75" thickBot="1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</row>
    <row r="388" spans="1:10" ht="15.75" thickBot="1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</row>
    <row r="389" spans="1:10" ht="15.75" thickBot="1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</row>
    <row r="390" spans="1:10" ht="15.75" thickBot="1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</row>
    <row r="391" spans="1:10" ht="15.75" thickBot="1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</row>
    <row r="392" spans="1:10" ht="15.75" thickBot="1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</row>
    <row r="393" spans="1:10" ht="15.75" thickBot="1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</row>
    <row r="394" spans="1:10" ht="15.75" thickBot="1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</row>
    <row r="395" spans="1:10" ht="15.75" thickBot="1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</row>
    <row r="396" spans="1:10" ht="15.75" thickBot="1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</row>
    <row r="397" spans="1:10" ht="15.75" thickBot="1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</row>
    <row r="398" spans="1:10" ht="15.75" thickBot="1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</row>
    <row r="399" spans="1:10" ht="15.75" thickBot="1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</row>
    <row r="400" spans="1:10" ht="15.75" thickBot="1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</row>
    <row r="401" spans="1:10" ht="15.75" thickBot="1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</row>
    <row r="402" spans="1:10" ht="15.75" thickBot="1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</row>
    <row r="403" spans="1:10" ht="15.75" thickBot="1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</row>
    <row r="404" spans="1:10" ht="15.75" thickBot="1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</row>
    <row r="405" spans="1:10" ht="15.75" thickBot="1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</row>
    <row r="406" spans="1:10" ht="15.75" thickBot="1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</row>
    <row r="407" spans="1:10" ht="15.75" thickBot="1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</row>
    <row r="408" spans="1:10" ht="15.75" thickBot="1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</row>
    <row r="409" spans="1:10" ht="15.75" thickBot="1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</row>
    <row r="410" spans="1:10" ht="15.75" thickBot="1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</row>
    <row r="411" spans="1:10" ht="15.75" thickBot="1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</row>
    <row r="412" spans="1:10" ht="15.75" thickBot="1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</row>
    <row r="413" spans="1:10" ht="15.75" thickBot="1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</row>
    <row r="414" spans="1:10" ht="15.75" thickBot="1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</row>
    <row r="415" spans="1:10" ht="15.75" thickBot="1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</row>
    <row r="416" spans="1:10" ht="15.75" thickBot="1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</row>
    <row r="417" spans="1:10" ht="15.75" thickBot="1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</row>
    <row r="418" spans="1:10" ht="15.75" thickBot="1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</row>
    <row r="419" spans="1:10" ht="15.75" thickBot="1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</row>
    <row r="420" spans="1:10" ht="15.75" thickBot="1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</row>
    <row r="421" spans="1:10" ht="15.75" thickBot="1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</row>
    <row r="422" spans="1:10" ht="15.75" thickBot="1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</row>
    <row r="423" spans="1:10" ht="15.75" thickBot="1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</row>
    <row r="424" spans="1:10" ht="15.75" thickBot="1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</row>
    <row r="425" spans="1:10" ht="15.75" thickBot="1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</row>
    <row r="426" spans="1:10" ht="15.75" thickBot="1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</row>
    <row r="427" spans="1:10" ht="15.75" thickBot="1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</row>
    <row r="428" spans="1:10" ht="15.75" thickBot="1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</row>
    <row r="429" spans="1:10" ht="15.75" thickBot="1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</row>
    <row r="430" spans="1:10" ht="15.75" thickBot="1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</row>
    <row r="431" spans="1:10" ht="15.75" thickBot="1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</row>
    <row r="432" spans="1:10" ht="15.75" thickBot="1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</row>
    <row r="433" spans="1:10" ht="15.75" thickBot="1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</row>
    <row r="434" spans="1:10" ht="15.75" thickBot="1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</row>
    <row r="435" spans="1:10" ht="15.75" thickBot="1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</row>
    <row r="436" spans="1:10" ht="15.75" thickBot="1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</row>
    <row r="437" spans="1:10" ht="15.75" thickBot="1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</row>
    <row r="438" spans="1:10" ht="15.75" thickBot="1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</row>
    <row r="439" spans="1:10" ht="15.75" thickBot="1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</row>
    <row r="440" spans="1:10" ht="15.75" thickBot="1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</row>
    <row r="441" spans="1:10" ht="15.75" thickBot="1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</row>
    <row r="442" spans="1:10" ht="15.75" thickBot="1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</row>
    <row r="443" spans="1:10" ht="15.75" thickBot="1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</row>
    <row r="444" spans="1:10" ht="15.75" thickBot="1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</row>
    <row r="445" spans="1:10" ht="15.75" thickBot="1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</row>
    <row r="446" spans="1:10" ht="15.75" thickBot="1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</row>
    <row r="447" spans="1:10" ht="15.75" thickBot="1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</row>
    <row r="448" spans="1:10" ht="15.75" thickBot="1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</row>
    <row r="449" spans="1:10" ht="15.75" thickBot="1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</row>
    <row r="450" spans="1:10" ht="15.75" thickBot="1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</row>
    <row r="451" spans="1:10" ht="15.75" thickBot="1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</row>
    <row r="452" spans="1:10" ht="15.75" thickBot="1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</row>
    <row r="453" spans="1:10" ht="15.75" thickBot="1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</row>
    <row r="454" spans="1:10" ht="15.75" thickBot="1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</row>
    <row r="455" spans="1:10" ht="15.75" thickBot="1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</row>
    <row r="456" spans="1:10" ht="15.75" thickBot="1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</row>
    <row r="457" spans="1:10" ht="15.75" thickBot="1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</row>
    <row r="458" spans="1:10" ht="15.75" thickBot="1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</row>
    <row r="459" spans="1:10" ht="15.75" thickBot="1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</row>
    <row r="460" spans="1:10" ht="15.75" thickBot="1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</row>
    <row r="461" spans="1:10" ht="15.75" thickBot="1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</row>
    <row r="462" spans="1:10" ht="15.75" thickBot="1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</row>
    <row r="463" spans="1:10" ht="15.75" thickBot="1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</row>
    <row r="464" spans="1:10" ht="15.75" thickBot="1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</row>
    <row r="465" spans="1:10" ht="15.75" thickBot="1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</row>
    <row r="466" spans="1:10" ht="15.75" thickBot="1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</row>
    <row r="467" spans="1:10" ht="15.75" thickBot="1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</row>
    <row r="468" spans="1:10" ht="15.75" thickBot="1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</row>
    <row r="469" spans="1:10" ht="15.75" thickBot="1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</row>
    <row r="470" spans="1:10" ht="15.75" thickBot="1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</row>
    <row r="471" spans="1:10" ht="15.75" thickBot="1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</row>
    <row r="472" spans="1:10" ht="15.75" thickBot="1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</row>
    <row r="473" spans="1:10" ht="15.75" thickBot="1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</row>
    <row r="474" spans="1:10" ht="15.75" thickBot="1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</row>
    <row r="475" spans="1:10" ht="15.75" thickBot="1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</row>
    <row r="476" spans="1:10" ht="15.75" thickBot="1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</row>
    <row r="477" spans="1:10" ht="15.75" thickBot="1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</row>
    <row r="478" spans="1:10" ht="15.75" thickBot="1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</row>
    <row r="479" spans="1:10" ht="15.75" thickBot="1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</row>
    <row r="480" spans="1:10" ht="15.75" thickBot="1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</row>
    <row r="481" spans="1:10" ht="15.75" thickBot="1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</row>
    <row r="482" spans="1:10" ht="15.75" thickBot="1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</row>
    <row r="483" spans="1:10" ht="15.75" thickBot="1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</row>
    <row r="484" spans="1:10" ht="15.75" thickBot="1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</row>
    <row r="485" spans="1:10" ht="15.75" thickBot="1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</row>
    <row r="486" spans="1:10" ht="15.75" thickBot="1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</row>
    <row r="487" spans="1:10" ht="15.75" thickBot="1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</row>
    <row r="488" spans="1:10" ht="15.75" thickBot="1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</row>
    <row r="489" spans="1:10" ht="15.75" thickBot="1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</row>
    <row r="490" spans="1:10" ht="15.75" thickBot="1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</row>
    <row r="491" spans="1:10" ht="15.75" thickBot="1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</row>
    <row r="492" spans="1:10" ht="15.75" thickBot="1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</row>
    <row r="493" spans="1:10" ht="15.75" thickBot="1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</row>
    <row r="494" spans="1:10" ht="15.75" thickBot="1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</row>
    <row r="495" spans="1:10" ht="15.75" thickBot="1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</row>
    <row r="496" spans="1:10" ht="15.75" thickBot="1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</row>
    <row r="497" spans="1:10" ht="15.75" thickBot="1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</row>
    <row r="498" spans="1:10" ht="15.75" thickBot="1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</row>
    <row r="499" spans="1:10" ht="15.75" thickBot="1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</row>
    <row r="500" spans="1:10" ht="15.75" thickBot="1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</row>
    <row r="501" spans="1:10" ht="15.75" thickBot="1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</row>
    <row r="502" spans="1:10" ht="15.75" thickBot="1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</row>
    <row r="503" spans="1:10" ht="15.75" thickBot="1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</row>
    <row r="504" spans="1:10" ht="15.75" thickBot="1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</row>
    <row r="505" spans="1:10" ht="15.75" thickBot="1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</row>
    <row r="506" spans="1:10" ht="15.75" thickBot="1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</row>
    <row r="507" spans="1:10" ht="15.75" thickBot="1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</row>
    <row r="508" spans="1:10" ht="15.75" thickBot="1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</row>
    <row r="509" spans="1:10" ht="15.75" thickBot="1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</row>
    <row r="510" spans="1:10" ht="15.75" thickBot="1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</row>
    <row r="511" spans="1:10" ht="15.75" thickBot="1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</row>
    <row r="512" spans="1:10" ht="15.75" thickBot="1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</row>
    <row r="513" spans="1:10" ht="15.75" thickBot="1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</row>
    <row r="514" spans="1:10" ht="15.75" thickBot="1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</row>
    <row r="515" spans="1:10" ht="15.75" thickBot="1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</row>
    <row r="516" spans="1:10" ht="15.75" thickBot="1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</row>
    <row r="517" spans="1:10" ht="15.75" thickBot="1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</row>
    <row r="518" spans="1:10" ht="15.75" thickBot="1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</row>
    <row r="519" spans="1:10" ht="15.75" thickBot="1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</row>
    <row r="520" spans="1:10" ht="15.75" thickBot="1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</row>
    <row r="521" spans="1:10" ht="15.75" thickBot="1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</row>
    <row r="522" spans="1:10" ht="15.75" thickBot="1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</row>
    <row r="523" spans="1:10" ht="15.75" thickBot="1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</row>
    <row r="524" spans="1:10" ht="15.75" thickBot="1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</row>
    <row r="525" spans="1:10" ht="15.75" thickBot="1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</row>
    <row r="526" spans="1:10" ht="15.75" thickBot="1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</row>
    <row r="527" spans="1:10" ht="15.75" thickBot="1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</row>
    <row r="528" spans="1:10" ht="15.75" thickBot="1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</row>
    <row r="529" spans="1:10" ht="15.75" thickBot="1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</row>
    <row r="530" spans="1:10" ht="15.75" thickBot="1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</row>
    <row r="531" spans="1:10" ht="15.75" thickBot="1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</row>
    <row r="532" spans="1:10" ht="15.75" thickBot="1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</row>
    <row r="533" spans="1:10" ht="15.75" thickBot="1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</row>
    <row r="534" spans="1:10" ht="15.75" thickBot="1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</row>
    <row r="535" spans="1:10" ht="15.75" thickBot="1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</row>
    <row r="536" spans="1:10" ht="15.75" thickBot="1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</row>
    <row r="537" spans="1:10" ht="15.75" thickBot="1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</row>
    <row r="538" spans="1:10" ht="15.75" thickBot="1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</row>
    <row r="539" spans="1:10" ht="15.75" thickBot="1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</row>
    <row r="540" spans="1:10" ht="15.75" thickBot="1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</row>
    <row r="541" spans="1:10" ht="15.75" thickBot="1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</row>
    <row r="542" spans="1:10" ht="15.75" thickBot="1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</row>
    <row r="543" spans="1:10" ht="15.75" thickBot="1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</row>
    <row r="544" spans="1:10" ht="15.75" thickBot="1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</row>
    <row r="545" spans="1:10" ht="15.75" thickBot="1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</row>
    <row r="546" spans="1:10" ht="15.75" thickBot="1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</row>
    <row r="547" spans="1:10" ht="15.75" thickBot="1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</row>
    <row r="548" spans="1:10" ht="15.75" thickBot="1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</row>
    <row r="549" spans="1:10" ht="15.75" thickBot="1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</row>
    <row r="550" spans="1:10" ht="15.75" thickBot="1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</row>
    <row r="551" spans="1:10" ht="15.75" thickBot="1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</row>
    <row r="552" spans="1:10" ht="15.75" thickBot="1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</row>
    <row r="553" spans="1:10" ht="15.75" thickBot="1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</row>
    <row r="554" spans="1:10" ht="15.75" thickBot="1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</row>
    <row r="555" spans="1:10" ht="15.75" thickBot="1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</row>
    <row r="556" spans="1:10" ht="15.75" thickBot="1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</row>
    <row r="557" spans="1:10" ht="15.75" thickBot="1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</row>
    <row r="558" spans="1:10" ht="15.75" thickBot="1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</row>
    <row r="559" spans="1:10" ht="15.75" thickBot="1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</row>
    <row r="560" spans="1:10" ht="15.75" thickBot="1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</row>
    <row r="561" spans="1:10" ht="15.75" thickBot="1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</row>
    <row r="562" spans="1:10" ht="15.75" thickBot="1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</row>
    <row r="563" spans="1:10" ht="15.75" thickBot="1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</row>
    <row r="564" spans="1:10" ht="15.75" thickBot="1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</row>
    <row r="565" spans="1:10" ht="15.75" thickBot="1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</row>
    <row r="566" spans="1:10" ht="15.75" thickBot="1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</row>
    <row r="567" spans="1:10" ht="15.75" thickBot="1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</row>
    <row r="568" spans="1:10" ht="15.75" thickBot="1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</row>
    <row r="569" spans="1:10" ht="15.75" thickBot="1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</row>
    <row r="570" spans="1:10" ht="15.75" thickBot="1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</row>
    <row r="571" spans="1:10" ht="15.75" thickBot="1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</row>
    <row r="572" spans="1:10" ht="15.75" thickBot="1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</row>
    <row r="573" spans="1:10" ht="15.75" thickBot="1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</row>
    <row r="574" spans="1:10" ht="15.75" thickBot="1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</row>
    <row r="575" spans="1:10" ht="15.75" thickBot="1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</row>
    <row r="576" spans="1:10" ht="15.75" thickBot="1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</row>
    <row r="577" spans="1:10" ht="15.75" thickBot="1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</row>
    <row r="578" spans="1:10" ht="15.75" thickBot="1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</row>
    <row r="579" spans="1:10" ht="15.75" thickBot="1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</row>
    <row r="580" spans="1:10" ht="15.75" thickBot="1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</row>
    <row r="581" spans="1:10" ht="15.75" thickBot="1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</row>
    <row r="582" spans="1:10" ht="15.75" thickBot="1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</row>
    <row r="583" spans="1:10" ht="15.75" thickBot="1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</row>
    <row r="584" spans="1:10" ht="15.75" thickBot="1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</row>
    <row r="585" spans="1:10" ht="15.75" thickBot="1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</row>
    <row r="586" spans="1:10" ht="15.75" thickBot="1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</row>
    <row r="587" spans="1:10" ht="15.75" thickBot="1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</row>
    <row r="588" spans="1:10" ht="15.75" thickBot="1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</row>
    <row r="589" spans="1:10" ht="15.75" thickBot="1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</row>
    <row r="590" spans="1:10" ht="15.75" thickBot="1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</row>
    <row r="591" spans="1:10" ht="15.75" thickBot="1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</row>
    <row r="592" spans="1:10" ht="15.75" thickBot="1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</row>
    <row r="593" spans="1:10" ht="15.75" thickBot="1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</row>
    <row r="594" spans="1:10" ht="15.75" thickBot="1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</row>
    <row r="595" spans="1:10" ht="15.75" thickBot="1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</row>
    <row r="596" spans="1:10" ht="15.75" thickBot="1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</row>
    <row r="597" spans="1:10" ht="15.75" thickBot="1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</row>
    <row r="598" spans="1:10" ht="15.75" thickBot="1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</row>
    <row r="599" spans="1:10" ht="15.75" thickBot="1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</row>
    <row r="600" spans="1:10" ht="15.75" thickBot="1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</row>
    <row r="601" spans="1:10" ht="15.75" thickBot="1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</row>
    <row r="602" spans="1:10" ht="15.75" thickBot="1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</row>
    <row r="603" spans="1:10" ht="15.75" thickBot="1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</row>
    <row r="604" spans="1:10" ht="15.75" thickBot="1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</row>
    <row r="605" spans="1:10" ht="15.75" thickBot="1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</row>
    <row r="606" spans="1:10" ht="15.75" thickBot="1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</row>
    <row r="607" spans="1:10" ht="15.75" thickBot="1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</row>
    <row r="608" spans="1:10" ht="15.75" thickBot="1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</row>
    <row r="609" spans="1:10" ht="15.75" thickBot="1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</row>
    <row r="610" spans="1:10" ht="15.75" thickBot="1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</row>
    <row r="611" spans="1:10" ht="15.75" thickBot="1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</row>
    <row r="612" spans="1:10" ht="15.75" thickBot="1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</row>
    <row r="613" spans="1:10" ht="15.75" thickBot="1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</row>
    <row r="614" spans="1:10" ht="15.75" thickBot="1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</row>
    <row r="615" spans="1:10" ht="15.75" thickBot="1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</row>
    <row r="616" spans="1:10" ht="15.75" thickBot="1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</row>
    <row r="617" spans="1:10" ht="15.75" thickBot="1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</row>
    <row r="618" spans="1:10" ht="15.75" thickBot="1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</row>
    <row r="619" spans="1:10" ht="15.75" thickBot="1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</row>
    <row r="620" spans="1:10" ht="15.75" thickBot="1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</row>
    <row r="621" spans="1:10" ht="15.75" thickBot="1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</row>
    <row r="622" spans="1:10" ht="15.75" thickBot="1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</row>
    <row r="623" spans="1:10" ht="15.75" thickBot="1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</row>
    <row r="624" spans="1:10" ht="15.75" thickBot="1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</row>
    <row r="625" spans="1:10" ht="15.75" thickBot="1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</row>
    <row r="626" spans="1:10" ht="15.75" thickBot="1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</row>
    <row r="627" spans="1:10" ht="15.75" thickBot="1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</row>
    <row r="628" spans="1:10" ht="15.75" thickBot="1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</row>
    <row r="629" spans="1:10" ht="15.75" thickBot="1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</row>
    <row r="630" spans="1:10" ht="15.75" thickBot="1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</row>
    <row r="631" spans="1:10" ht="15.75" thickBot="1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</row>
    <row r="632" spans="1:10" ht="15.75" thickBot="1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</row>
    <row r="633" spans="1:10" ht="15.75" thickBot="1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</row>
    <row r="634" spans="1:10" ht="15.75" thickBot="1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</row>
    <row r="635" spans="1:10" ht="15.75" thickBot="1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</row>
    <row r="636" spans="1:10" ht="15.75" thickBot="1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</row>
    <row r="637" spans="1:10" ht="15.75" thickBot="1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</row>
    <row r="638" spans="1:10" ht="15.75" thickBot="1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</row>
    <row r="639" spans="1:10" ht="15.75" thickBot="1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</row>
    <row r="640" spans="1:10" ht="15.75" thickBot="1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</row>
    <row r="641" spans="1:10" ht="15.75" thickBot="1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</row>
    <row r="642" spans="1:10" ht="15.75" thickBot="1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</row>
    <row r="643" spans="1:10" ht="15.75" thickBot="1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</row>
    <row r="644" spans="1:10" ht="15.75" thickBot="1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</row>
    <row r="645" spans="1:10" ht="15.75" thickBot="1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</row>
    <row r="646" spans="1:10" ht="15.75" thickBot="1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</row>
    <row r="647" spans="1:10" ht="15.75" thickBot="1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</row>
    <row r="648" spans="1:10" ht="15.75" thickBot="1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</row>
    <row r="649" spans="1:10" ht="15.75" thickBot="1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</row>
    <row r="650" spans="1:10" ht="15.75" thickBot="1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</row>
    <row r="651" spans="1:10" ht="15.75" thickBot="1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</row>
    <row r="652" spans="1:10" ht="15.75" thickBot="1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</row>
    <row r="653" spans="1:10" ht="15.75" thickBot="1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</row>
    <row r="654" spans="1:10" ht="15.75" thickBot="1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</row>
    <row r="655" spans="1:10" ht="15.75" thickBot="1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</row>
    <row r="656" spans="1:10" ht="15.75" thickBot="1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</row>
    <row r="657" spans="1:10" ht="15.75" thickBot="1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</row>
    <row r="658" spans="1:10" ht="15.75" thickBot="1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</row>
    <row r="659" spans="1:10" ht="15.75" thickBot="1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</row>
    <row r="660" spans="1:10" ht="15.75" thickBot="1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</row>
    <row r="661" spans="1:10" ht="15.75" thickBot="1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</row>
    <row r="662" spans="1:10" ht="15.75" thickBot="1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</row>
    <row r="663" spans="1:10" ht="15.75" thickBot="1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</row>
    <row r="664" spans="1:10" ht="15.75" thickBot="1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</row>
    <row r="665" spans="1:10" ht="15.75" thickBot="1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</row>
    <row r="666" spans="1:10" ht="15.75" thickBot="1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</row>
    <row r="667" spans="1:10" ht="15.75" thickBot="1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</row>
    <row r="668" spans="1:10" ht="15.75" thickBot="1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</row>
    <row r="669" spans="1:10" ht="15.75" thickBot="1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</row>
    <row r="670" spans="1:10" ht="15.75" thickBot="1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</row>
    <row r="671" spans="1:10" ht="15.75" thickBot="1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 spans="1:10" ht="15.75" thickBot="1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</row>
    <row r="673" spans="1:10" ht="15.75" thickBot="1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</row>
    <row r="674" spans="1:10" ht="15.75" thickBot="1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</row>
    <row r="675" spans="1:10" ht="15.75" thickBot="1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</row>
    <row r="676" spans="1:10" ht="15.75" thickBot="1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</row>
    <row r="677" spans="1:10" ht="15.75" thickBot="1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</row>
    <row r="678" spans="1:10" ht="15.75" thickBot="1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</row>
    <row r="679" spans="1:10" ht="15.75" thickBot="1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</row>
    <row r="680" spans="1:10" ht="15.75" thickBot="1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</row>
    <row r="681" spans="1:10" ht="15.75" thickBot="1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</row>
    <row r="682" spans="1:10" ht="15.75" thickBot="1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</row>
    <row r="683" spans="1:10" ht="15.75" thickBot="1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</row>
    <row r="684" spans="1:10" ht="15.75" thickBot="1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</row>
    <row r="685" spans="1:10" ht="15.75" thickBot="1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</row>
    <row r="686" spans="1:10" ht="15.75" thickBot="1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</row>
    <row r="687" spans="1:10" ht="15.75" thickBot="1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</row>
    <row r="688" spans="1:10" ht="15.75" thickBot="1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</row>
    <row r="689" spans="1:10" ht="15.75" thickBot="1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</row>
    <row r="690" spans="1:10" ht="15.75" thickBot="1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</row>
    <row r="691" spans="1:10" ht="15.75" thickBot="1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</row>
    <row r="692" spans="1:10" ht="15.75" thickBot="1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</row>
    <row r="693" spans="1:10" ht="15.75" thickBot="1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</row>
    <row r="694" spans="1:10" ht="15.75" thickBot="1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</row>
    <row r="695" spans="1:10" ht="15.75" thickBot="1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</row>
    <row r="696" spans="1:10" ht="15.75" thickBot="1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</row>
    <row r="697" spans="1:10" ht="15.75" thickBot="1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</row>
    <row r="698" spans="1:10" ht="15.75" thickBot="1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</row>
    <row r="699" spans="1:10" ht="15.75" thickBot="1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</row>
    <row r="700" spans="1:10" ht="15.75" thickBot="1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</row>
    <row r="701" spans="1:10" ht="15.75" thickBot="1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</row>
    <row r="702" spans="1:10" ht="15.75" thickBot="1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</row>
    <row r="703" spans="1:10" ht="15.75" thickBot="1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</row>
    <row r="704" spans="1:10" ht="15.75" thickBot="1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</row>
    <row r="705" spans="1:10" ht="15.75" thickBot="1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</row>
    <row r="706" spans="1:10" ht="15.75" thickBot="1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</row>
    <row r="707" spans="1:10" ht="15.75" thickBot="1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</row>
    <row r="708" spans="1:10" ht="15.75" thickBot="1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</row>
    <row r="709" spans="1:10" ht="15.75" thickBot="1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</row>
    <row r="710" spans="1:10" ht="15.75" thickBot="1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</row>
    <row r="711" spans="1:10" ht="15.75" thickBot="1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</row>
    <row r="712" spans="1:10" ht="15.75" thickBot="1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</row>
    <row r="713" spans="1:10" ht="15.75" thickBot="1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</row>
    <row r="714" spans="1:10" ht="15.75" thickBot="1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</row>
    <row r="715" spans="1:10" ht="15.75" thickBot="1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</row>
    <row r="716" spans="1:10" ht="15.75" thickBot="1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</row>
    <row r="717" spans="1:10" ht="15.75" thickBot="1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</row>
    <row r="718" spans="1:10" ht="15.75" thickBot="1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</row>
    <row r="719" spans="1:10" ht="15.75" thickBot="1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</row>
    <row r="720" spans="1:10" ht="15.75" thickBot="1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</row>
    <row r="721" spans="1:10" ht="15.75" thickBot="1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</row>
    <row r="722" spans="1:10" ht="15.75" thickBot="1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</row>
    <row r="723" spans="1:10" ht="15.75" thickBot="1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</row>
    <row r="724" spans="1:10" ht="15.75" thickBot="1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</row>
    <row r="725" spans="1:10" ht="15.75" thickBot="1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</row>
    <row r="726" spans="1:10" ht="15.75" thickBot="1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</row>
    <row r="727" spans="1:10" ht="15.75" thickBot="1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</row>
    <row r="728" spans="1:10" ht="15.75" thickBot="1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</row>
    <row r="729" spans="1:10" ht="15.75" thickBot="1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</row>
    <row r="730" spans="1:10" ht="15.75" thickBot="1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</row>
    <row r="731" spans="1:10" ht="15.75" thickBot="1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</row>
    <row r="732" spans="1:10" ht="15.75" thickBot="1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</row>
    <row r="733" spans="1:10" ht="15.75" thickBot="1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</row>
    <row r="734" spans="1:10" ht="15.75" thickBot="1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</row>
    <row r="735" spans="1:10" ht="15.75" thickBot="1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</row>
    <row r="736" spans="1:10" ht="15.75" thickBot="1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</row>
    <row r="737" spans="1:10" ht="15.75" thickBot="1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</row>
    <row r="738" spans="1:10" ht="15.75" thickBot="1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</row>
    <row r="739" spans="1:10" ht="15.75" thickBot="1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</row>
    <row r="740" spans="1:10" ht="15.75" thickBot="1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</row>
    <row r="741" spans="1:10" ht="15.75" thickBot="1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</row>
    <row r="742" spans="1:10" ht="15.75" thickBot="1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</row>
    <row r="743" spans="1:10" ht="15.75" thickBot="1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</row>
    <row r="744" spans="1:10" ht="15.75" thickBot="1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</row>
    <row r="745" spans="1:10" ht="15.75" thickBot="1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</row>
    <row r="746" spans="1:10" ht="15.75" thickBot="1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</row>
    <row r="747" spans="1:10" ht="15.75" thickBot="1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</row>
    <row r="748" spans="1:10" ht="15.75" thickBot="1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</row>
    <row r="749" spans="1:10" ht="15.75" thickBot="1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</row>
    <row r="750" spans="1:10" ht="15.75" thickBot="1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</row>
    <row r="751" spans="1:10" ht="15.75" thickBot="1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</row>
    <row r="752" spans="1:10" ht="15.75" thickBot="1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</row>
    <row r="753" spans="1:10" ht="15.75" thickBot="1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</row>
    <row r="754" spans="1:10" ht="15.75" thickBot="1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</row>
    <row r="755" spans="1:10" ht="15.75" thickBot="1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</row>
    <row r="756" spans="1:10" ht="15.75" thickBot="1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</row>
    <row r="757" spans="1:10" ht="15.75" thickBot="1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 spans="1:10" ht="15.75" thickBot="1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</row>
    <row r="759" spans="1:10" ht="15.75" thickBot="1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</row>
    <row r="760" spans="1:10" ht="15.75" thickBot="1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</row>
    <row r="761" spans="1:10" ht="15.75" thickBot="1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</row>
    <row r="762" spans="1:10" ht="15.75" thickBot="1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</row>
    <row r="763" spans="1:10" ht="15.75" thickBot="1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</row>
    <row r="764" spans="1:10" ht="15.75" thickBot="1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</row>
    <row r="765" spans="1:10" ht="15.75" thickBot="1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</row>
    <row r="766" spans="1:10" ht="15.75" thickBot="1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</row>
    <row r="767" spans="1:10" ht="15.75" thickBot="1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</row>
    <row r="768" spans="1:10" ht="15.75" thickBot="1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</row>
    <row r="769" spans="1:10" ht="15.75" thickBot="1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</row>
    <row r="770" spans="1:10" ht="15.75" thickBot="1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</row>
    <row r="771" spans="1:10" ht="15.75" thickBot="1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</row>
    <row r="772" spans="1:10" ht="15.75" thickBot="1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</row>
    <row r="773" spans="1:10" ht="15.75" thickBot="1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</row>
    <row r="774" spans="1:10" ht="15.75" thickBot="1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</row>
    <row r="775" spans="1:10" ht="15.75" thickBot="1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</row>
    <row r="776" spans="1:10" ht="15.75" thickBot="1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</row>
    <row r="777" spans="1:10" ht="15.75" thickBot="1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</row>
    <row r="778" spans="1:10" ht="15.75" thickBot="1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</row>
    <row r="779" spans="1:10" ht="15.75" thickBot="1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</row>
    <row r="780" spans="1:10" ht="15.75" thickBot="1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</row>
    <row r="781" spans="1:10" ht="15.75" thickBot="1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</row>
    <row r="782" spans="1:10" ht="15.75" thickBot="1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</row>
    <row r="783" spans="1:10" ht="15.75" thickBot="1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</row>
    <row r="784" spans="1:10" ht="15.75" thickBot="1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</row>
    <row r="785" spans="1:10" ht="15.75" thickBot="1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</row>
    <row r="786" spans="1:10" ht="15.75" thickBot="1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</row>
    <row r="787" spans="1:10" ht="15.75" thickBot="1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</row>
    <row r="788" spans="1:10" ht="15.75" thickBot="1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</row>
    <row r="789" spans="1:10" ht="15.75" thickBot="1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</row>
    <row r="790" spans="1:10" ht="15.75" thickBot="1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</row>
    <row r="791" spans="1:10" ht="15.75" thickBot="1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</row>
    <row r="792" spans="1:10" ht="15.75" thickBot="1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</row>
    <row r="793" spans="1:10" ht="15.75" thickBot="1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</row>
    <row r="794" spans="1:10" ht="15.75" thickBot="1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</row>
    <row r="795" spans="1:10" ht="15.75" thickBot="1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</row>
    <row r="796" spans="1:10" ht="15.75" thickBot="1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</row>
    <row r="797" spans="1:10" ht="15.75" thickBot="1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</row>
    <row r="798" spans="1:10" ht="15.75" thickBot="1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</row>
    <row r="799" spans="1:10" ht="15.75" thickBot="1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</row>
    <row r="800" spans="1:10" ht="15.75" thickBot="1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</row>
    <row r="801" spans="1:10" ht="15.75" thickBot="1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</row>
    <row r="802" spans="1:10" ht="15.75" thickBot="1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</row>
    <row r="803" spans="1:10" ht="15.75" thickBot="1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</row>
    <row r="804" spans="1:10" ht="15.75" thickBot="1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</row>
    <row r="805" spans="1:10" ht="15.75" thickBot="1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</row>
    <row r="806" spans="1:10" ht="15.75" thickBot="1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</row>
    <row r="807" spans="1:10" ht="15.75" thickBot="1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</row>
    <row r="808" spans="1:10" ht="15.75" thickBot="1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</row>
    <row r="809" spans="1:10" ht="15.75" thickBot="1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</row>
    <row r="810" spans="1:10" ht="15.75" thickBot="1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</row>
    <row r="811" spans="1:10" ht="15.75" thickBot="1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</row>
    <row r="812" spans="1:10" ht="15.75" thickBot="1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</row>
    <row r="813" spans="1:10" ht="15.75" thickBot="1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</row>
    <row r="814" spans="1:10" ht="15.75" thickBot="1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</row>
    <row r="815" spans="1:10" ht="15.75" thickBot="1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</row>
    <row r="816" spans="1:10" ht="15.75" thickBot="1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</row>
    <row r="817" spans="1:10" ht="15.75" thickBot="1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</row>
    <row r="818" spans="1:10" ht="15.75" thickBot="1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</row>
    <row r="819" spans="1:10" ht="15.75" thickBot="1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</row>
    <row r="820" spans="1:10" ht="15.75" thickBot="1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</row>
    <row r="821" spans="1:10" ht="15.75" thickBot="1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</row>
    <row r="822" spans="1:10" ht="15.75" thickBot="1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</row>
    <row r="823" spans="1:10" ht="15.75" thickBot="1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</row>
    <row r="824" spans="1:10" ht="15.75" thickBot="1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</row>
    <row r="825" spans="1:10" ht="15.75" thickBot="1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</row>
    <row r="826" spans="1:10" ht="15.75" thickBot="1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</row>
    <row r="827" spans="1:10" ht="15.75" thickBot="1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</row>
    <row r="828" spans="1:10" ht="15.75" thickBot="1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</row>
    <row r="829" spans="1:10" ht="15.75" thickBot="1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</row>
    <row r="830" spans="1:10" ht="15.75" thickBot="1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</row>
    <row r="831" spans="1:10" ht="15.75" thickBot="1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</row>
    <row r="832" spans="1:10" ht="15.75" thickBot="1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</row>
    <row r="833" spans="1:10" ht="15.75" thickBot="1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</row>
    <row r="834" spans="1:10" ht="15.75" thickBot="1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</row>
    <row r="835" spans="1:10" ht="15.75" thickBot="1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</row>
    <row r="836" spans="1:10" ht="15.75" thickBot="1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</row>
    <row r="837" spans="1:10" ht="15.75" thickBot="1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</row>
    <row r="838" spans="1:10" ht="15.75" thickBot="1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</row>
    <row r="839" spans="1:10" ht="15.75" thickBot="1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</row>
    <row r="840" spans="1:10" ht="15.75" thickBot="1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</row>
    <row r="841" spans="1:10" ht="15.75" thickBot="1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</row>
    <row r="842" spans="1:10" ht="15.75" thickBot="1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</row>
    <row r="843" spans="1:10" ht="15.75" thickBot="1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</row>
    <row r="844" spans="1:10" ht="15.75" thickBot="1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</row>
    <row r="845" spans="1:10" ht="15.75" thickBot="1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</row>
    <row r="846" spans="1:10" ht="15.75" thickBot="1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</row>
    <row r="847" spans="1:10" ht="15.75" thickBot="1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</row>
    <row r="848" spans="1:10" ht="15.75" thickBot="1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</row>
    <row r="849" spans="1:10" ht="15.75" thickBot="1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</row>
    <row r="850" spans="1:10" ht="15.75" thickBot="1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</row>
    <row r="851" spans="1:10" ht="15.75" thickBot="1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</row>
    <row r="852" spans="1:10" ht="15.75" thickBot="1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</row>
    <row r="853" spans="1:10" ht="15.75" thickBot="1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</row>
    <row r="854" spans="1:10" ht="15.75" thickBot="1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</row>
    <row r="855" spans="1:10" ht="15.75" thickBot="1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</row>
    <row r="856" spans="1:10" ht="15.75" thickBot="1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</row>
    <row r="857" spans="1:10" ht="15.75" thickBot="1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</row>
    <row r="858" spans="1:10" ht="15.75" thickBot="1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</row>
    <row r="859" spans="1:10" ht="15.75" thickBot="1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</row>
    <row r="860" spans="1:10" ht="15.75" thickBot="1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</row>
    <row r="861" spans="1:10" ht="15.75" thickBot="1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</row>
    <row r="862" spans="1:10" ht="15.75" thickBot="1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</row>
    <row r="863" spans="1:10" ht="15.75" thickBot="1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</row>
    <row r="864" spans="1:10" ht="15.75" thickBot="1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</row>
    <row r="865" spans="1:10" ht="15.75" thickBot="1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</row>
    <row r="866" spans="1:10" ht="15.75" thickBot="1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</row>
    <row r="867" spans="1:10" ht="15.75" thickBot="1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</row>
    <row r="868" spans="1:10" ht="15.75" thickBot="1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</row>
    <row r="869" spans="1:10" ht="15.75" thickBot="1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</row>
    <row r="870" spans="1:10" ht="15.75" thickBot="1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</row>
    <row r="871" spans="1:10" ht="15.75" thickBot="1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</row>
    <row r="872" spans="1:10" ht="15.75" thickBot="1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</row>
    <row r="873" spans="1:10" ht="15.75" thickBot="1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</row>
    <row r="874" spans="1:10" ht="15.75" thickBot="1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</row>
    <row r="875" spans="1:10" ht="15.75" thickBot="1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</row>
    <row r="876" spans="1:10" ht="15.75" thickBot="1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</row>
    <row r="877" spans="1:10" ht="15.75" thickBot="1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</row>
    <row r="878" spans="1:10" ht="15.75" thickBot="1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</row>
    <row r="879" spans="1:10" ht="15.75" thickBot="1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</row>
    <row r="880" spans="1:10" ht="15.75" thickBot="1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</row>
    <row r="881" spans="1:10" ht="15.75" thickBot="1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</row>
    <row r="882" spans="1:10" ht="15.75" thickBot="1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</row>
    <row r="883" spans="1:10" ht="15.75" thickBot="1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</row>
    <row r="884" spans="1:10" ht="15.75" thickBot="1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</row>
    <row r="885" spans="1:10" ht="15.75" thickBot="1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</row>
    <row r="886" spans="1:10" ht="15.75" thickBot="1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</row>
    <row r="887" spans="1:10" ht="15.75" thickBot="1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</row>
    <row r="888" spans="1:10" ht="15.75" thickBot="1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</row>
    <row r="889" spans="1:10" ht="15.75" thickBot="1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</row>
    <row r="890" spans="1:10" ht="15.75" thickBot="1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</row>
    <row r="891" spans="1:10" ht="15.75" thickBot="1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</row>
    <row r="892" spans="1:10" ht="15.75" thickBot="1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</row>
    <row r="893" spans="1:10" ht="15.75" thickBot="1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</row>
    <row r="894" spans="1:10" ht="15.75" thickBot="1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</row>
    <row r="895" spans="1:10" ht="15.75" thickBot="1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</row>
    <row r="896" spans="1:10" ht="15.75" thickBot="1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</row>
    <row r="897" spans="1:10" ht="15.75" thickBot="1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</row>
    <row r="898" spans="1:10" ht="15.75" thickBot="1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</row>
    <row r="899" spans="1:10" ht="15.75" thickBot="1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</row>
    <row r="900" spans="1:10" ht="15.75" thickBot="1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</row>
    <row r="901" spans="1:10" ht="15.75" thickBot="1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</row>
    <row r="902" spans="1:10" ht="15.75" thickBot="1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</row>
    <row r="903" spans="1:10" ht="15.75" thickBot="1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</row>
    <row r="904" spans="1:10" ht="15.75" thickBot="1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</row>
    <row r="905" spans="1:10" ht="15.75" thickBot="1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</row>
    <row r="906" spans="1:10" ht="15.75" thickBot="1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</row>
    <row r="907" spans="1:10" ht="15.75" thickBot="1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</row>
    <row r="908" spans="1:10" ht="15.75" thickBot="1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</row>
    <row r="909" spans="1:10" ht="15.75" thickBot="1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</row>
    <row r="910" spans="1:10" ht="15.75" thickBot="1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</row>
    <row r="911" spans="1:10" ht="15.75" thickBot="1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</row>
    <row r="912" spans="1:10" ht="15.75" thickBot="1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</row>
    <row r="913" spans="1:10" ht="15.75" thickBot="1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</row>
    <row r="914" spans="1:10" ht="15.75" thickBot="1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</row>
    <row r="915" spans="1:10" ht="15.75" thickBot="1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</row>
    <row r="916" spans="1:10" ht="15.75" thickBot="1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</row>
    <row r="917" spans="1:10" ht="15.75" thickBot="1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</row>
    <row r="918" spans="1:10" ht="15.75" thickBot="1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</row>
    <row r="919" spans="1:10" ht="15.75" thickBot="1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</row>
    <row r="920" spans="1:10" ht="15.75" thickBot="1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</row>
    <row r="921" spans="1:10" ht="15.75" thickBot="1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</row>
    <row r="922" spans="1:10" ht="15.75" thickBot="1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</row>
    <row r="923" spans="1:10" ht="15.75" thickBot="1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</row>
    <row r="924" spans="1:10" ht="15.75" thickBot="1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</row>
    <row r="925" spans="1:10" ht="15.75" thickBot="1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</row>
    <row r="926" spans="1:10" ht="15.75" thickBot="1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</row>
    <row r="927" spans="1:10" ht="15.75" thickBot="1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</row>
    <row r="928" spans="1:10" ht="15.75" thickBot="1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</row>
    <row r="929" spans="1:10" ht="15.75" thickBot="1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</row>
    <row r="930" spans="1:10" ht="15.75" thickBot="1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</row>
    <row r="931" spans="1:10" ht="15.75" thickBot="1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</row>
    <row r="932" spans="1:10" ht="15.75" thickBot="1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</row>
    <row r="933" spans="1:10" ht="15.75" thickBot="1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</row>
    <row r="934" spans="1:10" ht="15.75" thickBot="1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</row>
    <row r="935" spans="1:10" ht="15.75" thickBot="1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</row>
    <row r="936" spans="1:10" ht="15.75" thickBot="1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</row>
    <row r="937" spans="1:10" ht="15.75" thickBot="1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</row>
    <row r="938" spans="1:10" ht="15.75" thickBot="1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</row>
    <row r="939" spans="1:10" ht="15.75" thickBot="1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</row>
    <row r="940" spans="1:10" ht="15.75" thickBot="1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</row>
    <row r="941" spans="1:10" ht="15.75" thickBot="1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</row>
    <row r="942" spans="1:10" ht="15.75" thickBot="1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</row>
    <row r="943" spans="1:10" ht="15.75" thickBot="1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</row>
    <row r="944" spans="1:10" ht="15.75" thickBot="1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</row>
    <row r="945" spans="1:10" ht="15.75" thickBot="1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</row>
    <row r="946" spans="1:10" ht="15.75" thickBot="1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</row>
    <row r="947" spans="1:10" ht="15.75" thickBot="1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</row>
    <row r="948" spans="1:10" ht="15.75" thickBot="1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</row>
    <row r="949" spans="1:10" ht="15.75" thickBot="1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</row>
    <row r="950" spans="1:10" ht="15.75" thickBot="1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</row>
    <row r="951" spans="1:10" ht="15.75" thickBot="1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</row>
    <row r="952" spans="1:10" ht="15.75" thickBot="1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</row>
    <row r="953" spans="1:10" ht="15.75" thickBot="1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</row>
    <row r="954" spans="1:10" ht="15.75" thickBot="1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</row>
    <row r="955" spans="1:10" ht="15.75" thickBot="1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</row>
    <row r="956" spans="1:10" ht="15.75" thickBot="1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</row>
    <row r="957" spans="1:10" ht="15.75" thickBot="1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</row>
    <row r="958" spans="1:10" ht="15.75" thickBot="1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</row>
    <row r="959" spans="1:10" ht="15.75" thickBot="1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</row>
    <row r="960" spans="1:10" ht="15.75" thickBot="1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</row>
    <row r="961" spans="1:10" ht="15.75" thickBot="1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</row>
    <row r="962" spans="1:10" ht="15.75" thickBot="1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</row>
    <row r="963" spans="1:10" ht="15.75" thickBot="1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</row>
    <row r="964" spans="1:10" ht="15.75" thickBot="1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</row>
    <row r="965" spans="1:10" ht="15.75" thickBot="1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</row>
    <row r="966" spans="1:10" ht="15.75" thickBot="1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</row>
    <row r="967" spans="1:10" ht="15.75" thickBot="1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</row>
    <row r="968" spans="1:10" ht="15.75" thickBot="1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</row>
    <row r="969" spans="1:10" ht="15.75" thickBot="1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</row>
    <row r="970" spans="1:10" ht="15.75" thickBot="1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</row>
    <row r="971" spans="1:10" ht="15.75" thickBot="1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</row>
    <row r="972" spans="1:10" ht="15.75" thickBot="1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</row>
    <row r="973" spans="1:10" ht="15.75" thickBot="1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</row>
    <row r="974" spans="1:10" ht="15.75" thickBot="1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</row>
    <row r="975" spans="1:10" ht="15.75" thickBot="1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</row>
    <row r="976" spans="1:10" ht="15.75" thickBot="1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</row>
    <row r="977" spans="1:10" ht="15.75" thickBot="1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</row>
    <row r="978" spans="1:10" ht="15.75" thickBot="1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</row>
    <row r="979" spans="1:10" ht="15.75" thickBot="1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</row>
    <row r="980" spans="1:10" ht="15.75" thickBot="1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</row>
    <row r="981" spans="1:10" ht="15.75" thickBot="1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</row>
    <row r="982" spans="1:10" ht="15.75" thickBot="1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</row>
    <row r="983" spans="1:10" ht="15.75" thickBot="1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</row>
    <row r="984" spans="1:10" ht="15.75" thickBot="1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</row>
    <row r="985" spans="1:10" ht="15.75" thickBot="1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</row>
    <row r="986" spans="1:10" ht="15.75" thickBot="1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</row>
    <row r="987" spans="1:10" ht="15.75" thickBot="1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</row>
    <row r="988" spans="1:10" ht="15.75" thickBot="1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</row>
    <row r="989" spans="1:10" ht="15.75" thickBot="1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</row>
    <row r="990" spans="1:10" ht="15.75" thickBot="1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</row>
    <row r="991" spans="1:10" ht="15.75" thickBot="1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</row>
    <row r="992" spans="1:10" ht="15.75" thickBot="1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</row>
    <row r="993" spans="1:10" ht="15.75" thickBot="1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</row>
    <row r="994" spans="1:10" ht="15.75" thickBot="1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</row>
    <row r="995" spans="1:10" ht="15.75" thickBot="1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</row>
    <row r="996" spans="1:10" ht="15.75" thickBot="1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</row>
    <row r="997" spans="1:10" ht="15.75" thickBot="1" x14ac:dyDescent="0.3">
      <c r="A997" s="11"/>
      <c r="B997" s="11"/>
      <c r="C997" s="11"/>
      <c r="D997" s="11"/>
      <c r="E997" s="11"/>
      <c r="F997" s="11"/>
      <c r="G997" s="11"/>
      <c r="H997" s="11"/>
      <c r="I997" s="11"/>
      <c r="J997" s="11"/>
    </row>
  </sheetData>
  <hyperlinks>
    <hyperlink ref="F3" r:id="rId1" display="https://www.epa.gov/energy/emissions-generation-resource-integrated-database-egrid"/>
    <hyperlink ref="F4" r:id="rId2" display="https://www.epa.gov/energy/emissions-generation-resource-integrated-database-egrid"/>
    <hyperlink ref="F5" r:id="rId3" display="https://www.epa.gov/sites/production/files/2018-03/documents/emission-factors_mar_2018_0.pdf"/>
    <hyperlink ref="F6" r:id="rId4" display="https://www.epa.gov/sites/production/files/2018-03/documents/emission-factors_mar_2018_0.pdf"/>
    <hyperlink ref="F7" r:id="rId5" display="https://www.gov.uk/government/publications/greenhouse-gas-reporting-conversion-factors-2019"/>
    <hyperlink ref="F8" r:id="rId6" display="https://www.gov.uk/government/publications/greenhouse-gas-reporting-conversion-factors-2019"/>
    <hyperlink ref="F9" r:id="rId7" display="https://www.gov.uk/government/publications/greenhouse-gas-reporting-conversion-factors-2019"/>
    <hyperlink ref="F10" r:id="rId8" display="https://www.gov.uk/government/publications/greenhouse-gas-reporting-conversion-factors-2019"/>
    <hyperlink ref="F11" r:id="rId9" display="https://www.gov.uk/government/publications/greenhouse-gas-reporting-conversion-factors-2019"/>
    <hyperlink ref="F12" r:id="rId10" display="https://www.gov.uk/government/publications/greenhouse-gas-reporting-conversion-factors-2019"/>
    <hyperlink ref="F13" r:id="rId11" display="https://science.sciencemag.org/content/suppl/2018/05/30/360.6392.987.DC1?_ga=2.190715874.817200978.1588101318-249138093.1574359716"/>
    <hyperlink ref="F14" r:id="rId12" display="https://science.sciencemag.org/content/suppl/2018/05/30/360.6392.987.DC1?_ga=2.190715874.817200978.1588101318-249138093.1574359716"/>
    <hyperlink ref="F15" r:id="rId13" display="https://science.sciencemag.org/content/suppl/2018/05/30/360.6392.987.DC1?_ga=2.190715874.817200978.1588101318-249138093.1574359716"/>
    <hyperlink ref="F16" r:id="rId14" display="https://science.sciencemag.org/content/suppl/2018/05/30/360.6392.987.DC1?_ga=2.190715874.817200978.1588101318-249138093.1574359716"/>
    <hyperlink ref="F17" r:id="rId15" display="https://science.sciencemag.org/content/suppl/2018/05/30/360.6392.987.DC1?_ga=2.190715874.817200978.1588101318-249138093.1574359716"/>
    <hyperlink ref="F18" r:id="rId16" display="https://science.sciencemag.org/content/suppl/2018/05/30/360.6392.987.DC1?_ga=2.190715874.817200978.1588101318-249138093.1574359716"/>
    <hyperlink ref="F19" r:id="rId17" display="https://science.sciencemag.org/content/suppl/2018/05/30/360.6392.987.DC1?_ga=2.190715874.817200978.1588101318-249138093.1574359716"/>
    <hyperlink ref="F20" r:id="rId18" display="https://science.sciencemag.org/content/suppl/2018/05/30/360.6392.987.DC1?_ga=2.190715874.817200978.1588101318-249138093.1574359716"/>
    <hyperlink ref="F21" r:id="rId19" display="https://science.sciencemag.org/content/suppl/2018/05/30/360.6392.987.DC1?_ga=2.190715874.817200978.1588101318-249138093.1574359716"/>
    <hyperlink ref="F22" r:id="rId20" display="https://science.sciencemag.org/content/suppl/2018/05/30/360.6392.987.DC1?_ga=2.190715874.817200978.1588101318-249138093.1574359716"/>
    <hyperlink ref="F23" r:id="rId21" display="https://science.sciencemag.org/content/suppl/2018/05/30/360.6392.987.DC1?_ga=2.190715874.817200978.1588101318-249138093.1574359716"/>
    <hyperlink ref="F24" r:id="rId22" display="https://science.sciencemag.org/content/suppl/2018/05/30/360.6392.987.DC1?_ga=2.190715874.817200978.1588101318-249138093.1574359716"/>
    <hyperlink ref="F25" r:id="rId23" display="https://science.sciencemag.org/content/suppl/2018/05/30/360.6392.987.DC1?_ga=2.190715874.817200978.1588101318-249138093.1574359716"/>
    <hyperlink ref="F26" r:id="rId24" display="https://science.sciencemag.org/content/suppl/2018/05/30/360.6392.987.DC1?_ga=2.190715874.817200978.1588101318-249138093.1574359716"/>
    <hyperlink ref="F27" r:id="rId25" display="https://science.sciencemag.org/content/suppl/2018/05/30/360.6392.987.DC1?_ga=2.190715874.817200978.1588101318-249138093.1574359716"/>
    <hyperlink ref="F28" r:id="rId26" display="https://science.sciencemag.org/content/suppl/2018/05/30/360.6392.987.DC1?_ga=2.190715874.817200978.1588101318-249138093.1574359716"/>
    <hyperlink ref="F29" r:id="rId27" display="https://science.sciencemag.org/content/suppl/2018/05/30/360.6392.987.DC1?_ga=2.190715874.817200978.1588101318-249138093.1574359716"/>
    <hyperlink ref="F30" r:id="rId28" display="https://science.sciencemag.org/content/suppl/2018/05/30/360.6392.987.DC1?_ga=2.190715874.817200978.1588101318-249138093.1574359716"/>
    <hyperlink ref="F31" r:id="rId29" display="https://science.sciencemag.org/content/suppl/2018/05/30/360.6392.987.DC1?_ga=2.190715874.817200978.1588101318-249138093.1574359716"/>
    <hyperlink ref="F32" r:id="rId30" display="https://science.sciencemag.org/content/suppl/2018/05/30/360.6392.987.DC1?_ga=2.190715874.817200978.1588101318-249138093.1574359716"/>
    <hyperlink ref="F33" r:id="rId31" display="https://www.ecoinvent.org/"/>
    <hyperlink ref="F34" r:id="rId32" display="https://www.ecoinvent.org/"/>
    <hyperlink ref="F35" r:id="rId33" display="https://www.ecoinvent.org/"/>
    <hyperlink ref="F36" r:id="rId34" display="https://www.ecoinvent.org/"/>
    <hyperlink ref="F37" r:id="rId35" display="https://www.ecoinvent.org/"/>
    <hyperlink ref="F38" r:id="rId36" display="https://www.ecoinvent.org/"/>
    <hyperlink ref="F39" r:id="rId37" display="https://www.ecoinvent.org/"/>
    <hyperlink ref="F40" r:id="rId38" display="https://www.ecoinvent.org/"/>
    <hyperlink ref="F41" r:id="rId39" display="https://www.ecoinvent.org/"/>
    <hyperlink ref="F42" r:id="rId40" display="https://www.ecoinvent.org/"/>
    <hyperlink ref="F43" r:id="rId41" display="https://www.ecoinvent.org/"/>
    <hyperlink ref="F44" r:id="rId42" display="https://www.ecoinvent.org/"/>
    <hyperlink ref="F45" r:id="rId43" display="https://www.ecoinvent.org/"/>
    <hyperlink ref="F46" r:id="rId44" display="https://www.ecoinvent.org/"/>
    <hyperlink ref="F47" r:id="rId45" display="https://www.ecoinvent.org/"/>
    <hyperlink ref="F48" r:id="rId46" display="https://www.ecoinvent.org/"/>
    <hyperlink ref="F49" r:id="rId47" display="https://www.ecoinvent.org/"/>
    <hyperlink ref="F50" r:id="rId48" display="https://www.ecoinvent.org/"/>
    <hyperlink ref="F51" r:id="rId49" display="https://www.ecoinvent.org/"/>
    <hyperlink ref="F52" r:id="rId50" display="https://www.ecoinvent.org/"/>
    <hyperlink ref="F53" r:id="rId51" display="https://ec.europa.eu/knowledge4policy/publication/environmental-impact-assessments-innovative-bio-based-products_en"/>
    <hyperlink ref="F54" r:id="rId52" display="https://ec.europa.eu/knowledge4policy/publication/environmental-impact-assessments-innovative-bio-based-products_e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W25"/>
  <sheetViews>
    <sheetView tabSelected="1" zoomScale="85" zoomScaleNormal="85" workbookViewId="0">
      <selection activeCell="D41" sqref="D41"/>
    </sheetView>
  </sheetViews>
  <sheetFormatPr defaultRowHeight="15" x14ac:dyDescent="0.25"/>
  <cols>
    <col min="1" max="1" width="20.7109375" style="23" bestFit="1" customWidth="1"/>
    <col min="2" max="2" width="12.140625" style="23" bestFit="1" customWidth="1"/>
    <col min="3" max="3" width="12.7109375" style="23" bestFit="1" customWidth="1"/>
    <col min="4" max="4" width="28.28515625" style="23" bestFit="1" customWidth="1"/>
    <col min="5" max="5" width="12.140625" style="23" bestFit="1" customWidth="1"/>
    <col min="6" max="9" width="9.140625" style="23"/>
    <col min="10" max="10" width="20.7109375" style="23" bestFit="1" customWidth="1"/>
    <col min="11" max="11" width="12.140625" style="23" bestFit="1" customWidth="1"/>
    <col min="12" max="19" width="9.140625" style="23"/>
    <col min="20" max="20" width="24.28515625" style="23" customWidth="1"/>
    <col min="21" max="21" width="13" style="23" bestFit="1" customWidth="1"/>
    <col min="22" max="22" width="18.28515625" style="23" bestFit="1" customWidth="1"/>
    <col min="23" max="24" width="35" style="23" bestFit="1" customWidth="1"/>
    <col min="25" max="16384" width="9.140625" style="23"/>
  </cols>
  <sheetData>
    <row r="3" spans="20:21" x14ac:dyDescent="0.25">
      <c r="T3" s="22" t="s">
        <v>13</v>
      </c>
      <c r="U3" s="22"/>
    </row>
    <row r="4" spans="20:21" x14ac:dyDescent="0.25">
      <c r="T4" s="17" t="s">
        <v>81</v>
      </c>
      <c r="U4" s="17" t="s">
        <v>80</v>
      </c>
    </row>
    <row r="5" spans="20:21" x14ac:dyDescent="0.25">
      <c r="T5" s="16" t="s">
        <v>12</v>
      </c>
      <c r="U5" s="16">
        <v>516447.9</v>
      </c>
    </row>
    <row r="6" spans="20:21" x14ac:dyDescent="0.25">
      <c r="T6" s="16" t="s">
        <v>24</v>
      </c>
      <c r="U6" s="16">
        <v>386895</v>
      </c>
    </row>
    <row r="7" spans="20:21" x14ac:dyDescent="0.25">
      <c r="T7" s="16" t="s">
        <v>68</v>
      </c>
      <c r="U7" s="16">
        <v>238000</v>
      </c>
    </row>
    <row r="8" spans="20:21" x14ac:dyDescent="0.25">
      <c r="T8" s="16" t="s">
        <v>34</v>
      </c>
      <c r="U8" s="16">
        <v>210000</v>
      </c>
    </row>
    <row r="9" spans="20:21" x14ac:dyDescent="0.25">
      <c r="T9" s="16" t="s">
        <v>59</v>
      </c>
      <c r="U9" s="16">
        <v>143000</v>
      </c>
    </row>
    <row r="10" spans="20:21" x14ac:dyDescent="0.25">
      <c r="T10"/>
      <c r="U10"/>
    </row>
    <row r="11" spans="20:21" x14ac:dyDescent="0.25">
      <c r="T11" s="22" t="s">
        <v>73</v>
      </c>
      <c r="U11" s="22"/>
    </row>
    <row r="12" spans="20:21" x14ac:dyDescent="0.25">
      <c r="T12" s="17" t="s">
        <v>81</v>
      </c>
      <c r="U12" s="17" t="s">
        <v>80</v>
      </c>
    </row>
    <row r="13" spans="20:21" x14ac:dyDescent="0.25">
      <c r="T13" s="16" t="s">
        <v>12</v>
      </c>
      <c r="U13" s="16">
        <v>250394.6</v>
      </c>
    </row>
    <row r="14" spans="20:21" x14ac:dyDescent="0.25">
      <c r="T14" s="16" t="s">
        <v>68</v>
      </c>
      <c r="U14" s="16">
        <v>233333</v>
      </c>
    </row>
    <row r="15" spans="20:21" x14ac:dyDescent="0.25">
      <c r="T15" s="16" t="s">
        <v>59</v>
      </c>
      <c r="U15" s="16">
        <v>227873</v>
      </c>
    </row>
    <row r="16" spans="20:21" x14ac:dyDescent="0.25">
      <c r="T16" s="16" t="s">
        <v>24</v>
      </c>
      <c r="U16" s="16">
        <v>204000</v>
      </c>
    </row>
    <row r="17" spans="20:23" x14ac:dyDescent="0.25">
      <c r="T17" s="16" t="s">
        <v>34</v>
      </c>
      <c r="U17" s="16">
        <v>147000</v>
      </c>
    </row>
    <row r="19" spans="20:23" x14ac:dyDescent="0.25">
      <c r="T19" s="21" t="s">
        <v>82</v>
      </c>
      <c r="U19" s="21"/>
      <c r="V19" s="21"/>
      <c r="W19" s="21"/>
    </row>
    <row r="20" spans="20:23" x14ac:dyDescent="0.25">
      <c r="T20" s="17" t="s">
        <v>81</v>
      </c>
      <c r="U20" s="17" t="s">
        <v>13</v>
      </c>
      <c r="V20" s="17" t="s">
        <v>73</v>
      </c>
      <c r="W20" s="17" t="s">
        <v>83</v>
      </c>
    </row>
    <row r="21" spans="20:23" x14ac:dyDescent="0.25">
      <c r="T21" s="16" t="s">
        <v>59</v>
      </c>
      <c r="U21" s="16">
        <v>143000</v>
      </c>
      <c r="V21" s="16">
        <v>147000</v>
      </c>
      <c r="W21" s="20">
        <v>-2.7210884353741496E-2</v>
      </c>
    </row>
    <row r="22" spans="20:23" x14ac:dyDescent="0.25">
      <c r="T22" s="16" t="s">
        <v>34</v>
      </c>
      <c r="U22" s="16">
        <v>210000</v>
      </c>
      <c r="V22" s="16">
        <v>204000</v>
      </c>
      <c r="W22" s="20">
        <v>2.9411764705882353E-2</v>
      </c>
    </row>
    <row r="23" spans="20:23" x14ac:dyDescent="0.25">
      <c r="T23" s="16" t="s">
        <v>68</v>
      </c>
      <c r="U23" s="16">
        <v>238000</v>
      </c>
      <c r="V23" s="16">
        <v>227873</v>
      </c>
      <c r="W23" s="20">
        <v>4.4441421318014859E-2</v>
      </c>
    </row>
    <row r="24" spans="20:23" x14ac:dyDescent="0.25">
      <c r="T24" s="16" t="s">
        <v>24</v>
      </c>
      <c r="U24" s="16">
        <v>386895</v>
      </c>
      <c r="V24" s="16">
        <v>233333</v>
      </c>
      <c r="W24" s="20">
        <v>0.65812379731971049</v>
      </c>
    </row>
    <row r="25" spans="20:23" x14ac:dyDescent="0.25">
      <c r="T25" s="16" t="s">
        <v>12</v>
      </c>
      <c r="U25" s="16">
        <v>516447.9</v>
      </c>
      <c r="V25" s="16">
        <v>250394.6</v>
      </c>
      <c r="W25" s="20">
        <v>1.0625360930307604</v>
      </c>
    </row>
  </sheetData>
  <autoFilter ref="T20:W25">
    <sortState ref="T27:W31">
      <sortCondition ref="W31:W36"/>
    </sortState>
  </autoFilter>
  <mergeCells count="3">
    <mergeCell ref="T19:W19"/>
    <mergeCell ref="T3:U3"/>
    <mergeCell ref="T11:U11"/>
  </mergeCells>
  <conditionalFormatting sqref="U5:U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{B9D8DA8B-2433-4963-96F1-804D662DADBF}</x14:id>
        </ext>
      </extLst>
    </cfRule>
  </conditionalFormatting>
  <conditionalFormatting sqref="U13:U1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{653B50F1-EB83-49FE-B826-513E84A855F0}</x14:id>
        </ext>
      </extLst>
    </cfRule>
  </conditionalFormatting>
  <conditionalFormatting sqref="U21:U2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{A9EAB6BC-563A-4F15-8223-626CC45E8400}</x14:id>
        </ext>
      </extLst>
    </cfRule>
  </conditionalFormatting>
  <conditionalFormatting sqref="V21:V2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{638DFB43-60BE-44F1-83EB-5BBCE7E3060C}</x14:id>
        </ext>
      </extLst>
    </cfRule>
  </conditionalFormatting>
  <conditionalFormatting sqref="W21:W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D8DA8B-2433-4963-96F1-804D662DAD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U5:U9</xm:sqref>
        </x14:conditionalFormatting>
        <x14:conditionalFormatting xmlns:xm="http://schemas.microsoft.com/office/excel/2006/main">
          <x14:cfRule type="dataBar" id="{653B50F1-EB83-49FE-B826-513E84A855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U13:U17</xm:sqref>
        </x14:conditionalFormatting>
        <x14:conditionalFormatting xmlns:xm="http://schemas.microsoft.com/office/excel/2006/main">
          <x14:cfRule type="dataBar" id="{A9EAB6BC-563A-4F15-8223-626CC45E84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U21:U25</xm:sqref>
        </x14:conditionalFormatting>
        <x14:conditionalFormatting xmlns:xm="http://schemas.microsoft.com/office/excel/2006/main">
          <x14:cfRule type="dataBar" id="{638DFB43-60BE-44F1-83EB-5BBCE7E306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V21:V25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7"/>
  <sheetViews>
    <sheetView topLeftCell="D13" zoomScale="85" zoomScaleNormal="85" workbookViewId="0">
      <selection activeCell="AE59" sqref="AE59"/>
    </sheetView>
  </sheetViews>
  <sheetFormatPr defaultRowHeight="15" x14ac:dyDescent="0.25"/>
  <cols>
    <col min="1" max="1" width="95.85546875" style="24" bestFit="1" customWidth="1"/>
    <col min="2" max="2" width="13.5703125" style="24" bestFit="1" customWidth="1"/>
    <col min="3" max="3" width="21.7109375" style="24" customWidth="1"/>
    <col min="4" max="4" width="28.28515625" style="24" bestFit="1" customWidth="1"/>
    <col min="5" max="5" width="13.5703125" style="24" bestFit="1" customWidth="1"/>
    <col min="6" max="16384" width="9.140625" style="24"/>
  </cols>
  <sheetData>
    <row r="2" spans="1:5" x14ac:dyDescent="0.25">
      <c r="B2" s="25" t="s">
        <v>9</v>
      </c>
      <c r="C2" s="25"/>
      <c r="D2" s="25"/>
      <c r="E2" s="25"/>
    </row>
    <row r="3" spans="1:5" ht="30" x14ac:dyDescent="0.25">
      <c r="A3" s="26" t="s">
        <v>84</v>
      </c>
      <c r="B3" s="26" t="s">
        <v>13</v>
      </c>
      <c r="C3" s="26" t="s">
        <v>73</v>
      </c>
      <c r="D3" s="26" t="s">
        <v>83</v>
      </c>
      <c r="E3" s="26" t="s">
        <v>85</v>
      </c>
    </row>
    <row r="4" spans="1:5" x14ac:dyDescent="0.25">
      <c r="A4" s="27" t="s">
        <v>66</v>
      </c>
      <c r="B4" s="28">
        <v>45045</v>
      </c>
      <c r="C4" s="28">
        <v>183348</v>
      </c>
      <c r="D4" s="29">
        <f>IF(B4&lt;&gt;0,(C4-B4)/B4,0)</f>
        <v>3.0703296703296705</v>
      </c>
      <c r="E4" s="28">
        <v>228393</v>
      </c>
    </row>
    <row r="5" spans="1:5" x14ac:dyDescent="0.25">
      <c r="A5" s="27" t="s">
        <v>46</v>
      </c>
      <c r="B5" s="28">
        <v>6000</v>
      </c>
      <c r="C5" s="28">
        <v>18000</v>
      </c>
      <c r="D5" s="29">
        <f>IF(B5&lt;&gt;0,(C5-B5)/B5,0)</f>
        <v>2</v>
      </c>
      <c r="E5" s="28">
        <v>24000</v>
      </c>
    </row>
    <row r="6" spans="1:5" x14ac:dyDescent="0.25">
      <c r="A6" s="27" t="s">
        <v>42</v>
      </c>
      <c r="B6" s="28">
        <v>40000</v>
      </c>
      <c r="C6" s="28">
        <v>52000</v>
      </c>
      <c r="D6" s="29">
        <f>IF(B6&lt;&gt;0,(C6-B6)/B6,0)</f>
        <v>0.3</v>
      </c>
      <c r="E6" s="28">
        <v>92000</v>
      </c>
    </row>
    <row r="7" spans="1:5" x14ac:dyDescent="0.25">
      <c r="A7" s="27" t="s">
        <v>30</v>
      </c>
      <c r="B7" s="28">
        <v>14000</v>
      </c>
      <c r="C7" s="28">
        <v>16000</v>
      </c>
      <c r="D7" s="29">
        <f>IF(B7&lt;&gt;0,(C7-B7)/B7,0)</f>
        <v>0.14285714285714285</v>
      </c>
      <c r="E7" s="28">
        <v>30000</v>
      </c>
    </row>
    <row r="8" spans="1:5" x14ac:dyDescent="0.25">
      <c r="A8" s="27" t="s">
        <v>32</v>
      </c>
      <c r="B8" s="28">
        <v>16000</v>
      </c>
      <c r="C8" s="28">
        <v>18000</v>
      </c>
      <c r="D8" s="29">
        <f>IF(B8&lt;&gt;0,(C8-B8)/B8,0)</f>
        <v>0.125</v>
      </c>
      <c r="E8" s="28">
        <v>34000</v>
      </c>
    </row>
    <row r="9" spans="1:5" x14ac:dyDescent="0.25">
      <c r="A9" s="27" t="s">
        <v>75</v>
      </c>
      <c r="B9" s="28">
        <v>0</v>
      </c>
      <c r="C9" s="28">
        <v>249530.63</v>
      </c>
      <c r="D9" s="29">
        <f>IF(B9&lt;&gt;0,(C9-B9)/B9,0)</f>
        <v>0</v>
      </c>
      <c r="E9" s="28">
        <v>249530.63</v>
      </c>
    </row>
    <row r="10" spans="1:5" x14ac:dyDescent="0.25">
      <c r="A10" s="27" t="s">
        <v>51</v>
      </c>
      <c r="B10" s="28">
        <v>5000</v>
      </c>
      <c r="C10" s="28">
        <v>5000</v>
      </c>
      <c r="D10" s="29">
        <f>IF(B10&lt;&gt;0,(C10-B10)/B10,0)</f>
        <v>0</v>
      </c>
      <c r="E10" s="28">
        <v>10000</v>
      </c>
    </row>
    <row r="11" spans="1:5" x14ac:dyDescent="0.25">
      <c r="A11" s="27" t="s">
        <v>21</v>
      </c>
      <c r="B11" s="28">
        <v>0</v>
      </c>
      <c r="C11" s="28">
        <v>863.97</v>
      </c>
      <c r="D11" s="29">
        <f>IF(B11&lt;&gt;0,(C11-B11)/B11,0)</f>
        <v>0</v>
      </c>
      <c r="E11" s="28">
        <v>863.97</v>
      </c>
    </row>
    <row r="12" spans="1:5" x14ac:dyDescent="0.25">
      <c r="A12" s="27" t="s">
        <v>58</v>
      </c>
      <c r="B12" s="28">
        <v>3000</v>
      </c>
      <c r="C12" s="28">
        <v>3000</v>
      </c>
      <c r="D12" s="29">
        <f>IF(B12&lt;&gt;0,(C12-B12)/B12,0)</f>
        <v>0</v>
      </c>
      <c r="E12" s="28">
        <v>6000</v>
      </c>
    </row>
    <row r="13" spans="1:5" x14ac:dyDescent="0.25">
      <c r="A13" s="27" t="s">
        <v>48</v>
      </c>
      <c r="B13" s="28">
        <v>10000</v>
      </c>
      <c r="C13" s="28">
        <v>10000</v>
      </c>
      <c r="D13" s="29">
        <f>IF(B13&lt;&gt;0,(C13-B13)/B13,0)</f>
        <v>0</v>
      </c>
      <c r="E13" s="28">
        <v>20000</v>
      </c>
    </row>
    <row r="14" spans="1:5" x14ac:dyDescent="0.25">
      <c r="A14" s="27" t="s">
        <v>52</v>
      </c>
      <c r="B14" s="28">
        <v>24000</v>
      </c>
      <c r="C14" s="28">
        <v>24000</v>
      </c>
      <c r="D14" s="29">
        <f>IF(B14&lt;&gt;0,(C14-B14)/B14,0)</f>
        <v>0</v>
      </c>
      <c r="E14" s="28">
        <v>48000</v>
      </c>
    </row>
    <row r="15" spans="1:5" x14ac:dyDescent="0.25">
      <c r="A15" s="27" t="s">
        <v>39</v>
      </c>
      <c r="B15" s="28">
        <v>11000</v>
      </c>
      <c r="C15" s="28">
        <v>11000</v>
      </c>
      <c r="D15" s="29">
        <f>IF(B15&lt;&gt;0,(C15-B15)/B15,0)</f>
        <v>0</v>
      </c>
      <c r="E15" s="28">
        <v>22000</v>
      </c>
    </row>
    <row r="16" spans="1:5" x14ac:dyDescent="0.25">
      <c r="A16" s="27" t="s">
        <v>71</v>
      </c>
      <c r="B16" s="28">
        <v>238000</v>
      </c>
      <c r="C16" s="28">
        <v>233333</v>
      </c>
      <c r="D16" s="29">
        <f>IF(B16&lt;&gt;0,(C16-B16)/B16,0)</f>
        <v>-1.9609243697478993E-2</v>
      </c>
      <c r="E16" s="28">
        <v>471333</v>
      </c>
    </row>
    <row r="17" spans="1:5" x14ac:dyDescent="0.25">
      <c r="A17" s="27" t="s">
        <v>28</v>
      </c>
      <c r="B17" s="28">
        <v>180000</v>
      </c>
      <c r="C17" s="28">
        <v>170000</v>
      </c>
      <c r="D17" s="29">
        <f>IF(B17&lt;&gt;0,(C17-B17)/B17,0)</f>
        <v>-5.5555555555555552E-2</v>
      </c>
      <c r="E17" s="28">
        <v>350000</v>
      </c>
    </row>
    <row r="18" spans="1:5" x14ac:dyDescent="0.25">
      <c r="A18" s="27" t="s">
        <v>38</v>
      </c>
      <c r="B18" s="28">
        <v>30000</v>
      </c>
      <c r="C18" s="28">
        <v>18000</v>
      </c>
      <c r="D18" s="29">
        <f>IF(B18&lt;&gt;0,(C18-B18)/B18,0)</f>
        <v>-0.4</v>
      </c>
      <c r="E18" s="28">
        <v>48000</v>
      </c>
    </row>
    <row r="19" spans="1:5" x14ac:dyDescent="0.25">
      <c r="A19" s="27" t="s">
        <v>44</v>
      </c>
      <c r="B19" s="28">
        <v>14000</v>
      </c>
      <c r="C19" s="28">
        <v>6000</v>
      </c>
      <c r="D19" s="29">
        <f>IF(B19&lt;&gt;0,(C19-B19)/B19,0)</f>
        <v>-0.5714285714285714</v>
      </c>
      <c r="E19" s="28">
        <v>20000</v>
      </c>
    </row>
    <row r="20" spans="1:5" x14ac:dyDescent="0.25">
      <c r="A20" s="27" t="s">
        <v>63</v>
      </c>
      <c r="B20" s="28">
        <v>341850</v>
      </c>
      <c r="C20" s="28">
        <v>44525</v>
      </c>
      <c r="D20" s="29">
        <f>IF(B20&lt;&gt;0,(C20-B20)/B20,0)</f>
        <v>-0.86975281556238115</v>
      </c>
      <c r="E20" s="28">
        <v>386375</v>
      </c>
    </row>
    <row r="21" spans="1:5" x14ac:dyDescent="0.25">
      <c r="A21" s="27" t="s">
        <v>17</v>
      </c>
      <c r="B21" s="28">
        <v>516447.9</v>
      </c>
      <c r="C21" s="28">
        <v>0</v>
      </c>
      <c r="D21" s="29">
        <f>IF(B21&lt;&gt;0,(C21-B21)/B21,0)</f>
        <v>-1</v>
      </c>
      <c r="E21" s="28">
        <v>516447.9</v>
      </c>
    </row>
    <row r="24" spans="1:5" x14ac:dyDescent="0.25">
      <c r="A24" s="30"/>
      <c r="B24" s="25" t="s">
        <v>9</v>
      </c>
      <c r="C24" s="25"/>
      <c r="D24" s="25"/>
      <c r="E24" s="25"/>
    </row>
    <row r="25" spans="1:5" x14ac:dyDescent="0.25">
      <c r="A25" s="26" t="s">
        <v>86</v>
      </c>
      <c r="B25" s="26" t="s">
        <v>13</v>
      </c>
      <c r="C25" s="26" t="s">
        <v>73</v>
      </c>
      <c r="D25" s="26" t="s">
        <v>83</v>
      </c>
      <c r="E25" s="26" t="s">
        <v>85</v>
      </c>
    </row>
    <row r="26" spans="1:5" x14ac:dyDescent="0.25">
      <c r="A26" s="27" t="s">
        <v>37</v>
      </c>
      <c r="B26" s="28">
        <v>143000</v>
      </c>
      <c r="C26" s="28">
        <v>147000</v>
      </c>
      <c r="D26" s="29">
        <f>IF(B26&lt;&gt;0,(C26-B26)/B26,0)</f>
        <v>2.7972027972027972E-2</v>
      </c>
      <c r="E26" s="28">
        <v>290000</v>
      </c>
    </row>
    <row r="27" spans="1:5" x14ac:dyDescent="0.25">
      <c r="A27" s="27" t="s">
        <v>20</v>
      </c>
      <c r="B27" s="28">
        <v>0</v>
      </c>
      <c r="C27" s="28">
        <v>863.97</v>
      </c>
      <c r="D27" s="29">
        <f>IF(B27&lt;&gt;0,(C27-B27)/B27,0)</f>
        <v>0</v>
      </c>
      <c r="E27" s="28">
        <v>863.97</v>
      </c>
    </row>
    <row r="28" spans="1:5" x14ac:dyDescent="0.25">
      <c r="A28" s="27" t="s">
        <v>70</v>
      </c>
      <c r="B28" s="28">
        <v>238000</v>
      </c>
      <c r="C28" s="28">
        <v>233333</v>
      </c>
      <c r="D28" s="29">
        <f>IF(B28&lt;&gt;0,(C28-B28)/B28,0)</f>
        <v>-1.9609243697478993E-2</v>
      </c>
      <c r="E28" s="28">
        <v>471333</v>
      </c>
    </row>
    <row r="29" spans="1:5" x14ac:dyDescent="0.25">
      <c r="A29" s="27" t="s">
        <v>27</v>
      </c>
      <c r="B29" s="28">
        <v>210000</v>
      </c>
      <c r="C29" s="28">
        <v>204000</v>
      </c>
      <c r="D29" s="29">
        <f>IF(B29&lt;&gt;0,(C29-B29)/B29,0)</f>
        <v>-2.8571428571428571E-2</v>
      </c>
      <c r="E29" s="28">
        <v>414000</v>
      </c>
    </row>
    <row r="30" spans="1:5" x14ac:dyDescent="0.25">
      <c r="A30" s="27" t="s">
        <v>62</v>
      </c>
      <c r="B30" s="28">
        <v>386895</v>
      </c>
      <c r="C30" s="28">
        <v>227873</v>
      </c>
      <c r="D30" s="29">
        <f>IF(B30&lt;&gt;0,(C30-B30)/B30,0)</f>
        <v>-0.41102107807027749</v>
      </c>
      <c r="E30" s="28">
        <v>614768</v>
      </c>
    </row>
    <row r="31" spans="1:5" x14ac:dyDescent="0.25">
      <c r="A31" s="27" t="s">
        <v>16</v>
      </c>
      <c r="B31" s="28">
        <v>516447.9</v>
      </c>
      <c r="C31" s="28">
        <v>249530.63</v>
      </c>
      <c r="D31" s="29">
        <f>IF(B31&lt;&gt;0,(C31-B31)/B31,0)</f>
        <v>-0.516832908024217</v>
      </c>
      <c r="E31" s="28">
        <v>765978.53</v>
      </c>
    </row>
    <row r="44" spans="1:4" ht="15.75" thickBot="1" x14ac:dyDescent="0.3"/>
    <row r="45" spans="1:4" ht="65.25" thickBot="1" x14ac:dyDescent="0.3">
      <c r="A45" s="8" t="s">
        <v>8</v>
      </c>
      <c r="B45" s="9" t="s">
        <v>9</v>
      </c>
      <c r="C45" s="8" t="s">
        <v>6</v>
      </c>
      <c r="D45" s="8" t="s">
        <v>7</v>
      </c>
    </row>
    <row r="46" spans="1:4" ht="15.75" thickBot="1" x14ac:dyDescent="0.3">
      <c r="A46" s="13">
        <v>0.23945121680000001</v>
      </c>
      <c r="B46" s="14">
        <v>249530.63</v>
      </c>
      <c r="C46" s="12" t="s">
        <v>16</v>
      </c>
      <c r="D46" s="11" t="s">
        <v>75</v>
      </c>
    </row>
    <row r="47" spans="1:4" ht="15.75" thickBot="1" x14ac:dyDescent="0.3">
      <c r="A47" s="13">
        <v>0.56399629279999997</v>
      </c>
      <c r="B47" s="14">
        <v>516447.9</v>
      </c>
      <c r="C47" s="12" t="s">
        <v>16</v>
      </c>
      <c r="D47" s="11" t="s">
        <v>17</v>
      </c>
    </row>
    <row r="48" spans="1:4" ht="15.75" thickBot="1" x14ac:dyDescent="0.3">
      <c r="A48" s="13">
        <v>53.06</v>
      </c>
      <c r="B48" s="13">
        <v>863.97</v>
      </c>
      <c r="C48" s="12" t="s">
        <v>20</v>
      </c>
      <c r="D48" s="11" t="s">
        <v>21</v>
      </c>
    </row>
    <row r="49" spans="1:4" ht="15.75" thickBot="1" x14ac:dyDescent="0.3">
      <c r="A49" s="13">
        <v>53.06</v>
      </c>
      <c r="B49" s="11">
        <v>0</v>
      </c>
      <c r="C49" s="12" t="s">
        <v>20</v>
      </c>
      <c r="D49" s="11" t="s">
        <v>21</v>
      </c>
    </row>
    <row r="50" spans="1:4" ht="30.75" thickBot="1" x14ac:dyDescent="0.3">
      <c r="A50" s="13">
        <v>646.52</v>
      </c>
      <c r="B50" s="31">
        <v>170000</v>
      </c>
      <c r="C50" s="32" t="s">
        <v>27</v>
      </c>
      <c r="D50" s="33" t="s">
        <v>28</v>
      </c>
    </row>
    <row r="51" spans="1:4" ht="30.75" thickBot="1" x14ac:dyDescent="0.3">
      <c r="A51" s="13">
        <v>11.2479</v>
      </c>
      <c r="B51" s="13">
        <v>16000</v>
      </c>
      <c r="C51" s="12" t="s">
        <v>27</v>
      </c>
      <c r="D51" s="11" t="s">
        <v>30</v>
      </c>
    </row>
    <row r="52" spans="1:4" ht="30.75" thickBot="1" x14ac:dyDescent="0.3">
      <c r="A52" s="13">
        <v>23.538499999999999</v>
      </c>
      <c r="B52" s="13">
        <v>18000</v>
      </c>
      <c r="C52" s="12" t="s">
        <v>27</v>
      </c>
      <c r="D52" s="11" t="s">
        <v>32</v>
      </c>
    </row>
    <row r="53" spans="1:4" ht="30.75" thickBot="1" x14ac:dyDescent="0.3">
      <c r="A53" s="13">
        <v>646.52</v>
      </c>
      <c r="B53" s="31">
        <v>180000</v>
      </c>
      <c r="C53" s="32" t="s">
        <v>27</v>
      </c>
      <c r="D53" s="33" t="s">
        <v>28</v>
      </c>
    </row>
    <row r="54" spans="1:4" ht="30.75" thickBot="1" x14ac:dyDescent="0.3">
      <c r="A54" s="13">
        <v>11.2479</v>
      </c>
      <c r="B54" s="13">
        <v>14000</v>
      </c>
      <c r="C54" s="12" t="s">
        <v>27</v>
      </c>
      <c r="D54" s="11" t="s">
        <v>30</v>
      </c>
    </row>
    <row r="55" spans="1:4" ht="30.75" thickBot="1" x14ac:dyDescent="0.3">
      <c r="A55" s="13">
        <v>23.538499999999999</v>
      </c>
      <c r="B55" s="13">
        <v>16000</v>
      </c>
      <c r="C55" s="12" t="s">
        <v>27</v>
      </c>
      <c r="D55" s="11" t="s">
        <v>32</v>
      </c>
    </row>
    <row r="56" spans="1:4" ht="15.75" thickBot="1" x14ac:dyDescent="0.3">
      <c r="A56" s="13">
        <v>51.72</v>
      </c>
      <c r="B56" s="15">
        <v>30000</v>
      </c>
      <c r="C56" s="12" t="s">
        <v>37</v>
      </c>
      <c r="D56" s="11" t="s">
        <v>38</v>
      </c>
    </row>
    <row r="57" spans="1:4" ht="15.75" thickBot="1" x14ac:dyDescent="0.3">
      <c r="A57" s="13">
        <v>0.7</v>
      </c>
      <c r="B57" s="15">
        <v>11000</v>
      </c>
      <c r="C57" s="12" t="s">
        <v>37</v>
      </c>
      <c r="D57" s="11" t="s">
        <v>39</v>
      </c>
    </row>
    <row r="58" spans="1:4" ht="15.75" thickBot="1" x14ac:dyDescent="0.3">
      <c r="A58" s="13">
        <v>0.4</v>
      </c>
      <c r="B58" s="15">
        <v>40000</v>
      </c>
      <c r="C58" s="12" t="s">
        <v>37</v>
      </c>
      <c r="D58" s="11" t="s">
        <v>42</v>
      </c>
    </row>
    <row r="59" spans="1:4" ht="15.75" thickBot="1" x14ac:dyDescent="0.3">
      <c r="A59" s="13">
        <v>1.28</v>
      </c>
      <c r="B59" s="15">
        <v>14000</v>
      </c>
      <c r="C59" s="12" t="s">
        <v>37</v>
      </c>
      <c r="D59" s="11" t="s">
        <v>44</v>
      </c>
    </row>
    <row r="60" spans="1:4" ht="15.75" thickBot="1" x14ac:dyDescent="0.3">
      <c r="A60" s="13">
        <v>0.7</v>
      </c>
      <c r="B60" s="15">
        <v>6000</v>
      </c>
      <c r="C60" s="12" t="s">
        <v>37</v>
      </c>
      <c r="D60" s="11" t="s">
        <v>46</v>
      </c>
    </row>
    <row r="61" spans="1:4" ht="15.75" thickBot="1" x14ac:dyDescent="0.3">
      <c r="A61" s="13">
        <v>7.5</v>
      </c>
      <c r="B61" s="15">
        <v>10000</v>
      </c>
      <c r="C61" s="12" t="s">
        <v>37</v>
      </c>
      <c r="D61" s="11" t="s">
        <v>48</v>
      </c>
    </row>
    <row r="62" spans="1:4" ht="15.75" thickBot="1" x14ac:dyDescent="0.3">
      <c r="A62" s="13">
        <v>18.600000000000001</v>
      </c>
      <c r="B62" s="15">
        <v>5000</v>
      </c>
      <c r="C62" s="12" t="s">
        <v>37</v>
      </c>
      <c r="D62" s="11" t="s">
        <v>51</v>
      </c>
    </row>
    <row r="63" spans="1:4" ht="15.75" thickBot="1" x14ac:dyDescent="0.3">
      <c r="A63" s="13">
        <v>3.7</v>
      </c>
      <c r="B63" s="15">
        <v>14000</v>
      </c>
      <c r="C63" s="12" t="s">
        <v>37</v>
      </c>
      <c r="D63" s="11" t="s">
        <v>52</v>
      </c>
    </row>
    <row r="64" spans="1:4" ht="15.75" thickBot="1" x14ac:dyDescent="0.3">
      <c r="A64" s="13">
        <v>3.7</v>
      </c>
      <c r="B64" s="15">
        <v>10000</v>
      </c>
      <c r="C64" s="12" t="s">
        <v>37</v>
      </c>
      <c r="D64" s="11" t="s">
        <v>52</v>
      </c>
    </row>
    <row r="65" spans="1:4" ht="15.75" thickBot="1" x14ac:dyDescent="0.3">
      <c r="A65" s="13">
        <v>5.0999999999999996</v>
      </c>
      <c r="B65" s="15">
        <v>3000</v>
      </c>
      <c r="C65" s="12" t="s">
        <v>37</v>
      </c>
      <c r="D65" s="11" t="s">
        <v>58</v>
      </c>
    </row>
    <row r="66" spans="1:4" ht="15.75" thickBot="1" x14ac:dyDescent="0.3">
      <c r="A66" s="13">
        <v>51.72</v>
      </c>
      <c r="B66" s="15">
        <v>18000</v>
      </c>
      <c r="C66" s="12" t="s">
        <v>37</v>
      </c>
      <c r="D66" s="11" t="s">
        <v>38</v>
      </c>
    </row>
    <row r="67" spans="1:4" ht="15.75" thickBot="1" x14ac:dyDescent="0.3">
      <c r="A67" s="13">
        <v>0.7</v>
      </c>
      <c r="B67" s="15">
        <v>11000</v>
      </c>
      <c r="C67" s="12" t="s">
        <v>37</v>
      </c>
      <c r="D67" s="11" t="s">
        <v>39</v>
      </c>
    </row>
    <row r="68" spans="1:4" ht="15.75" thickBot="1" x14ac:dyDescent="0.3">
      <c r="A68" s="13">
        <v>0.4</v>
      </c>
      <c r="B68" s="15">
        <v>52000</v>
      </c>
      <c r="C68" s="12" t="s">
        <v>37</v>
      </c>
      <c r="D68" s="11" t="s">
        <v>42</v>
      </c>
    </row>
    <row r="69" spans="1:4" ht="15.75" thickBot="1" x14ac:dyDescent="0.3">
      <c r="A69" s="13">
        <v>1.28</v>
      </c>
      <c r="B69" s="15">
        <v>6000</v>
      </c>
      <c r="C69" s="12" t="s">
        <v>37</v>
      </c>
      <c r="D69" s="11" t="s">
        <v>44</v>
      </c>
    </row>
    <row r="70" spans="1:4" ht="15.75" thickBot="1" x14ac:dyDescent="0.3">
      <c r="A70" s="13">
        <v>0.7</v>
      </c>
      <c r="B70" s="15">
        <v>18000</v>
      </c>
      <c r="C70" s="12" t="s">
        <v>37</v>
      </c>
      <c r="D70" s="11" t="s">
        <v>46</v>
      </c>
    </row>
    <row r="71" spans="1:4" ht="15.75" thickBot="1" x14ac:dyDescent="0.3">
      <c r="A71" s="13">
        <v>7.5</v>
      </c>
      <c r="B71" s="15">
        <v>10000</v>
      </c>
      <c r="C71" s="12" t="s">
        <v>37</v>
      </c>
      <c r="D71" s="11" t="s">
        <v>48</v>
      </c>
    </row>
    <row r="72" spans="1:4" ht="15.75" thickBot="1" x14ac:dyDescent="0.3">
      <c r="A72" s="13">
        <v>18.600000000000001</v>
      </c>
      <c r="B72" s="15">
        <v>5000</v>
      </c>
      <c r="C72" s="12" t="s">
        <v>37</v>
      </c>
      <c r="D72" s="11" t="s">
        <v>51</v>
      </c>
    </row>
    <row r="73" spans="1:4" ht="15.75" thickBot="1" x14ac:dyDescent="0.3">
      <c r="A73" s="13">
        <v>3.7</v>
      </c>
      <c r="B73" s="15">
        <v>14000</v>
      </c>
      <c r="C73" s="12" t="s">
        <v>37</v>
      </c>
      <c r="D73" s="11" t="s">
        <v>52</v>
      </c>
    </row>
    <row r="74" spans="1:4" ht="15.75" thickBot="1" x14ac:dyDescent="0.3">
      <c r="A74" s="13">
        <v>3.7</v>
      </c>
      <c r="B74" s="15">
        <v>10000</v>
      </c>
      <c r="C74" s="12" t="s">
        <v>37</v>
      </c>
      <c r="D74" s="11" t="s">
        <v>52</v>
      </c>
    </row>
    <row r="75" spans="1:4" ht="15.75" thickBot="1" x14ac:dyDescent="0.3">
      <c r="A75" s="13">
        <v>5.0999999999999996</v>
      </c>
      <c r="B75" s="15">
        <v>3000</v>
      </c>
      <c r="C75" s="12" t="s">
        <v>37</v>
      </c>
      <c r="D75" s="11" t="s">
        <v>58</v>
      </c>
    </row>
    <row r="76" spans="1:4" ht="52.5" thickBot="1" x14ac:dyDescent="0.3">
      <c r="A76" s="13">
        <v>0.12665372999999999</v>
      </c>
      <c r="B76" s="15">
        <v>12000</v>
      </c>
      <c r="C76" s="12" t="s">
        <v>62</v>
      </c>
      <c r="D76" s="11" t="s">
        <v>63</v>
      </c>
    </row>
    <row r="77" spans="1:4" ht="52.5" thickBot="1" x14ac:dyDescent="0.3">
      <c r="A77" s="13">
        <v>0.12665372999999999</v>
      </c>
      <c r="B77" s="15">
        <v>42593</v>
      </c>
      <c r="C77" s="12" t="s">
        <v>62</v>
      </c>
      <c r="D77" s="11" t="s">
        <v>63</v>
      </c>
    </row>
    <row r="78" spans="1:4" ht="52.5" thickBot="1" x14ac:dyDescent="0.3">
      <c r="A78" s="13">
        <v>0.12665372999999999</v>
      </c>
      <c r="B78" s="15">
        <v>154883</v>
      </c>
      <c r="C78" s="12" t="s">
        <v>62</v>
      </c>
      <c r="D78" s="11" t="s">
        <v>63</v>
      </c>
    </row>
    <row r="79" spans="1:4" ht="52.5" thickBot="1" x14ac:dyDescent="0.3">
      <c r="A79" s="13">
        <v>0.12665372999999999</v>
      </c>
      <c r="B79" s="15">
        <v>54209</v>
      </c>
      <c r="C79" s="12" t="s">
        <v>62</v>
      </c>
      <c r="D79" s="11" t="s">
        <v>63</v>
      </c>
    </row>
    <row r="80" spans="1:4" ht="52.5" thickBot="1" x14ac:dyDescent="0.3">
      <c r="A80" s="13">
        <v>0.12665372999999999</v>
      </c>
      <c r="B80" s="15">
        <v>23232</v>
      </c>
      <c r="C80" s="12" t="s">
        <v>62</v>
      </c>
      <c r="D80" s="11" t="s">
        <v>63</v>
      </c>
    </row>
    <row r="81" spans="1:4" ht="52.5" thickBot="1" x14ac:dyDescent="0.3">
      <c r="A81" s="13">
        <v>0.12665372999999999</v>
      </c>
      <c r="B81" s="15">
        <v>4000</v>
      </c>
      <c r="C81" s="12" t="s">
        <v>62</v>
      </c>
      <c r="D81" s="11" t="s">
        <v>63</v>
      </c>
    </row>
    <row r="82" spans="1:4" ht="52.5" thickBot="1" x14ac:dyDescent="0.3">
      <c r="A82" s="13">
        <v>0.12665372999999999</v>
      </c>
      <c r="B82" s="15">
        <v>3822</v>
      </c>
      <c r="C82" s="12" t="s">
        <v>62</v>
      </c>
      <c r="D82" s="11" t="s">
        <v>63</v>
      </c>
    </row>
    <row r="83" spans="1:4" ht="52.5" thickBot="1" x14ac:dyDescent="0.3">
      <c r="A83" s="13">
        <v>0.12665372999999999</v>
      </c>
      <c r="B83" s="15">
        <v>47111</v>
      </c>
      <c r="C83" s="12" t="s">
        <v>62</v>
      </c>
      <c r="D83" s="11" t="s">
        <v>63</v>
      </c>
    </row>
    <row r="84" spans="1:4" ht="52.5" thickBot="1" x14ac:dyDescent="0.3">
      <c r="A84" s="13">
        <v>9.4346410000000006E-3</v>
      </c>
      <c r="B84" s="15">
        <v>33651</v>
      </c>
      <c r="C84" s="12" t="s">
        <v>62</v>
      </c>
      <c r="D84" s="11" t="s">
        <v>66</v>
      </c>
    </row>
    <row r="85" spans="1:4" ht="52.5" thickBot="1" x14ac:dyDescent="0.3">
      <c r="A85" s="13">
        <v>9.4346410000000006E-3</v>
      </c>
      <c r="B85" s="15">
        <v>11394</v>
      </c>
      <c r="C85" s="12" t="s">
        <v>62</v>
      </c>
      <c r="D85" s="11" t="s">
        <v>66</v>
      </c>
    </row>
    <row r="86" spans="1:4" ht="52.5" thickBot="1" x14ac:dyDescent="0.3">
      <c r="A86" s="13">
        <v>0.12665372999999999</v>
      </c>
      <c r="B86" s="15">
        <v>18360</v>
      </c>
      <c r="C86" s="12" t="s">
        <v>62</v>
      </c>
      <c r="D86" s="11" t="s">
        <v>63</v>
      </c>
    </row>
    <row r="87" spans="1:4" ht="52.5" thickBot="1" x14ac:dyDescent="0.3">
      <c r="A87" s="13">
        <v>0.12665372999999999</v>
      </c>
      <c r="B87" s="15">
        <v>1947</v>
      </c>
      <c r="C87" s="12" t="s">
        <v>62</v>
      </c>
      <c r="D87" s="11" t="s">
        <v>63</v>
      </c>
    </row>
    <row r="88" spans="1:4" ht="52.5" thickBot="1" x14ac:dyDescent="0.3">
      <c r="A88" s="13">
        <v>0.12665372999999999</v>
      </c>
      <c r="B88" s="15">
        <v>9204</v>
      </c>
      <c r="C88" s="12" t="s">
        <v>62</v>
      </c>
      <c r="D88" s="11" t="s">
        <v>63</v>
      </c>
    </row>
    <row r="89" spans="1:4" ht="52.5" thickBot="1" x14ac:dyDescent="0.3">
      <c r="A89" s="13">
        <v>0.12665372999999999</v>
      </c>
      <c r="B89" s="15">
        <v>1062</v>
      </c>
      <c r="C89" s="12" t="s">
        <v>62</v>
      </c>
      <c r="D89" s="11" t="s">
        <v>63</v>
      </c>
    </row>
    <row r="90" spans="1:4" ht="52.5" thickBot="1" x14ac:dyDescent="0.3">
      <c r="A90" s="13">
        <v>0.12665372999999999</v>
      </c>
      <c r="B90" s="15">
        <v>3186</v>
      </c>
      <c r="C90" s="12" t="s">
        <v>62</v>
      </c>
      <c r="D90" s="11" t="s">
        <v>63</v>
      </c>
    </row>
    <row r="91" spans="1:4" ht="52.5" thickBot="1" x14ac:dyDescent="0.3">
      <c r="A91" s="13">
        <v>0.12665372999999999</v>
      </c>
      <c r="B91" s="15">
        <v>10200</v>
      </c>
      <c r="C91" s="12" t="s">
        <v>62</v>
      </c>
      <c r="D91" s="11" t="s">
        <v>63</v>
      </c>
    </row>
    <row r="92" spans="1:4" ht="52.5" thickBot="1" x14ac:dyDescent="0.3">
      <c r="A92" s="13">
        <v>0.12665372999999999</v>
      </c>
      <c r="B92" s="13">
        <v>335</v>
      </c>
      <c r="C92" s="12" t="s">
        <v>62</v>
      </c>
      <c r="D92" s="11" t="s">
        <v>63</v>
      </c>
    </row>
    <row r="93" spans="1:4" ht="52.5" thickBot="1" x14ac:dyDescent="0.3">
      <c r="A93" s="13">
        <v>9.4346410000000006E-3</v>
      </c>
      <c r="B93" s="15">
        <v>106953</v>
      </c>
      <c r="C93" s="12" t="s">
        <v>62</v>
      </c>
      <c r="D93" s="11" t="s">
        <v>66</v>
      </c>
    </row>
    <row r="94" spans="1:4" ht="52.5" thickBot="1" x14ac:dyDescent="0.3">
      <c r="A94" s="13">
        <v>9.4346410000000006E-3</v>
      </c>
      <c r="B94" s="15">
        <v>76395</v>
      </c>
      <c r="C94" s="12" t="s">
        <v>62</v>
      </c>
      <c r="D94" s="11" t="s">
        <v>66</v>
      </c>
    </row>
    <row r="95" spans="1:4" ht="52.5" thickBot="1" x14ac:dyDescent="0.3">
      <c r="A95" s="13">
        <v>0.12665372999999999</v>
      </c>
      <c r="B95" s="13">
        <v>231</v>
      </c>
      <c r="C95" s="12" t="s">
        <v>62</v>
      </c>
      <c r="D95" s="11" t="s">
        <v>63</v>
      </c>
    </row>
    <row r="96" spans="1:4" ht="30.75" thickBot="1" x14ac:dyDescent="0.3">
      <c r="A96" s="13">
        <v>1.88</v>
      </c>
      <c r="B96" s="11">
        <v>238000</v>
      </c>
      <c r="C96" s="12" t="s">
        <v>70</v>
      </c>
      <c r="D96" s="11" t="s">
        <v>71</v>
      </c>
    </row>
    <row r="97" spans="1:4" ht="30.75" thickBot="1" x14ac:dyDescent="0.3">
      <c r="A97" s="13">
        <v>1.88</v>
      </c>
      <c r="B97" s="11">
        <v>233333</v>
      </c>
      <c r="C97" s="12" t="s">
        <v>70</v>
      </c>
      <c r="D97" s="11" t="s">
        <v>71</v>
      </c>
    </row>
  </sheetData>
  <autoFilter ref="A25:E31">
    <sortState ref="A26:E31">
      <sortCondition descending="1" ref="D25:D31"/>
    </sortState>
  </autoFilter>
  <mergeCells count="2">
    <mergeCell ref="B2:E2"/>
    <mergeCell ref="B24:E24"/>
  </mergeCells>
  <conditionalFormatting sqref="B4:D4 D5:D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C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C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C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C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C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C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C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C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C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C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C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C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C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2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{41841805-8380-47F2-9F1C-DD47F8A6C673}</x14:id>
        </ext>
      </extLst>
    </cfRule>
  </conditionalFormatting>
  <conditionalFormatting sqref="E26:E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{FCFD2EC6-956B-436A-BA31-B6290B979293}</x14:id>
        </ext>
      </extLst>
    </cfRule>
  </conditionalFormatting>
  <conditionalFormatting sqref="D26:D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A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46" r:id="rId1" display="https://www.epa.gov/energy/emissions-generation-resource-integrated-database-egrid"/>
    <hyperlink ref="C47" r:id="rId2" display="https://www.epa.gov/energy/emissions-generation-resource-integrated-database-egrid"/>
    <hyperlink ref="C48" r:id="rId3" display="https://www.epa.gov/sites/production/files/2018-03/documents/emission-factors_mar_2018_0.pdf"/>
    <hyperlink ref="C49" r:id="rId4" display="https://www.epa.gov/sites/production/files/2018-03/documents/emission-factors_mar_2018_0.pdf"/>
    <hyperlink ref="C50" r:id="rId5" display="https://www.gov.uk/government/publications/greenhouse-gas-reporting-conversion-factors-2019"/>
    <hyperlink ref="C51" r:id="rId6" display="https://www.gov.uk/government/publications/greenhouse-gas-reporting-conversion-factors-2019"/>
    <hyperlink ref="C52" r:id="rId7" display="https://www.gov.uk/government/publications/greenhouse-gas-reporting-conversion-factors-2019"/>
    <hyperlink ref="C53" r:id="rId8" display="https://www.gov.uk/government/publications/greenhouse-gas-reporting-conversion-factors-2019"/>
    <hyperlink ref="C54" r:id="rId9" display="https://www.gov.uk/government/publications/greenhouse-gas-reporting-conversion-factors-2019"/>
    <hyperlink ref="C55" r:id="rId10" display="https://www.gov.uk/government/publications/greenhouse-gas-reporting-conversion-factors-2019"/>
    <hyperlink ref="C56" r:id="rId11" display="https://science.sciencemag.org/content/suppl/2018/05/30/360.6392.987.DC1?_ga=2.190715874.817200978.1588101318-249138093.1574359716"/>
    <hyperlink ref="C57" r:id="rId12" display="https://science.sciencemag.org/content/suppl/2018/05/30/360.6392.987.DC1?_ga=2.190715874.817200978.1588101318-249138093.1574359716"/>
    <hyperlink ref="C58" r:id="rId13" display="https://science.sciencemag.org/content/suppl/2018/05/30/360.6392.987.DC1?_ga=2.190715874.817200978.1588101318-249138093.1574359716"/>
    <hyperlink ref="C59" r:id="rId14" display="https://science.sciencemag.org/content/suppl/2018/05/30/360.6392.987.DC1?_ga=2.190715874.817200978.1588101318-249138093.1574359716"/>
    <hyperlink ref="C60" r:id="rId15" display="https://science.sciencemag.org/content/suppl/2018/05/30/360.6392.987.DC1?_ga=2.190715874.817200978.1588101318-249138093.1574359716"/>
    <hyperlink ref="C61" r:id="rId16" display="https://science.sciencemag.org/content/suppl/2018/05/30/360.6392.987.DC1?_ga=2.190715874.817200978.1588101318-249138093.1574359716"/>
    <hyperlink ref="C62" r:id="rId17" display="https://science.sciencemag.org/content/suppl/2018/05/30/360.6392.987.DC1?_ga=2.190715874.817200978.1588101318-249138093.1574359716"/>
    <hyperlink ref="C63" r:id="rId18" display="https://science.sciencemag.org/content/suppl/2018/05/30/360.6392.987.DC1?_ga=2.190715874.817200978.1588101318-249138093.1574359716"/>
    <hyperlink ref="C64" r:id="rId19" display="https://science.sciencemag.org/content/suppl/2018/05/30/360.6392.987.DC1?_ga=2.190715874.817200978.1588101318-249138093.1574359716"/>
    <hyperlink ref="C65" r:id="rId20" display="https://science.sciencemag.org/content/suppl/2018/05/30/360.6392.987.DC1?_ga=2.190715874.817200978.1588101318-249138093.1574359716"/>
    <hyperlink ref="C66" r:id="rId21" display="https://science.sciencemag.org/content/suppl/2018/05/30/360.6392.987.DC1?_ga=2.190715874.817200978.1588101318-249138093.1574359716"/>
    <hyperlink ref="C67" r:id="rId22" display="https://science.sciencemag.org/content/suppl/2018/05/30/360.6392.987.DC1?_ga=2.190715874.817200978.1588101318-249138093.1574359716"/>
    <hyperlink ref="C68" r:id="rId23" display="https://science.sciencemag.org/content/suppl/2018/05/30/360.6392.987.DC1?_ga=2.190715874.817200978.1588101318-249138093.1574359716"/>
    <hyperlink ref="C69" r:id="rId24" display="https://science.sciencemag.org/content/suppl/2018/05/30/360.6392.987.DC1?_ga=2.190715874.817200978.1588101318-249138093.1574359716"/>
    <hyperlink ref="C70" r:id="rId25" display="https://science.sciencemag.org/content/suppl/2018/05/30/360.6392.987.DC1?_ga=2.190715874.817200978.1588101318-249138093.1574359716"/>
    <hyperlink ref="C71" r:id="rId26" display="https://science.sciencemag.org/content/suppl/2018/05/30/360.6392.987.DC1?_ga=2.190715874.817200978.1588101318-249138093.1574359716"/>
    <hyperlink ref="C72" r:id="rId27" display="https://science.sciencemag.org/content/suppl/2018/05/30/360.6392.987.DC1?_ga=2.190715874.817200978.1588101318-249138093.1574359716"/>
    <hyperlink ref="C73" r:id="rId28" display="https://science.sciencemag.org/content/suppl/2018/05/30/360.6392.987.DC1?_ga=2.190715874.817200978.1588101318-249138093.1574359716"/>
    <hyperlink ref="C74" r:id="rId29" display="https://science.sciencemag.org/content/suppl/2018/05/30/360.6392.987.DC1?_ga=2.190715874.817200978.1588101318-249138093.1574359716"/>
    <hyperlink ref="C75" r:id="rId30" display="https://science.sciencemag.org/content/suppl/2018/05/30/360.6392.987.DC1?_ga=2.190715874.817200978.1588101318-249138093.1574359716"/>
    <hyperlink ref="C76" r:id="rId31" display="https://www.ecoinvent.org/"/>
    <hyperlink ref="C77" r:id="rId32" display="https://www.ecoinvent.org/"/>
    <hyperlink ref="C78" r:id="rId33" display="https://www.ecoinvent.org/"/>
    <hyperlink ref="C79" r:id="rId34" display="https://www.ecoinvent.org/"/>
    <hyperlink ref="C80" r:id="rId35" display="https://www.ecoinvent.org/"/>
    <hyperlink ref="C81" r:id="rId36" display="https://www.ecoinvent.org/"/>
    <hyperlink ref="C82" r:id="rId37" display="https://www.ecoinvent.org/"/>
    <hyperlink ref="C83" r:id="rId38" display="https://www.ecoinvent.org/"/>
    <hyperlink ref="C84" r:id="rId39" display="https://www.ecoinvent.org/"/>
    <hyperlink ref="C85" r:id="rId40" display="https://www.ecoinvent.org/"/>
    <hyperlink ref="C86" r:id="rId41" display="https://www.ecoinvent.org/"/>
    <hyperlink ref="C87" r:id="rId42" display="https://www.ecoinvent.org/"/>
    <hyperlink ref="C88" r:id="rId43" display="https://www.ecoinvent.org/"/>
    <hyperlink ref="C89" r:id="rId44" display="https://www.ecoinvent.org/"/>
    <hyperlink ref="C90" r:id="rId45" display="https://www.ecoinvent.org/"/>
    <hyperlink ref="C91" r:id="rId46" display="https://www.ecoinvent.org/"/>
    <hyperlink ref="C92" r:id="rId47" display="https://www.ecoinvent.org/"/>
    <hyperlink ref="C93" r:id="rId48" display="https://www.ecoinvent.org/"/>
    <hyperlink ref="C94" r:id="rId49" display="https://www.ecoinvent.org/"/>
    <hyperlink ref="C95" r:id="rId50" display="https://www.ecoinvent.org/"/>
    <hyperlink ref="C96" r:id="rId51" display="https://ec.europa.eu/knowledge4policy/publication/environmental-impact-assessments-innovative-bio-based-products_en"/>
    <hyperlink ref="C97" r:id="rId52" display="https://ec.europa.eu/knowledge4policy/publication/environmental-impact-assessments-innovative-bio-based-products_en"/>
  </hyperlinks>
  <pageMargins left="0.7" right="0.7" top="0.75" bottom="0.75" header="0.3" footer="0.3"/>
  <drawing r:id="rId5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841805-8380-47F2-9F1C-DD47F8A6C6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E4:E21</xm:sqref>
        </x14:conditionalFormatting>
        <x14:conditionalFormatting xmlns:xm="http://schemas.microsoft.com/office/excel/2006/main">
          <x14:cfRule type="dataBar" id="{FCFD2EC6-956B-436A-BA31-B6290B979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E26:E31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zoomScale="85" zoomScaleNormal="85" workbookViewId="0">
      <selection activeCell="C26" sqref="C26"/>
    </sheetView>
  </sheetViews>
  <sheetFormatPr defaultRowHeight="15" x14ac:dyDescent="0.25"/>
  <cols>
    <col min="1" max="1" width="51.42578125" style="23" customWidth="1"/>
    <col min="2" max="2" width="27.28515625" style="23" customWidth="1"/>
    <col min="3" max="4" width="29.28515625" style="23" customWidth="1"/>
    <col min="5" max="5" width="31.5703125" style="23" bestFit="1" customWidth="1"/>
    <col min="6" max="6" width="27.28515625" style="23" bestFit="1" customWidth="1"/>
    <col min="7" max="7" width="14.85546875" style="23" bestFit="1" customWidth="1"/>
    <col min="8" max="16384" width="9.140625" style="23"/>
  </cols>
  <sheetData>
    <row r="2" spans="1:7" x14ac:dyDescent="0.25">
      <c r="A2" s="40" t="s">
        <v>7</v>
      </c>
      <c r="B2" s="40" t="s">
        <v>87</v>
      </c>
      <c r="C2" s="40" t="s">
        <v>88</v>
      </c>
      <c r="E2" s="40" t="s">
        <v>6</v>
      </c>
      <c r="F2" s="40" t="s">
        <v>87</v>
      </c>
      <c r="G2" s="40" t="s">
        <v>88</v>
      </c>
    </row>
    <row r="3" spans="1:7" x14ac:dyDescent="0.25">
      <c r="A3" s="16" t="s">
        <v>46</v>
      </c>
      <c r="B3" s="16">
        <v>16800</v>
      </c>
      <c r="C3" s="20">
        <f>B3/SUM($B$3:$B$14)</f>
        <v>7.2584153304083873E-5</v>
      </c>
      <c r="E3" s="34" t="s">
        <v>20</v>
      </c>
      <c r="F3" s="35">
        <v>45842.248200000002</v>
      </c>
      <c r="G3" s="20">
        <f>F3/SUM($F$3:$F$14)</f>
        <v>1.9770227313032073E-4</v>
      </c>
    </row>
    <row r="4" spans="1:7" x14ac:dyDescent="0.25">
      <c r="A4" s="16" t="s">
        <v>58</v>
      </c>
      <c r="B4" s="16">
        <v>30599.999999999996</v>
      </c>
      <c r="C4" s="20">
        <f t="shared" ref="C4:C14" si="0">B4/SUM($B$3:$B$14)</f>
        <v>1.322068506610099E-4</v>
      </c>
      <c r="E4" s="34" t="s">
        <v>62</v>
      </c>
      <c r="F4" s="35">
        <v>51090.640890663002</v>
      </c>
      <c r="G4" s="20">
        <f t="shared" ref="G4:G8" si="1">F4/SUM($F$3:$F$14)</f>
        <v>2.2033683417317629E-4</v>
      </c>
    </row>
    <row r="5" spans="1:7" x14ac:dyDescent="0.25">
      <c r="A5" s="16" t="s">
        <v>42</v>
      </c>
      <c r="B5" s="16">
        <v>36800</v>
      </c>
      <c r="C5" s="20">
        <f t="shared" si="0"/>
        <v>1.5899385961846944E-4</v>
      </c>
      <c r="E5" s="34" t="s">
        <v>16</v>
      </c>
      <c r="F5" s="35">
        <v>351025.11400671571</v>
      </c>
      <c r="G5" s="20">
        <f t="shared" si="1"/>
        <v>1.5138538289437052E-3</v>
      </c>
    </row>
    <row r="6" spans="1:7" x14ac:dyDescent="0.25">
      <c r="A6" s="16" t="s">
        <v>21</v>
      </c>
      <c r="B6" s="16">
        <v>45842.248200000002</v>
      </c>
      <c r="C6" s="20">
        <f t="shared" si="0"/>
        <v>1.9806076018765852E-4</v>
      </c>
      <c r="E6" s="34" t="s">
        <v>70</v>
      </c>
      <c r="F6" s="35">
        <v>886106.04</v>
      </c>
      <c r="G6" s="20">
        <f t="shared" si="1"/>
        <v>3.8214787716826441E-3</v>
      </c>
    </row>
    <row r="7" spans="1:7" x14ac:dyDescent="0.25">
      <c r="A7" s="16" t="s">
        <v>75</v>
      </c>
      <c r="B7" s="16">
        <v>59750.412982370588</v>
      </c>
      <c r="C7" s="20">
        <f t="shared" si="0"/>
        <v>2.5815078189849464E-4</v>
      </c>
      <c r="E7" s="34" t="s">
        <v>37</v>
      </c>
      <c r="F7" s="35">
        <v>3121360</v>
      </c>
      <c r="G7" s="20">
        <f t="shared" si="1"/>
        <v>1.3461380963817082E-2</v>
      </c>
    </row>
    <row r="8" spans="1:7" ht="18.75" x14ac:dyDescent="0.3">
      <c r="A8" s="16" t="s">
        <v>51</v>
      </c>
      <c r="B8" s="16">
        <v>186000</v>
      </c>
      <c r="C8" s="20">
        <f t="shared" si="0"/>
        <v>8.036102687237858E-4</v>
      </c>
      <c r="E8" s="38" t="s">
        <v>27</v>
      </c>
      <c r="F8" s="39">
        <v>227419746</v>
      </c>
      <c r="G8" s="36">
        <f t="shared" si="1"/>
        <v>0.98078524732825312</v>
      </c>
    </row>
    <row r="9" spans="1:7" x14ac:dyDescent="0.25">
      <c r="A9" s="16" t="s">
        <v>17</v>
      </c>
      <c r="B9" s="16">
        <v>291274.70102434512</v>
      </c>
      <c r="C9" s="20">
        <f t="shared" si="0"/>
        <v>1.2584480686162062E-3</v>
      </c>
    </row>
    <row r="10" spans="1:7" x14ac:dyDescent="0.25">
      <c r="A10" s="16" t="s">
        <v>30</v>
      </c>
      <c r="B10" s="16">
        <v>337437</v>
      </c>
      <c r="C10" s="20">
        <f t="shared" si="0"/>
        <v>1.4578916034803662E-3</v>
      </c>
    </row>
    <row r="11" spans="1:7" x14ac:dyDescent="0.25">
      <c r="A11" s="16" t="s">
        <v>32</v>
      </c>
      <c r="B11" s="16">
        <v>800309</v>
      </c>
      <c r="C11" s="20">
        <f t="shared" si="0"/>
        <v>3.4577232825379798E-3</v>
      </c>
    </row>
    <row r="12" spans="1:7" x14ac:dyDescent="0.25">
      <c r="A12" s="16" t="s">
        <v>71</v>
      </c>
      <c r="B12" s="16">
        <v>886106.04</v>
      </c>
      <c r="C12" s="20">
        <f t="shared" si="0"/>
        <v>3.8284081339901594E-3</v>
      </c>
    </row>
    <row r="13" spans="1:7" x14ac:dyDescent="0.25">
      <c r="A13" s="34" t="s">
        <v>38</v>
      </c>
      <c r="B13" s="16">
        <v>2482560</v>
      </c>
      <c r="C13" s="20">
        <f t="shared" si="0"/>
        <v>1.0725864025392051E-2</v>
      </c>
    </row>
    <row r="14" spans="1:7" ht="18.75" x14ac:dyDescent="0.3">
      <c r="A14" s="37" t="s">
        <v>28</v>
      </c>
      <c r="B14" s="37">
        <v>226282000</v>
      </c>
      <c r="C14" s="36">
        <f t="shared" si="0"/>
        <v>0.97764805821158973</v>
      </c>
    </row>
    <row r="31" spans="4:7" x14ac:dyDescent="0.25">
      <c r="D31" s="41" t="s">
        <v>89</v>
      </c>
      <c r="E31" s="41"/>
      <c r="F31" s="41"/>
      <c r="G31" s="41"/>
    </row>
    <row r="32" spans="4:7" x14ac:dyDescent="0.25">
      <c r="D32" s="41"/>
      <c r="E32" s="41"/>
      <c r="F32" s="41"/>
      <c r="G32" s="41"/>
    </row>
    <row r="33" spans="4:7" x14ac:dyDescent="0.25">
      <c r="D33" s="41"/>
      <c r="E33" s="41"/>
      <c r="F33" s="41"/>
      <c r="G33" s="41"/>
    </row>
    <row r="34" spans="4:7" x14ac:dyDescent="0.25">
      <c r="D34" s="41"/>
      <c r="E34" s="41"/>
      <c r="F34" s="41"/>
      <c r="G34" s="41"/>
    </row>
    <row r="35" spans="4:7" x14ac:dyDescent="0.25">
      <c r="D35" s="41"/>
      <c r="E35" s="41"/>
      <c r="F35" s="41"/>
      <c r="G35" s="41"/>
    </row>
    <row r="36" spans="4:7" x14ac:dyDescent="0.25">
      <c r="D36" s="41"/>
      <c r="E36" s="41"/>
      <c r="F36" s="41"/>
      <c r="G36" s="41"/>
    </row>
    <row r="37" spans="4:7" x14ac:dyDescent="0.25">
      <c r="D37" s="41"/>
      <c r="E37" s="41"/>
      <c r="F37" s="41"/>
      <c r="G37" s="41"/>
    </row>
    <row r="38" spans="4:7" x14ac:dyDescent="0.25">
      <c r="D38" s="41"/>
      <c r="E38" s="41"/>
      <c r="F38" s="41"/>
      <c r="G38" s="41"/>
    </row>
  </sheetData>
  <mergeCells count="1">
    <mergeCell ref="D31:G38"/>
  </mergeCells>
  <conditionalFormatting sqref="F3:F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B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Data1</vt:lpstr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Surve</dc:creator>
  <cp:lastModifiedBy>Umang Pandya</cp:lastModifiedBy>
  <dcterms:created xsi:type="dcterms:W3CDTF">2023-11-07T01:34:11Z</dcterms:created>
  <dcterms:modified xsi:type="dcterms:W3CDTF">2023-11-09T16:12:00Z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2023-11-07T01:51:56Z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fcdb1d8c-910d-4fc6-a302-bedfc06ae19e</vt:lpwstr>
  </property>
  <property fmtid="{D5CDD505-2E9C-101B-9397-08002B2CF9AE}" pid="8" name="MSIP_Label_a73fd474-4f3c-44ed-88fb-5cc4bd2471bf_ContentBits">
    <vt:lpwstr>0</vt:lpwstr>
  </property>
</Properties>
</file>