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amamatsu S10362-11-100C apf" sheetId="1" r:id="rId1"/>
    <sheet name="results" sheetId="2" r:id="rId2"/>
    <sheet name="th" sheetId="3" r:id="rId3"/>
  </sheets>
  <definedNames>
    <definedName name="_xlnm._FilterDatabase" localSheetId="2" hidden="1">th!$A$45:$C$507</definedName>
  </definedNames>
  <calcPr calcId="152511"/>
</workbook>
</file>

<file path=xl/calcChain.xml><?xml version="1.0" encoding="utf-8"?>
<calcChain xmlns="http://schemas.openxmlformats.org/spreadsheetml/2006/main">
  <c r="AM5" i="2" l="1"/>
  <c r="AI5" i="2"/>
  <c r="AB5" i="2"/>
  <c r="AE5" i="2"/>
  <c r="Z5" i="2"/>
  <c r="W5" i="2"/>
  <c r="U5" i="2"/>
  <c r="R5" i="2"/>
  <c r="M5" i="2"/>
  <c r="L5" i="2"/>
  <c r="K5" i="2"/>
  <c r="M20" i="2" l="1"/>
  <c r="L20" i="2"/>
  <c r="K20" i="2"/>
  <c r="AM20" i="2"/>
  <c r="AI20" i="2"/>
  <c r="AE20" i="2"/>
  <c r="AB20" i="2"/>
  <c r="Z20" i="2"/>
  <c r="W20" i="2"/>
  <c r="U20" i="2"/>
  <c r="R20" i="2"/>
  <c r="K13" i="2"/>
  <c r="AM13" i="2"/>
  <c r="AI13" i="2"/>
  <c r="AE13" i="2"/>
  <c r="AB13" i="2"/>
  <c r="Z13" i="2"/>
  <c r="W13" i="2"/>
  <c r="U13" i="2"/>
  <c r="R13" i="2"/>
  <c r="M13" i="2"/>
  <c r="K2" i="2"/>
  <c r="L13" i="2"/>
  <c r="D28" i="3" l="1"/>
  <c r="D43" i="3"/>
  <c r="D35" i="3"/>
  <c r="D20" i="3"/>
  <c r="D6" i="3"/>
  <c r="D13" i="3"/>
  <c r="D19" i="3" l="1"/>
  <c r="D44" i="3"/>
  <c r="D42" i="3"/>
  <c r="D41" i="3"/>
  <c r="D40" i="3"/>
  <c r="D36" i="3"/>
  <c r="D34" i="3"/>
  <c r="D33" i="3"/>
  <c r="D32" i="3"/>
  <c r="D21" i="3"/>
  <c r="D18" i="3"/>
  <c r="D17" i="3"/>
  <c r="D4" i="3"/>
  <c r="D5" i="3"/>
  <c r="D7" i="3"/>
  <c r="D3" i="3"/>
  <c r="R2" i="2" l="1"/>
  <c r="U2" i="2"/>
  <c r="N2" i="2"/>
  <c r="M2" i="2"/>
  <c r="L2" i="2"/>
  <c r="R6" i="2" l="1"/>
  <c r="U6" i="2"/>
  <c r="N3" i="1"/>
  <c r="N4" i="1"/>
  <c r="N5" i="1"/>
  <c r="N6" i="1"/>
  <c r="N7" i="1"/>
  <c r="N8" i="1"/>
  <c r="N9" i="1"/>
  <c r="N10" i="1"/>
  <c r="N11" i="1"/>
  <c r="N12" i="1"/>
  <c r="N2" i="1"/>
  <c r="Y6" i="1"/>
  <c r="U6" i="1"/>
  <c r="Q6" i="1"/>
  <c r="L6" i="1"/>
  <c r="I6" i="1"/>
  <c r="D6" i="1"/>
  <c r="G6" i="1"/>
  <c r="I3" i="1"/>
  <c r="I4" i="1"/>
  <c r="I5" i="1"/>
  <c r="I7" i="1"/>
  <c r="I8" i="1"/>
  <c r="I9" i="1"/>
  <c r="I10" i="1"/>
  <c r="I11" i="1"/>
  <c r="I12" i="1"/>
  <c r="I2" i="1"/>
  <c r="Y3" i="1"/>
  <c r="U3" i="1"/>
  <c r="Q3" i="1"/>
  <c r="L3" i="1"/>
  <c r="G3" i="1"/>
  <c r="D3" i="1"/>
  <c r="Y4" i="1"/>
  <c r="U4" i="1"/>
  <c r="Q4" i="1"/>
  <c r="L4" i="1"/>
  <c r="D4" i="1"/>
  <c r="G4" i="1"/>
  <c r="Y2" i="1"/>
  <c r="U2" i="1"/>
  <c r="Q2" i="1"/>
  <c r="L2" i="1"/>
  <c r="D2" i="1"/>
  <c r="G2" i="1"/>
  <c r="G5" i="1"/>
  <c r="Y5" i="1"/>
  <c r="Y7" i="1"/>
  <c r="U5" i="1"/>
  <c r="Q5" i="1"/>
  <c r="L5" i="1"/>
  <c r="D5" i="1"/>
  <c r="Y12" i="1"/>
  <c r="U12" i="1"/>
  <c r="Q12" i="1"/>
  <c r="L12" i="1"/>
  <c r="D12" i="1"/>
  <c r="G12" i="1"/>
  <c r="D8" i="1"/>
  <c r="D9" i="1"/>
  <c r="D10" i="1"/>
  <c r="D11" i="1"/>
  <c r="D7" i="1"/>
  <c r="Y9" i="1"/>
  <c r="U9" i="1"/>
  <c r="Q9" i="1"/>
  <c r="L9" i="1"/>
  <c r="G9" i="1"/>
  <c r="Y8" i="1"/>
  <c r="U8" i="1"/>
  <c r="Q8" i="1"/>
  <c r="L8" i="1"/>
  <c r="G8" i="1"/>
  <c r="Y11" i="1"/>
  <c r="U11" i="1"/>
  <c r="Q11" i="1"/>
  <c r="L11" i="1"/>
  <c r="G11" i="1"/>
  <c r="Y10" i="1"/>
  <c r="U10" i="1"/>
  <c r="Q10" i="1"/>
  <c r="L10" i="1"/>
  <c r="G10" i="1"/>
  <c r="U7" i="1"/>
  <c r="Q7" i="1"/>
  <c r="L7" i="1"/>
  <c r="G7" i="1"/>
</calcChain>
</file>

<file path=xl/sharedStrings.xml><?xml version="1.0" encoding="utf-8"?>
<sst xmlns="http://schemas.openxmlformats.org/spreadsheetml/2006/main" count="163" uniqueCount="42">
  <si>
    <t>T</t>
  </si>
  <si>
    <t>V</t>
  </si>
  <si>
    <t>dV</t>
  </si>
  <si>
    <t>nu_dc</t>
  </si>
  <si>
    <t>nu_f, [1 / ns]</t>
  </si>
  <si>
    <t>nu_s, [1 / ns]</t>
  </si>
  <si>
    <t>nu_dc, [1 / ns]</t>
  </si>
  <si>
    <t>p_s</t>
  </si>
  <si>
    <t>p_f</t>
  </si>
  <si>
    <t>min_time, ns</t>
  </si>
  <si>
    <t>N_1e</t>
  </si>
  <si>
    <t>N_2e</t>
  </si>
  <si>
    <t>N_3e</t>
  </si>
  <si>
    <t>N_4e</t>
  </si>
  <si>
    <t>X-talk</t>
  </si>
  <si>
    <t xml:space="preserve"> err nu_f, [1 / ns]</t>
  </si>
  <si>
    <t xml:space="preserve"> err nu_s, [1 / ns]</t>
  </si>
  <si>
    <t xml:space="preserve"> err nu_dc, [1 / ns]</t>
  </si>
  <si>
    <t>err p_s</t>
  </si>
  <si>
    <t>err p_f</t>
  </si>
  <si>
    <t>rel</t>
  </si>
  <si>
    <t>1 / nu_f</t>
  </si>
  <si>
    <t>1 / nu_s</t>
  </si>
  <si>
    <t>nu_dc, kHz</t>
  </si>
  <si>
    <t>err nu_dc</t>
  </si>
  <si>
    <t>p1</t>
  </si>
  <si>
    <t>p2</t>
  </si>
  <si>
    <t>p3</t>
  </si>
  <si>
    <t>p4</t>
  </si>
  <si>
    <t>th_amp_start, V</t>
  </si>
  <si>
    <t>th_amp_stop, V</t>
  </si>
  <si>
    <t>th_der, dV/dt</t>
  </si>
  <si>
    <t>A1 left</t>
  </si>
  <si>
    <t>A1 right</t>
  </si>
  <si>
    <t>A2 left</t>
  </si>
  <si>
    <t>A2 right</t>
  </si>
  <si>
    <t>B1 left</t>
  </si>
  <si>
    <t>B1 right</t>
  </si>
  <si>
    <t>C1 left</t>
  </si>
  <si>
    <t>C1 right</t>
  </si>
  <si>
    <t>V_BD</t>
  </si>
  <si>
    <t>N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</si>
</sst>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ill="1"/>
    <xf numFmtId="0" fontId="2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apf'!$D$1</c:f>
              <c:strCache>
                <c:ptCount val="1"/>
                <c:pt idx="0">
                  <c:v>1 / nu_f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apf'!$D$2:$D$12</c:f>
              <c:numCache>
                <c:formatCode>0.0</c:formatCode>
                <c:ptCount val="11"/>
                <c:pt idx="0">
                  <c:v>1.1462027449263334</c:v>
                </c:pt>
                <c:pt idx="1">
                  <c:v>29.447968384661142</c:v>
                </c:pt>
                <c:pt idx="2">
                  <c:v>22.838037207730217</c:v>
                </c:pt>
                <c:pt idx="3">
                  <c:v>22.63575226527291</c:v>
                </c:pt>
                <c:pt idx="4">
                  <c:v>21.675047685104907</c:v>
                </c:pt>
                <c:pt idx="5">
                  <c:v>21.342986054492911</c:v>
                </c:pt>
                <c:pt idx="6">
                  <c:v>21.064028326905294</c:v>
                </c:pt>
                <c:pt idx="7">
                  <c:v>19.058328012883429</c:v>
                </c:pt>
                <c:pt idx="8">
                  <c:v>13.092586846401698</c:v>
                </c:pt>
                <c:pt idx="9">
                  <c:v>12.478490202513418</c:v>
                </c:pt>
                <c:pt idx="10">
                  <c:v>11.955072836281255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672"/>
        <c:axId val="143404064"/>
      </c:scatterChart>
      <c:valAx>
        <c:axId val="14340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04064"/>
        <c:crosses val="autoZero"/>
        <c:crossBetween val="midCat"/>
      </c:valAx>
      <c:valAx>
        <c:axId val="1434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0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apf'!$W$1</c:f>
              <c:strCache>
                <c:ptCount val="1"/>
                <c:pt idx="0">
                  <c:v>p_f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apf'!$W$2:$W$12</c:f>
              <c:numCache>
                <c:formatCode>0.00%</c:formatCode>
                <c:ptCount val="11"/>
                <c:pt idx="0">
                  <c:v>9.9298800000000003E-3</c:v>
                </c:pt>
                <c:pt idx="1">
                  <c:v>4.8117199999999999E-2</c:v>
                </c:pt>
                <c:pt idx="2">
                  <c:v>5.3572000000000002E-2</c:v>
                </c:pt>
                <c:pt idx="3">
                  <c:v>5.3997700000000003E-2</c:v>
                </c:pt>
                <c:pt idx="4">
                  <c:v>5.5761999999999999E-2</c:v>
                </c:pt>
                <c:pt idx="5">
                  <c:v>5.50123E-2</c:v>
                </c:pt>
                <c:pt idx="6">
                  <c:v>5.5704499999999997E-2</c:v>
                </c:pt>
                <c:pt idx="7">
                  <c:v>6.29556E-2</c:v>
                </c:pt>
                <c:pt idx="8">
                  <c:v>0.12582199999999999</c:v>
                </c:pt>
                <c:pt idx="9">
                  <c:v>0.137326</c:v>
                </c:pt>
                <c:pt idx="10">
                  <c:v>0.155389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7784"/>
        <c:axId val="208808176"/>
      </c:scatterChart>
      <c:valAx>
        <c:axId val="20880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8176"/>
        <c:crosses val="autoZero"/>
        <c:crossBetween val="midCat"/>
      </c:valAx>
      <c:valAx>
        <c:axId val="2088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apf'!$G$1</c:f>
              <c:strCache>
                <c:ptCount val="1"/>
                <c:pt idx="0">
                  <c:v>rel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apf'!$G$2:$G$12</c:f>
              <c:numCache>
                <c:formatCode>0.0%</c:formatCode>
                <c:ptCount val="11"/>
                <c:pt idx="0">
                  <c:v>0.78809805993723392</c:v>
                </c:pt>
                <c:pt idx="1">
                  <c:v>0.33377210806226476</c:v>
                </c:pt>
                <c:pt idx="2">
                  <c:v>0.2969652816158368</c:v>
                </c:pt>
                <c:pt idx="3">
                  <c:v>0.30473607844646305</c:v>
                </c:pt>
                <c:pt idx="4">
                  <c:v>0.30831671579677472</c:v>
                </c:pt>
                <c:pt idx="5">
                  <c:v>0.36641211598632339</c:v>
                </c:pt>
                <c:pt idx="6">
                  <c:v>0.37561585952820792</c:v>
                </c:pt>
                <c:pt idx="7">
                  <c:v>0.36320408610552596</c:v>
                </c:pt>
                <c:pt idx="8">
                  <c:v>0.345949350018526</c:v>
                </c:pt>
                <c:pt idx="9">
                  <c:v>0.46320654771337905</c:v>
                </c:pt>
                <c:pt idx="10">
                  <c:v>0.56901603773020981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8960"/>
        <c:axId val="208809352"/>
      </c:scatterChart>
      <c:valAx>
        <c:axId val="2088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9352"/>
        <c:crosses val="autoZero"/>
        <c:crossBetween val="midCat"/>
      </c:valAx>
      <c:valAx>
        <c:axId val="2088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13</xdr:row>
      <xdr:rowOff>109537</xdr:rowOff>
    </xdr:from>
    <xdr:to>
      <xdr:col>8</xdr:col>
      <xdr:colOff>466725</xdr:colOff>
      <xdr:row>27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13</xdr:row>
      <xdr:rowOff>128587</xdr:rowOff>
    </xdr:from>
    <xdr:to>
      <xdr:col>14</xdr:col>
      <xdr:colOff>400050</xdr:colOff>
      <xdr:row>28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28</xdr:row>
      <xdr:rowOff>42862</xdr:rowOff>
    </xdr:from>
    <xdr:to>
      <xdr:col>7</xdr:col>
      <xdr:colOff>533400</xdr:colOff>
      <xdr:row>42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C29" sqref="C29"/>
    </sheetView>
  </sheetViews>
  <sheetFormatPr defaultRowHeight="15" x14ac:dyDescent="0.25"/>
  <cols>
    <col min="3" max="3" width="12.5703125" bestFit="1" customWidth="1"/>
    <col min="4" max="4" width="12.140625" bestFit="1" customWidth="1"/>
    <col min="5" max="5" width="13.5703125" bestFit="1" customWidth="1"/>
    <col min="6" max="6" width="15.7109375" bestFit="1" customWidth="1"/>
    <col min="7" max="8" width="15.7109375" customWidth="1"/>
    <col min="9" max="9" width="12.28515625" style="6" bestFit="1" customWidth="1"/>
    <col min="10" max="10" width="12.28515625" bestFit="1" customWidth="1"/>
    <col min="11" max="11" width="15.85546875" bestFit="1" customWidth="1"/>
    <col min="12" max="13" width="15.85546875" customWidth="1"/>
    <col min="14" max="14" width="13.5703125" bestFit="1" customWidth="1"/>
    <col min="15" max="16" width="17" bestFit="1" customWidth="1"/>
    <col min="17" max="17" width="17" customWidth="1"/>
    <col min="18" max="18" width="12.28515625" bestFit="1" customWidth="1"/>
    <col min="19" max="19" width="13.5703125" style="4" bestFit="1" customWidth="1"/>
    <col min="22" max="22" width="13.5703125" bestFit="1" customWidth="1"/>
    <col min="23" max="23" width="9.140625" style="4"/>
    <col min="25" max="25" width="12.5703125" bestFit="1" customWidth="1"/>
  </cols>
  <sheetData>
    <row r="1" spans="1:30" x14ac:dyDescent="0.25">
      <c r="A1" t="s">
        <v>0</v>
      </c>
      <c r="B1" t="s">
        <v>2</v>
      </c>
      <c r="C1" t="s">
        <v>9</v>
      </c>
      <c r="D1" t="s">
        <v>21</v>
      </c>
      <c r="E1" t="s">
        <v>4</v>
      </c>
      <c r="F1" t="s">
        <v>15</v>
      </c>
      <c r="G1" t="s">
        <v>20</v>
      </c>
      <c r="I1" s="6" t="s">
        <v>22</v>
      </c>
      <c r="J1" t="s">
        <v>5</v>
      </c>
      <c r="K1" t="s">
        <v>16</v>
      </c>
      <c r="L1" t="s">
        <v>20</v>
      </c>
      <c r="N1" t="s">
        <v>23</v>
      </c>
      <c r="O1" t="s">
        <v>6</v>
      </c>
      <c r="P1" t="s">
        <v>17</v>
      </c>
      <c r="Q1" t="s">
        <v>20</v>
      </c>
      <c r="S1" s="4" t="s">
        <v>7</v>
      </c>
      <c r="T1" t="s">
        <v>18</v>
      </c>
      <c r="U1" t="s">
        <v>20</v>
      </c>
      <c r="V1" s="2"/>
      <c r="W1" s="4" t="s">
        <v>8</v>
      </c>
      <c r="X1" t="s">
        <v>19</v>
      </c>
      <c r="Y1" s="2" t="s">
        <v>20</v>
      </c>
      <c r="Z1" s="2"/>
      <c r="AA1" s="1" t="s">
        <v>14</v>
      </c>
      <c r="AB1" s="1"/>
      <c r="AC1" s="1"/>
      <c r="AD1" s="1"/>
    </row>
    <row r="2" spans="1:30" x14ac:dyDescent="0.25">
      <c r="C2">
        <v>20</v>
      </c>
      <c r="D2" s="6">
        <f t="shared" ref="D2:D7" si="0">1 / E2</f>
        <v>1.1462027449263334</v>
      </c>
      <c r="E2" s="7">
        <v>0.87244600000000005</v>
      </c>
      <c r="F2">
        <v>0.68757299999999999</v>
      </c>
      <c r="G2" s="5">
        <f t="shared" ref="G2:G12" si="1">F2/E2</f>
        <v>0.78809805993723392</v>
      </c>
      <c r="H2" s="5"/>
      <c r="I2" s="6">
        <f xml:space="preserve"> 1 /J2</f>
        <v>105.61836914676201</v>
      </c>
      <c r="J2">
        <v>9.4680500000000004E-3</v>
      </c>
      <c r="K2">
        <v>3.2738100000000002E-4</v>
      </c>
      <c r="L2" s="5">
        <f t="shared" ref="L2:L12" si="2">K2/J2</f>
        <v>3.4577447309636092E-2</v>
      </c>
      <c r="M2" s="5"/>
      <c r="N2">
        <f>O2 * 1000*1000</f>
        <v>334.62700000000001</v>
      </c>
      <c r="O2">
        <v>3.3462699999999999E-4</v>
      </c>
      <c r="P2" s="3">
        <v>2.7971299999999998E-6</v>
      </c>
      <c r="Q2" s="5">
        <f t="shared" ref="Q2:Q12" si="3">P2/O2</f>
        <v>8.358948919244413E-3</v>
      </c>
      <c r="S2" s="4">
        <v>0.194796</v>
      </c>
      <c r="T2">
        <v>3.8989599999999999E-3</v>
      </c>
      <c r="U2" s="5">
        <f t="shared" ref="U2:U12" si="4">T2/S2</f>
        <v>2.0015606069939833E-2</v>
      </c>
      <c r="V2" s="2"/>
      <c r="W2" s="4">
        <v>9.9298800000000003E-3</v>
      </c>
      <c r="X2">
        <v>0.50103900000000001</v>
      </c>
      <c r="Y2" s="5">
        <f t="shared" ref="Y2:Y12" si="5">X2/W2</f>
        <v>50.45770945872458</v>
      </c>
      <c r="Z2" s="2"/>
      <c r="AA2" s="1"/>
      <c r="AB2" s="1"/>
      <c r="AC2" s="1"/>
      <c r="AD2" s="1"/>
    </row>
    <row r="3" spans="1:30" x14ac:dyDescent="0.25">
      <c r="C3">
        <v>23</v>
      </c>
      <c r="D3" s="6">
        <f t="shared" si="0"/>
        <v>29.447968384661142</v>
      </c>
      <c r="E3" s="7">
        <v>3.3958200000000001E-2</v>
      </c>
      <c r="F3">
        <v>1.13343E-2</v>
      </c>
      <c r="G3" s="5">
        <f t="shared" si="1"/>
        <v>0.33377210806226476</v>
      </c>
      <c r="H3" s="5"/>
      <c r="I3" s="6">
        <f t="shared" ref="I3:I12" si="6" xml:space="preserve"> 1 /J3</f>
        <v>127.35333035326539</v>
      </c>
      <c r="J3">
        <v>7.8521700000000003E-3</v>
      </c>
      <c r="K3">
        <v>6.5428999999999997E-4</v>
      </c>
      <c r="L3" s="5">
        <f t="shared" si="2"/>
        <v>8.3326010516838009E-2</v>
      </c>
      <c r="M3" s="5"/>
      <c r="N3">
        <f t="shared" ref="N3:N12" si="7">O3 * 1000*1000</f>
        <v>332.99600000000004</v>
      </c>
      <c r="O3">
        <v>3.3299600000000001E-4</v>
      </c>
      <c r="P3" s="3">
        <v>2.8661299999999999E-6</v>
      </c>
      <c r="Q3" s="5">
        <f t="shared" si="3"/>
        <v>8.6071003855902172E-3</v>
      </c>
      <c r="S3" s="4">
        <v>0.17452200000000001</v>
      </c>
      <c r="T3">
        <v>1.09236E-2</v>
      </c>
      <c r="U3" s="5">
        <f t="shared" si="4"/>
        <v>6.2591535737614737E-2</v>
      </c>
      <c r="V3" s="2"/>
      <c r="W3" s="4">
        <v>4.8117199999999999E-2</v>
      </c>
      <c r="X3">
        <v>1.13746E-2</v>
      </c>
      <c r="Y3" s="5">
        <f t="shared" si="5"/>
        <v>0.23639363886510439</v>
      </c>
      <c r="Z3" s="2"/>
      <c r="AA3" s="1"/>
      <c r="AB3" s="1"/>
      <c r="AC3" s="1"/>
      <c r="AD3" s="1"/>
    </row>
    <row r="4" spans="1:30" x14ac:dyDescent="0.25">
      <c r="C4">
        <v>24</v>
      </c>
      <c r="D4" s="6">
        <f t="shared" si="0"/>
        <v>22.838037207730217</v>
      </c>
      <c r="E4" s="7">
        <v>4.3786600000000002E-2</v>
      </c>
      <c r="F4">
        <v>1.30031E-2</v>
      </c>
      <c r="G4" s="5">
        <f t="shared" si="1"/>
        <v>0.2969652816158368</v>
      </c>
      <c r="H4" s="5"/>
      <c r="I4" s="6">
        <f t="shared" si="6"/>
        <v>124.8425423434693</v>
      </c>
      <c r="J4">
        <v>8.0100899999999992E-3</v>
      </c>
      <c r="K4">
        <v>5.53799E-4</v>
      </c>
      <c r="L4" s="5">
        <f t="shared" si="2"/>
        <v>6.9137675107270966E-2</v>
      </c>
      <c r="M4" s="5"/>
      <c r="N4">
        <f t="shared" si="7"/>
        <v>333.09</v>
      </c>
      <c r="O4">
        <v>3.3309000000000002E-4</v>
      </c>
      <c r="P4" s="3">
        <v>2.8530099999999999E-6</v>
      </c>
      <c r="Q4" s="5">
        <f t="shared" si="3"/>
        <v>8.5652826563391259E-3</v>
      </c>
      <c r="S4" s="4">
        <v>0.17818100000000001</v>
      </c>
      <c r="T4">
        <v>7.8974100000000005E-3</v>
      </c>
      <c r="U4" s="5">
        <f t="shared" si="4"/>
        <v>4.4322402500827814E-2</v>
      </c>
      <c r="V4" s="2"/>
      <c r="W4" s="4">
        <v>5.3572000000000002E-2</v>
      </c>
      <c r="X4">
        <v>9.1994299999999998E-3</v>
      </c>
      <c r="Y4" s="5">
        <f t="shared" si="5"/>
        <v>0.17172086164414246</v>
      </c>
      <c r="Z4" s="2"/>
      <c r="AA4" s="1"/>
      <c r="AB4" s="1"/>
      <c r="AC4" s="1"/>
      <c r="AD4" s="1"/>
    </row>
    <row r="5" spans="1:30" x14ac:dyDescent="0.25">
      <c r="C5">
        <v>25</v>
      </c>
      <c r="D5" s="6">
        <f t="shared" si="0"/>
        <v>22.63575226527291</v>
      </c>
      <c r="E5">
        <v>4.4177899999999999E-2</v>
      </c>
      <c r="F5" s="3">
        <v>1.34626E-2</v>
      </c>
      <c r="G5" s="5">
        <f t="shared" si="1"/>
        <v>0.30473607844646305</v>
      </c>
      <c r="H5" s="5"/>
      <c r="I5" s="6">
        <f t="shared" si="6"/>
        <v>124.78754919749126</v>
      </c>
      <c r="J5">
        <v>8.0136200000000008E-3</v>
      </c>
      <c r="K5">
        <v>5.5231799999999999E-4</v>
      </c>
      <c r="L5" s="5">
        <f t="shared" si="2"/>
        <v>6.8922409597659981E-2</v>
      </c>
      <c r="M5" s="5"/>
      <c r="N5">
        <f t="shared" si="7"/>
        <v>333.09</v>
      </c>
      <c r="O5">
        <v>3.3309000000000002E-4</v>
      </c>
      <c r="P5" s="3">
        <v>2.8527299999999998E-6</v>
      </c>
      <c r="Q5" s="5">
        <f t="shared" si="3"/>
        <v>8.5644420426911633E-3</v>
      </c>
      <c r="S5" s="4">
        <v>0.17827200000000001</v>
      </c>
      <c r="T5">
        <v>7.8677E-3</v>
      </c>
      <c r="U5" s="5">
        <f t="shared" si="4"/>
        <v>4.4133122419673307E-2</v>
      </c>
      <c r="V5" s="2"/>
      <c r="W5" s="4">
        <v>5.3997700000000003E-2</v>
      </c>
      <c r="X5">
        <v>9.6497500000000003E-3</v>
      </c>
      <c r="Y5" s="5">
        <f t="shared" si="5"/>
        <v>0.17870668565512976</v>
      </c>
      <c r="Z5" s="2"/>
      <c r="AA5" s="1"/>
      <c r="AB5" s="1"/>
      <c r="AC5" s="1"/>
      <c r="AD5" s="1"/>
    </row>
    <row r="6" spans="1:30" x14ac:dyDescent="0.25">
      <c r="C6">
        <v>26</v>
      </c>
      <c r="D6" s="6">
        <f t="shared" si="0"/>
        <v>21.675047685104907</v>
      </c>
      <c r="E6">
        <v>4.6136000000000003E-2</v>
      </c>
      <c r="F6" s="3">
        <v>1.4224499999999999E-2</v>
      </c>
      <c r="G6" s="5">
        <f t="shared" si="1"/>
        <v>0.30831671579677472</v>
      </c>
      <c r="H6" s="5"/>
      <c r="I6" s="6">
        <f t="shared" si="6"/>
        <v>124.43367125370655</v>
      </c>
      <c r="J6">
        <v>8.0364100000000008E-3</v>
      </c>
      <c r="K6">
        <v>5.4093000000000001E-4</v>
      </c>
      <c r="L6" s="5">
        <f t="shared" si="2"/>
        <v>6.7309905791267485E-2</v>
      </c>
      <c r="M6" s="5"/>
      <c r="N6">
        <f t="shared" si="7"/>
        <v>333.11</v>
      </c>
      <c r="O6">
        <v>3.3311000000000001E-4</v>
      </c>
      <c r="P6" s="3">
        <v>2.85111E-6</v>
      </c>
      <c r="Q6" s="5">
        <f t="shared" si="3"/>
        <v>8.5590645732640872E-3</v>
      </c>
      <c r="S6" s="4">
        <v>0.178757</v>
      </c>
      <c r="T6">
        <v>7.5673399999999997E-3</v>
      </c>
      <c r="U6" s="5">
        <f t="shared" si="4"/>
        <v>4.2333111430601318E-2</v>
      </c>
      <c r="V6" s="2"/>
      <c r="W6" s="4">
        <v>5.5761999999999999E-2</v>
      </c>
      <c r="X6">
        <v>1.0555999999999999E-2</v>
      </c>
      <c r="Y6" s="5">
        <f t="shared" si="5"/>
        <v>0.18930454431333166</v>
      </c>
      <c r="Z6" s="2"/>
      <c r="AA6" s="1"/>
      <c r="AB6" s="1"/>
      <c r="AC6" s="1"/>
      <c r="AD6" s="1"/>
    </row>
    <row r="7" spans="1:30" x14ac:dyDescent="0.25">
      <c r="C7">
        <v>30</v>
      </c>
      <c r="D7" s="6">
        <f t="shared" si="0"/>
        <v>21.342986054492911</v>
      </c>
      <c r="E7">
        <v>4.6853800000000001E-2</v>
      </c>
      <c r="F7">
        <v>1.71678E-2</v>
      </c>
      <c r="G7" s="5">
        <f t="shared" si="1"/>
        <v>0.36641211598632339</v>
      </c>
      <c r="H7" s="5"/>
      <c r="I7" s="6">
        <f t="shared" si="6"/>
        <v>124.12630596389661</v>
      </c>
      <c r="J7">
        <v>8.0563100000000006E-3</v>
      </c>
      <c r="K7">
        <v>5.4732999999999995E-4</v>
      </c>
      <c r="L7" s="5">
        <f t="shared" si="2"/>
        <v>6.7938051043219524E-2</v>
      </c>
      <c r="M7" s="5"/>
      <c r="N7">
        <f t="shared" si="7"/>
        <v>333.11899999999997</v>
      </c>
      <c r="O7">
        <v>3.3311899999999999E-4</v>
      </c>
      <c r="P7" s="3">
        <v>2.8512899999999999E-6</v>
      </c>
      <c r="Q7" s="5">
        <f t="shared" si="3"/>
        <v>8.5593736772744868E-3</v>
      </c>
      <c r="S7" s="4">
        <v>0.179115</v>
      </c>
      <c r="T7">
        <v>7.7244599999999998E-3</v>
      </c>
      <c r="U7" s="5">
        <f t="shared" si="4"/>
        <v>4.3125701365044802E-2</v>
      </c>
      <c r="W7" s="4">
        <v>5.50123E-2</v>
      </c>
      <c r="X7">
        <v>1.42711E-2</v>
      </c>
      <c r="Y7" s="5">
        <f t="shared" si="5"/>
        <v>0.25941653048500063</v>
      </c>
      <c r="AA7" t="s">
        <v>10</v>
      </c>
      <c r="AB7" t="s">
        <v>11</v>
      </c>
      <c r="AC7" t="s">
        <v>12</v>
      </c>
      <c r="AD7" t="s">
        <v>13</v>
      </c>
    </row>
    <row r="8" spans="1:30" x14ac:dyDescent="0.25">
      <c r="C8">
        <v>31</v>
      </c>
      <c r="D8" s="6">
        <f t="shared" ref="D8:D12" si="8">1 / E8</f>
        <v>21.064028326905294</v>
      </c>
      <c r="E8">
        <v>4.7474299999999997E-2</v>
      </c>
      <c r="F8">
        <v>1.78321E-2</v>
      </c>
      <c r="G8" s="5">
        <f t="shared" si="1"/>
        <v>0.37561585952820792</v>
      </c>
      <c r="H8" s="5"/>
      <c r="I8" s="6">
        <f t="shared" si="6"/>
        <v>124.01962486543871</v>
      </c>
      <c r="J8">
        <v>8.0632399999999993E-3</v>
      </c>
      <c r="K8">
        <v>5.4434600000000002E-4</v>
      </c>
      <c r="L8" s="5">
        <f t="shared" si="2"/>
        <v>6.7509586717002107E-2</v>
      </c>
      <c r="M8" s="5"/>
      <c r="N8">
        <f t="shared" si="7"/>
        <v>333.12400000000002</v>
      </c>
      <c r="O8">
        <v>3.3312400000000002E-4</v>
      </c>
      <c r="P8" s="3">
        <v>2.8508100000000002E-6</v>
      </c>
      <c r="Q8" s="5">
        <f t="shared" si="3"/>
        <v>8.5578043011010907E-3</v>
      </c>
      <c r="S8" s="4">
        <v>0.17924799999999999</v>
      </c>
      <c r="T8">
        <v>7.6538200000000004E-3</v>
      </c>
      <c r="U8" s="5">
        <f t="shared" si="4"/>
        <v>4.2699611711148805E-2</v>
      </c>
      <c r="W8" s="4">
        <v>5.5704499999999997E-2</v>
      </c>
      <c r="X8">
        <v>1.57698E-2</v>
      </c>
      <c r="Y8" s="5">
        <f t="shared" si="5"/>
        <v>0.28309741582816472</v>
      </c>
    </row>
    <row r="9" spans="1:30" x14ac:dyDescent="0.25">
      <c r="C9">
        <v>32</v>
      </c>
      <c r="D9" s="6">
        <f t="shared" si="8"/>
        <v>19.058328012883429</v>
      </c>
      <c r="E9">
        <v>5.2470500000000003E-2</v>
      </c>
      <c r="F9">
        <v>1.9057500000000002E-2</v>
      </c>
      <c r="G9" s="5">
        <f t="shared" si="1"/>
        <v>0.36320408610552596</v>
      </c>
      <c r="H9" s="5"/>
      <c r="I9" s="6">
        <f t="shared" si="6"/>
        <v>123.45511357253172</v>
      </c>
      <c r="J9">
        <v>8.1001100000000006E-3</v>
      </c>
      <c r="K9">
        <v>5.1843600000000005E-4</v>
      </c>
      <c r="L9" s="5">
        <f t="shared" si="2"/>
        <v>6.4003575260089068E-2</v>
      </c>
      <c r="M9" s="5"/>
      <c r="N9">
        <f t="shared" si="7"/>
        <v>333.13899999999995</v>
      </c>
      <c r="O9">
        <v>3.3313899999999998E-4</v>
      </c>
      <c r="P9" s="3">
        <v>2.84709E-6</v>
      </c>
      <c r="Q9" s="5">
        <f t="shared" si="3"/>
        <v>8.5462524651872037E-3</v>
      </c>
      <c r="S9" s="4">
        <v>0.17998900000000001</v>
      </c>
      <c r="T9">
        <v>6.9983399999999996E-3</v>
      </c>
      <c r="U9" s="5">
        <f t="shared" si="4"/>
        <v>3.8882042791503924E-2</v>
      </c>
      <c r="W9" s="4">
        <v>6.29556E-2</v>
      </c>
      <c r="X9">
        <v>2.1160200000000001E-2</v>
      </c>
      <c r="Y9" s="5">
        <f t="shared" si="5"/>
        <v>0.33611307016373443</v>
      </c>
    </row>
    <row r="10" spans="1:30" x14ac:dyDescent="0.25">
      <c r="C10">
        <v>35</v>
      </c>
      <c r="D10" s="6">
        <f t="shared" si="8"/>
        <v>13.092586846401698</v>
      </c>
      <c r="E10">
        <v>7.6379100000000005E-2</v>
      </c>
      <c r="F10">
        <v>2.64233E-2</v>
      </c>
      <c r="G10" s="5">
        <f t="shared" si="1"/>
        <v>0.345949350018526</v>
      </c>
      <c r="H10" s="5"/>
      <c r="I10" s="6">
        <f t="shared" si="6"/>
        <v>121.88507456319437</v>
      </c>
      <c r="J10">
        <v>8.2044500000000003E-3</v>
      </c>
      <c r="K10">
        <v>4.61407E-4</v>
      </c>
      <c r="L10" s="5">
        <f t="shared" si="2"/>
        <v>5.6238626598979817E-2</v>
      </c>
      <c r="M10" s="5"/>
      <c r="N10">
        <f t="shared" si="7"/>
        <v>333.22499999999997</v>
      </c>
      <c r="O10">
        <v>3.3322499999999998E-4</v>
      </c>
      <c r="P10" s="3">
        <v>2.83824E-6</v>
      </c>
      <c r="Q10" s="5">
        <f t="shared" si="3"/>
        <v>8.51748818365969E-3</v>
      </c>
      <c r="S10" s="4">
        <v>0.181977</v>
      </c>
      <c r="T10">
        <v>5.7071700000000001E-3</v>
      </c>
      <c r="U10" s="5">
        <f t="shared" si="4"/>
        <v>3.1362040257834782E-2</v>
      </c>
      <c r="W10" s="4">
        <v>0.12582199999999999</v>
      </c>
      <c r="X10">
        <v>7.5555800000000006E-2</v>
      </c>
      <c r="Y10" s="5">
        <f t="shared" si="5"/>
        <v>0.60049752825420044</v>
      </c>
    </row>
    <row r="11" spans="1:30" x14ac:dyDescent="0.25">
      <c r="C11">
        <v>40</v>
      </c>
      <c r="D11" s="6">
        <f t="shared" si="8"/>
        <v>12.478490202513418</v>
      </c>
      <c r="E11">
        <v>8.0137899999999998E-2</v>
      </c>
      <c r="F11">
        <v>3.7120399999999998E-2</v>
      </c>
      <c r="G11" s="5">
        <f t="shared" si="1"/>
        <v>0.46320654771337905</v>
      </c>
      <c r="H11" s="5"/>
      <c r="I11" s="6">
        <f t="shared" si="6"/>
        <v>121.58113838851496</v>
      </c>
      <c r="J11">
        <v>8.2249599999999999E-3</v>
      </c>
      <c r="K11">
        <v>4.6230899999999999E-4</v>
      </c>
      <c r="L11" s="5">
        <f t="shared" si="2"/>
        <v>5.620805450725596E-2</v>
      </c>
      <c r="M11" s="5"/>
      <c r="N11">
        <f t="shared" si="7"/>
        <v>333.23700000000002</v>
      </c>
      <c r="O11">
        <v>3.3323700000000001E-4</v>
      </c>
      <c r="P11" s="3">
        <v>2.8378600000000001E-6</v>
      </c>
      <c r="Q11" s="5">
        <f t="shared" si="3"/>
        <v>8.5160411358882714E-3</v>
      </c>
      <c r="S11" s="4">
        <v>0.18229500000000001</v>
      </c>
      <c r="T11">
        <v>5.7212699999999997E-3</v>
      </c>
      <c r="U11" s="5">
        <f t="shared" si="4"/>
        <v>3.1384678680161274E-2</v>
      </c>
      <c r="W11" s="4">
        <v>0.137326</v>
      </c>
      <c r="X11">
        <v>0.135132</v>
      </c>
      <c r="Y11" s="5">
        <f t="shared" si="5"/>
        <v>0.98402341872624266</v>
      </c>
    </row>
    <row r="12" spans="1:30" x14ac:dyDescent="0.25">
      <c r="C12">
        <v>45</v>
      </c>
      <c r="D12" s="6">
        <f t="shared" si="8"/>
        <v>11.955072836281255</v>
      </c>
      <c r="E12">
        <v>8.3646499999999999E-2</v>
      </c>
      <c r="F12">
        <v>4.7596199999999998E-2</v>
      </c>
      <c r="G12" s="5">
        <f t="shared" si="1"/>
        <v>0.56901603773020981</v>
      </c>
      <c r="H12" s="5"/>
      <c r="I12" s="6">
        <f t="shared" si="6"/>
        <v>121.50210623901167</v>
      </c>
      <c r="J12">
        <v>8.2303099999999994E-3</v>
      </c>
      <c r="K12">
        <v>4.5840799999999999E-4</v>
      </c>
      <c r="L12" s="5">
        <f t="shared" si="2"/>
        <v>5.5697537516812855E-2</v>
      </c>
      <c r="M12" s="5"/>
      <c r="N12">
        <f t="shared" si="7"/>
        <v>333.23400000000004</v>
      </c>
      <c r="O12">
        <v>3.3323400000000002E-4</v>
      </c>
      <c r="P12" s="3">
        <v>2.83718E-6</v>
      </c>
      <c r="Q12" s="5">
        <f t="shared" si="3"/>
        <v>8.5140771950041102E-3</v>
      </c>
      <c r="S12" s="4">
        <v>0.182397</v>
      </c>
      <c r="T12">
        <v>5.6575699999999998E-3</v>
      </c>
      <c r="U12" s="5">
        <f t="shared" si="4"/>
        <v>3.101788954862196E-2</v>
      </c>
      <c r="W12" s="4">
        <v>0.155389</v>
      </c>
      <c r="X12">
        <v>0.21698700000000001</v>
      </c>
      <c r="Y12" s="5">
        <f t="shared" si="5"/>
        <v>1.3964115864057303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22"/>
  <sheetViews>
    <sheetView tabSelected="1" workbookViewId="0">
      <selection activeCell="E28" sqref="E28"/>
    </sheetView>
  </sheetViews>
  <sheetFormatPr defaultRowHeight="15" x14ac:dyDescent="0.25"/>
  <cols>
    <col min="11" max="11" width="10.42578125" bestFit="1" customWidth="1"/>
    <col min="14" max="14" width="9.140625" style="4"/>
    <col min="18" max="18" width="14.140625" customWidth="1"/>
    <col min="20" max="20" width="13.7109375" customWidth="1"/>
    <col min="23" max="23" width="11.7109375" customWidth="1"/>
    <col min="24" max="24" width="12.140625" bestFit="1" customWidth="1"/>
    <col min="25" max="25" width="15.7109375" bestFit="1" customWidth="1"/>
    <col min="26" max="26" width="10.85546875" customWidth="1"/>
    <col min="28" max="28" width="11.140625" customWidth="1"/>
    <col min="29" max="29" width="12.28515625" bestFit="1" customWidth="1"/>
    <col min="30" max="30" width="15.85546875" bestFit="1" customWidth="1"/>
    <col min="33" max="33" width="9.140625" style="4"/>
    <col min="37" max="37" width="9.140625" style="4"/>
  </cols>
  <sheetData>
    <row r="1" spans="1:39" x14ac:dyDescent="0.25">
      <c r="A1" t="s">
        <v>0</v>
      </c>
      <c r="B1" t="s">
        <v>2</v>
      </c>
      <c r="C1" t="s">
        <v>1</v>
      </c>
      <c r="E1" s="1" t="s">
        <v>14</v>
      </c>
      <c r="F1" t="s">
        <v>10</v>
      </c>
      <c r="G1" t="s">
        <v>11</v>
      </c>
      <c r="H1" t="s">
        <v>12</v>
      </c>
      <c r="I1" t="s">
        <v>13</v>
      </c>
      <c r="K1" t="s">
        <v>25</v>
      </c>
      <c r="L1" t="s">
        <v>26</v>
      </c>
      <c r="M1" t="s">
        <v>27</v>
      </c>
      <c r="N1" s="4" t="s">
        <v>28</v>
      </c>
      <c r="R1" t="s">
        <v>23</v>
      </c>
      <c r="S1" t="s">
        <v>3</v>
      </c>
      <c r="T1" t="s">
        <v>24</v>
      </c>
      <c r="U1" s="4" t="s">
        <v>20</v>
      </c>
      <c r="W1" t="s">
        <v>21</v>
      </c>
      <c r="X1" t="s">
        <v>4</v>
      </c>
      <c r="Y1" t="s">
        <v>15</v>
      </c>
      <c r="Z1" t="s">
        <v>20</v>
      </c>
      <c r="AB1" s="6" t="s">
        <v>22</v>
      </c>
      <c r="AC1" t="s">
        <v>5</v>
      </c>
      <c r="AD1" t="s">
        <v>16</v>
      </c>
      <c r="AE1" t="s">
        <v>20</v>
      </c>
      <c r="AG1" s="4" t="s">
        <v>7</v>
      </c>
      <c r="AH1" t="s">
        <v>18</v>
      </c>
      <c r="AI1" t="s">
        <v>20</v>
      </c>
      <c r="AJ1" s="2"/>
      <c r="AK1" s="4" t="s">
        <v>8</v>
      </c>
      <c r="AL1" t="s">
        <v>19</v>
      </c>
      <c r="AM1" s="2" t="s">
        <v>20</v>
      </c>
    </row>
    <row r="2" spans="1:39" x14ac:dyDescent="0.25">
      <c r="A2">
        <v>295</v>
      </c>
      <c r="B2">
        <v>1</v>
      </c>
      <c r="C2">
        <v>70.010000000000005</v>
      </c>
      <c r="E2" s="1"/>
      <c r="F2" s="1">
        <v>20061</v>
      </c>
      <c r="G2" s="1">
        <v>2204</v>
      </c>
      <c r="H2" s="1">
        <v>267</v>
      </c>
      <c r="I2" s="1">
        <v>10</v>
      </c>
      <c r="K2" s="4">
        <f>F2/SUM(F2:I2)</f>
        <v>0.8899387809422411</v>
      </c>
      <c r="L2" s="4">
        <f>G2/SUM(F2:I2)</f>
        <v>9.7773045869931685E-2</v>
      </c>
      <c r="M2" s="4">
        <f>H2/SUM(F2:I2)</f>
        <v>1.1844556827255789E-2</v>
      </c>
      <c r="N2" s="4">
        <f>I2/SUM(F2:I2)</f>
        <v>4.4361636057137785E-4</v>
      </c>
      <c r="R2">
        <f>S2 * 1000*1000</f>
        <v>333.09</v>
      </c>
      <c r="S2">
        <v>3.3309000000000002E-4</v>
      </c>
      <c r="T2" s="3">
        <v>2.8527299999999998E-6</v>
      </c>
      <c r="U2" s="4">
        <f>T2/S2</f>
        <v>8.5644420426911633E-3</v>
      </c>
    </row>
    <row r="3" spans="1:39" x14ac:dyDescent="0.25">
      <c r="A3">
        <v>290</v>
      </c>
      <c r="E3" s="1"/>
      <c r="F3" s="1"/>
      <c r="G3" s="1"/>
      <c r="H3" s="1"/>
      <c r="I3" s="1"/>
      <c r="K3" s="4"/>
      <c r="L3" s="4"/>
      <c r="M3" s="4"/>
      <c r="T3" s="3"/>
      <c r="U3" s="4"/>
    </row>
    <row r="4" spans="1:39" x14ac:dyDescent="0.25">
      <c r="A4">
        <v>285</v>
      </c>
      <c r="E4" s="1"/>
      <c r="F4" s="1"/>
      <c r="G4" s="1"/>
      <c r="H4" s="1"/>
      <c r="I4" s="1"/>
      <c r="K4" s="4"/>
      <c r="L4" s="4"/>
      <c r="M4" s="4"/>
      <c r="T4" s="3"/>
      <c r="U4" s="4"/>
    </row>
    <row r="5" spans="1:39" x14ac:dyDescent="0.25">
      <c r="A5">
        <v>280</v>
      </c>
      <c r="B5">
        <v>1</v>
      </c>
      <c r="C5" s="8">
        <v>69.475651999999997</v>
      </c>
      <c r="E5" s="1"/>
      <c r="F5" s="1">
        <v>179878</v>
      </c>
      <c r="G5" s="1">
        <v>21762</v>
      </c>
      <c r="H5" s="1">
        <v>2821</v>
      </c>
      <c r="I5" s="1"/>
      <c r="K5" s="4">
        <f>F5/SUM(F5:I5)</f>
        <v>0.87976680149270525</v>
      </c>
      <c r="L5" s="4">
        <f>G5/SUM(F5:I5)</f>
        <v>0.10643594621957243</v>
      </c>
      <c r="M5" s="4">
        <f>H5/SUM(F5:I5)</f>
        <v>1.3797252287722352E-2</v>
      </c>
      <c r="R5">
        <f>S5 * 1000*1000</f>
        <v>247.50899999999999</v>
      </c>
      <c r="S5">
        <v>2.4750899999999998E-4</v>
      </c>
      <c r="T5" s="3">
        <v>7.7874699999999998E-7</v>
      </c>
      <c r="U5" s="4">
        <f>T5/S5</f>
        <v>3.1463381129575086E-3</v>
      </c>
      <c r="W5">
        <f>1/X5</f>
        <v>21.894821655730201</v>
      </c>
      <c r="X5">
        <v>4.5672900000000002E-2</v>
      </c>
      <c r="Y5">
        <v>2.82519E-3</v>
      </c>
      <c r="Z5" s="4">
        <f>Y5/X5</f>
        <v>6.185703119355241E-2</v>
      </c>
      <c r="AB5">
        <f>1/AC5</f>
        <v>145.09786851231155</v>
      </c>
      <c r="AC5">
        <v>6.8919000000000003E-3</v>
      </c>
      <c r="AD5">
        <v>1.27565E-4</v>
      </c>
      <c r="AE5" s="4">
        <f>AD5/AC5</f>
        <v>1.8509409596773024E-2</v>
      </c>
      <c r="AG5" s="4">
        <v>0.202547</v>
      </c>
      <c r="AH5">
        <v>2.1545499999999999E-3</v>
      </c>
      <c r="AI5" s="4">
        <f>AH5/AG5</f>
        <v>1.0637284185892656E-2</v>
      </c>
      <c r="AK5" s="4">
        <v>8.6434399999999995E-2</v>
      </c>
      <c r="AL5">
        <v>3.3702099999999998E-3</v>
      </c>
      <c r="AM5" s="4">
        <f>AL5/AK5</f>
        <v>3.8991535777421954E-2</v>
      </c>
    </row>
    <row r="6" spans="1:39" x14ac:dyDescent="0.25">
      <c r="A6">
        <v>275</v>
      </c>
      <c r="B6">
        <v>1</v>
      </c>
      <c r="C6">
        <v>69.3</v>
      </c>
      <c r="E6" s="1"/>
      <c r="F6" s="1"/>
      <c r="G6" s="1"/>
      <c r="H6" s="1"/>
      <c r="R6">
        <f>S6 * 1000*1000</f>
        <v>150.30500000000001</v>
      </c>
      <c r="S6">
        <v>1.5030499999999999E-4</v>
      </c>
      <c r="T6" s="3">
        <v>3.7083000000000001E-6</v>
      </c>
      <c r="U6" s="4">
        <f>T6/S6</f>
        <v>2.4671833937660093E-2</v>
      </c>
    </row>
    <row r="7" spans="1:39" x14ac:dyDescent="0.25">
      <c r="E7" s="1"/>
      <c r="F7" s="1"/>
      <c r="G7" s="1"/>
      <c r="H7" s="1"/>
    </row>
    <row r="8" spans="1:39" x14ac:dyDescent="0.25">
      <c r="E8" s="1"/>
      <c r="F8" s="1"/>
      <c r="G8" s="1"/>
      <c r="H8" s="1"/>
    </row>
    <row r="9" spans="1:39" x14ac:dyDescent="0.25">
      <c r="A9" t="s">
        <v>0</v>
      </c>
      <c r="B9" t="s">
        <v>2</v>
      </c>
      <c r="C9" t="s">
        <v>1</v>
      </c>
      <c r="E9" s="1" t="s">
        <v>14</v>
      </c>
      <c r="F9" t="s">
        <v>10</v>
      </c>
      <c r="G9" t="s">
        <v>11</v>
      </c>
      <c r="H9" t="s">
        <v>12</v>
      </c>
      <c r="I9" t="s">
        <v>13</v>
      </c>
      <c r="K9" t="s">
        <v>25</v>
      </c>
      <c r="L9" t="s">
        <v>26</v>
      </c>
      <c r="M9" t="s">
        <v>27</v>
      </c>
      <c r="N9" s="4" t="s">
        <v>28</v>
      </c>
      <c r="R9" t="s">
        <v>23</v>
      </c>
      <c r="S9" t="s">
        <v>3</v>
      </c>
      <c r="T9" t="s">
        <v>24</v>
      </c>
      <c r="U9" s="4" t="s">
        <v>20</v>
      </c>
    </row>
    <row r="10" spans="1:39" x14ac:dyDescent="0.25">
      <c r="A10">
        <v>295</v>
      </c>
      <c r="E10" s="1"/>
      <c r="F10" s="1"/>
      <c r="G10" s="1"/>
      <c r="H10" s="1"/>
      <c r="I10" s="1"/>
      <c r="K10" s="4"/>
      <c r="L10" s="4"/>
      <c r="M10" s="4"/>
    </row>
    <row r="11" spans="1:39" x14ac:dyDescent="0.25">
      <c r="A11">
        <v>290</v>
      </c>
      <c r="E11" s="1"/>
      <c r="F11" s="1"/>
      <c r="G11" s="1"/>
      <c r="H11" s="1"/>
      <c r="I11" s="1"/>
      <c r="K11" s="4"/>
      <c r="L11" s="4"/>
      <c r="M11" s="4"/>
      <c r="T11" s="3"/>
      <c r="U11" s="4"/>
    </row>
    <row r="12" spans="1:39" x14ac:dyDescent="0.25">
      <c r="A12">
        <v>285</v>
      </c>
      <c r="E12" s="1"/>
      <c r="F12" s="1"/>
      <c r="G12" s="1"/>
      <c r="H12" s="1"/>
      <c r="I12" s="1"/>
      <c r="K12" s="4"/>
      <c r="L12" s="4"/>
      <c r="M12" s="4"/>
      <c r="T12" s="3"/>
      <c r="U12" s="4"/>
    </row>
    <row r="13" spans="1:39" x14ac:dyDescent="0.25">
      <c r="A13">
        <v>280</v>
      </c>
      <c r="B13">
        <v>0.8</v>
      </c>
      <c r="C13" s="8">
        <v>69.275651999999994</v>
      </c>
      <c r="E13" s="1"/>
      <c r="F13">
        <v>114404</v>
      </c>
      <c r="G13">
        <v>9920</v>
      </c>
      <c r="H13">
        <v>996</v>
      </c>
      <c r="I13" s="1"/>
      <c r="K13" s="4">
        <f>F13/SUM(F13:I13)</f>
        <v>0.91289498882859876</v>
      </c>
      <c r="L13" s="4">
        <f>G13/SUM(F13:I13)</f>
        <v>7.9157357165655917E-2</v>
      </c>
      <c r="M13" s="4">
        <f>H13/SUM(F13:I13)</f>
        <v>7.9476540057452916E-3</v>
      </c>
      <c r="R13">
        <f>S13 * 1000*1000</f>
        <v>138.82300000000001</v>
      </c>
      <c r="S13">
        <v>1.38823E-4</v>
      </c>
      <c r="T13" s="3">
        <v>7.1484799999999997E-7</v>
      </c>
      <c r="U13" s="4">
        <f>T13/S13</f>
        <v>5.149348450905109E-3</v>
      </c>
      <c r="W13">
        <f>1/X13</f>
        <v>32.593567985293781</v>
      </c>
      <c r="X13">
        <v>3.0680900000000001E-2</v>
      </c>
      <c r="Y13">
        <v>4.6992300000000004E-3</v>
      </c>
      <c r="Z13" s="4">
        <f>Y13/X13</f>
        <v>0.1531646724835321</v>
      </c>
      <c r="AB13">
        <f>1/AC13</f>
        <v>131.36720417747708</v>
      </c>
      <c r="AC13">
        <v>7.6122500000000001E-3</v>
      </c>
      <c r="AD13">
        <v>2.9050300000000001E-4</v>
      </c>
      <c r="AE13" s="4">
        <f>AD13/AC13</f>
        <v>3.816256691516963E-2</v>
      </c>
      <c r="AG13" s="4">
        <v>0.132691</v>
      </c>
      <c r="AH13">
        <v>4.7023999999999998E-3</v>
      </c>
      <c r="AI13" s="4">
        <f>AH13/AG13</f>
        <v>3.5438726062807575E-2</v>
      </c>
      <c r="AK13" s="4">
        <v>4.1886899999999998E-2</v>
      </c>
      <c r="AL13">
        <v>4.4961899999999997E-3</v>
      </c>
      <c r="AM13" s="4">
        <f>AL13/AK13</f>
        <v>0.10734119736719595</v>
      </c>
    </row>
    <row r="14" spans="1:39" x14ac:dyDescent="0.25">
      <c r="A14">
        <v>275</v>
      </c>
      <c r="E14" s="1"/>
      <c r="F14" s="1"/>
      <c r="G14" s="1"/>
      <c r="H14" s="1"/>
      <c r="T14" s="3"/>
      <c r="U14" s="4"/>
    </row>
    <row r="16" spans="1:39" x14ac:dyDescent="0.25">
      <c r="A16" t="s">
        <v>0</v>
      </c>
      <c r="B16" t="s">
        <v>2</v>
      </c>
      <c r="C16" t="s">
        <v>1</v>
      </c>
      <c r="E16" s="1" t="s">
        <v>14</v>
      </c>
      <c r="F16" t="s">
        <v>10</v>
      </c>
      <c r="G16" t="s">
        <v>11</v>
      </c>
      <c r="H16" t="s">
        <v>12</v>
      </c>
      <c r="I16" t="s">
        <v>13</v>
      </c>
      <c r="K16" t="s">
        <v>25</v>
      </c>
      <c r="L16" t="s">
        <v>26</v>
      </c>
      <c r="M16" t="s">
        <v>27</v>
      </c>
      <c r="N16" s="4" t="s">
        <v>28</v>
      </c>
      <c r="R16" t="s">
        <v>23</v>
      </c>
      <c r="S16" t="s">
        <v>3</v>
      </c>
      <c r="T16" t="s">
        <v>24</v>
      </c>
      <c r="U16" s="4" t="s">
        <v>20</v>
      </c>
      <c r="W16" t="s">
        <v>21</v>
      </c>
      <c r="X16" t="s">
        <v>4</v>
      </c>
      <c r="Y16" t="s">
        <v>15</v>
      </c>
      <c r="Z16" t="s">
        <v>20</v>
      </c>
      <c r="AB16" s="6" t="s">
        <v>22</v>
      </c>
      <c r="AC16" t="s">
        <v>5</v>
      </c>
      <c r="AD16" t="s">
        <v>16</v>
      </c>
      <c r="AE16" t="s">
        <v>20</v>
      </c>
      <c r="AG16" s="4" t="s">
        <v>7</v>
      </c>
      <c r="AH16" t="s">
        <v>18</v>
      </c>
      <c r="AI16" t="s">
        <v>20</v>
      </c>
      <c r="AJ16" s="2"/>
      <c r="AK16" s="4" t="s">
        <v>8</v>
      </c>
      <c r="AL16" t="s">
        <v>19</v>
      </c>
      <c r="AM16" s="2" t="s">
        <v>20</v>
      </c>
    </row>
    <row r="17" spans="1:39" x14ac:dyDescent="0.25">
      <c r="A17">
        <v>295</v>
      </c>
    </row>
    <row r="18" spans="1:39" x14ac:dyDescent="0.25">
      <c r="A18">
        <v>290</v>
      </c>
    </row>
    <row r="19" spans="1:39" x14ac:dyDescent="0.25">
      <c r="A19">
        <v>285</v>
      </c>
    </row>
    <row r="20" spans="1:39" x14ac:dyDescent="0.25">
      <c r="A20">
        <v>280</v>
      </c>
      <c r="B20">
        <v>1.3</v>
      </c>
      <c r="C20" s="8">
        <v>69.775651999999994</v>
      </c>
      <c r="F20">
        <v>31792</v>
      </c>
      <c r="G20">
        <v>4849</v>
      </c>
      <c r="H20">
        <v>180</v>
      </c>
      <c r="K20" s="4">
        <f>F20/SUM(F20:I20)</f>
        <v>0.86342033078949509</v>
      </c>
      <c r="L20" s="4">
        <f>G20/SUM(F20:I20)</f>
        <v>0.13169115450422314</v>
      </c>
      <c r="M20" s="4">
        <f>H20/SUM(F20:I20)</f>
        <v>4.8885147062817415E-3</v>
      </c>
      <c r="R20">
        <f>S20 * 1000*1000</f>
        <v>192.79200000000003</v>
      </c>
      <c r="S20">
        <v>1.9279200000000001E-4</v>
      </c>
      <c r="T20" s="3">
        <v>1.7244200000000001E-6</v>
      </c>
      <c r="U20" s="4">
        <f>T20/S20</f>
        <v>8.9444582762770244E-3</v>
      </c>
      <c r="W20">
        <f>1/X20</f>
        <v>20.219911760305077</v>
      </c>
      <c r="X20">
        <v>4.9456199999999999E-2</v>
      </c>
      <c r="Y20">
        <v>5.0201200000000003E-3</v>
      </c>
      <c r="Z20" s="4">
        <f>Y20/X20</f>
        <v>0.10150638342614274</v>
      </c>
      <c r="AB20">
        <f>1/AC20</f>
        <v>133.57501506058296</v>
      </c>
      <c r="AC20">
        <v>7.4864299999999996E-3</v>
      </c>
      <c r="AD20">
        <v>2.02776E-4</v>
      </c>
      <c r="AE20" s="4">
        <f>AD20/AC20</f>
        <v>2.708580725392477E-2</v>
      </c>
      <c r="AG20" s="4">
        <v>0.30463600000000002</v>
      </c>
      <c r="AH20">
        <v>4.9131599999999997E-3</v>
      </c>
      <c r="AI20" s="4">
        <f>AH20/AG20</f>
        <v>1.6127969117241559E-2</v>
      </c>
      <c r="AK20" s="4">
        <v>0.136633</v>
      </c>
      <c r="AL20">
        <v>1.01552E-2</v>
      </c>
      <c r="AM20" s="4">
        <f>AL20/AK20</f>
        <v>7.4324650706637491E-2</v>
      </c>
    </row>
    <row r="21" spans="1:39" x14ac:dyDescent="0.25">
      <c r="A21">
        <v>275</v>
      </c>
    </row>
    <row r="24" spans="1:39" x14ac:dyDescent="0.25">
      <c r="A24" t="s">
        <v>0</v>
      </c>
      <c r="B24" t="s">
        <v>2</v>
      </c>
      <c r="C24" t="s">
        <v>1</v>
      </c>
      <c r="E24" s="1" t="s">
        <v>14</v>
      </c>
      <c r="F24" t="s">
        <v>10</v>
      </c>
      <c r="G24" t="s">
        <v>11</v>
      </c>
      <c r="H24" t="s">
        <v>12</v>
      </c>
      <c r="I24" t="s">
        <v>13</v>
      </c>
      <c r="K24" t="s">
        <v>25</v>
      </c>
      <c r="L24" t="s">
        <v>26</v>
      </c>
      <c r="M24" t="s">
        <v>27</v>
      </c>
      <c r="N24" s="4" t="s">
        <v>28</v>
      </c>
      <c r="R24" t="s">
        <v>23</v>
      </c>
      <c r="S24" t="s">
        <v>3</v>
      </c>
      <c r="T24" t="s">
        <v>24</v>
      </c>
      <c r="U24" s="4" t="s">
        <v>20</v>
      </c>
      <c r="W24" t="s">
        <v>21</v>
      </c>
      <c r="X24" t="s">
        <v>4</v>
      </c>
      <c r="Y24" t="s">
        <v>15</v>
      </c>
      <c r="Z24" t="s">
        <v>20</v>
      </c>
      <c r="AB24" s="6" t="s">
        <v>22</v>
      </c>
      <c r="AC24" t="s">
        <v>5</v>
      </c>
      <c r="AD24" t="s">
        <v>16</v>
      </c>
      <c r="AE24" t="s">
        <v>20</v>
      </c>
      <c r="AG24" s="4" t="s">
        <v>7</v>
      </c>
      <c r="AH24" t="s">
        <v>18</v>
      </c>
      <c r="AI24" t="s">
        <v>20</v>
      </c>
      <c r="AJ24" s="2"/>
      <c r="AK24" s="4" t="s">
        <v>8</v>
      </c>
      <c r="AL24" t="s">
        <v>19</v>
      </c>
      <c r="AM24" s="2" t="s">
        <v>20</v>
      </c>
    </row>
    <row r="25" spans="1:39" x14ac:dyDescent="0.25">
      <c r="A25">
        <v>295</v>
      </c>
    </row>
    <row r="26" spans="1:39" x14ac:dyDescent="0.25">
      <c r="A26">
        <v>290</v>
      </c>
    </row>
    <row r="27" spans="1:39" x14ac:dyDescent="0.25">
      <c r="A27">
        <v>285</v>
      </c>
    </row>
    <row r="28" spans="1:39" x14ac:dyDescent="0.25">
      <c r="A28">
        <v>280</v>
      </c>
      <c r="B28">
        <v>1.5</v>
      </c>
      <c r="C28" s="8">
        <v>69.975651999999997</v>
      </c>
      <c r="K28" s="4"/>
      <c r="L28" s="4"/>
      <c r="M28" s="4"/>
      <c r="T28" s="3"/>
      <c r="U28" s="4"/>
      <c r="Z28" s="4"/>
      <c r="AE28" s="4"/>
      <c r="AI28" s="4"/>
      <c r="AM28" s="4"/>
    </row>
    <row r="29" spans="1:39" x14ac:dyDescent="0.25">
      <c r="A29">
        <v>275</v>
      </c>
    </row>
    <row r="98" spans="1:1" x14ac:dyDescent="0.25">
      <c r="A98" s="3"/>
    </row>
    <row r="106" spans="1:1" x14ac:dyDescent="0.25">
      <c r="A106" s="3"/>
    </row>
    <row r="120" spans="1:1" x14ac:dyDescent="0.25">
      <c r="A120" s="3"/>
    </row>
    <row r="122" spans="1:1" x14ac:dyDescent="0.25">
      <c r="A122" s="3"/>
    </row>
    <row r="126" spans="1:1" x14ac:dyDescent="0.25">
      <c r="A126" s="3"/>
    </row>
    <row r="130" spans="1:1" x14ac:dyDescent="0.25">
      <c r="A130" s="3"/>
    </row>
    <row r="131" spans="1:1" x14ac:dyDescent="0.25">
      <c r="A131" s="3"/>
    </row>
    <row r="141" spans="1:1" x14ac:dyDescent="0.25">
      <c r="A141" s="3"/>
    </row>
    <row r="148" spans="1:1" x14ac:dyDescent="0.25">
      <c r="A148" s="3"/>
    </row>
    <row r="155" spans="1:1" x14ac:dyDescent="0.25">
      <c r="A155" s="3"/>
    </row>
    <row r="158" spans="1:1" x14ac:dyDescent="0.25">
      <c r="A158" s="3"/>
    </row>
    <row r="161" spans="1:1" x14ac:dyDescent="0.25">
      <c r="A161" s="3"/>
    </row>
    <row r="167" spans="1:1" x14ac:dyDescent="0.25">
      <c r="A167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7" spans="1:1" x14ac:dyDescent="0.25">
      <c r="A177" s="3"/>
    </row>
    <row r="178" spans="1:1" x14ac:dyDescent="0.25">
      <c r="A178" s="3"/>
    </row>
    <row r="180" spans="1:1" x14ac:dyDescent="0.25">
      <c r="A180" s="3"/>
    </row>
    <row r="181" spans="1:1" x14ac:dyDescent="0.25">
      <c r="A181" s="3"/>
    </row>
    <row r="183" spans="1:1" x14ac:dyDescent="0.25">
      <c r="A183" s="3"/>
    </row>
    <row r="187" spans="1:1" x14ac:dyDescent="0.25">
      <c r="A187" s="3"/>
    </row>
    <row r="189" spans="1:1" x14ac:dyDescent="0.25">
      <c r="A189" s="3"/>
    </row>
    <row r="190" spans="1:1" x14ac:dyDescent="0.25">
      <c r="A190" s="3"/>
    </row>
    <row r="194" spans="1:1" x14ac:dyDescent="0.25">
      <c r="A194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1" spans="1:1" x14ac:dyDescent="0.25">
      <c r="A201" s="3"/>
    </row>
    <row r="203" spans="1:1" x14ac:dyDescent="0.25">
      <c r="A203" s="3"/>
    </row>
    <row r="204" spans="1:1" x14ac:dyDescent="0.25">
      <c r="A204" s="3"/>
    </row>
    <row r="206" spans="1:1" x14ac:dyDescent="0.25">
      <c r="A206" s="3"/>
    </row>
    <row r="212" spans="1:1" x14ac:dyDescent="0.25">
      <c r="A212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8" spans="1:1" x14ac:dyDescent="0.25">
      <c r="A218" s="3"/>
    </row>
    <row r="220" spans="1:1" x14ac:dyDescent="0.25">
      <c r="A220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30" spans="1:1" x14ac:dyDescent="0.25">
      <c r="A230" s="3"/>
    </row>
    <row r="231" spans="1:1" x14ac:dyDescent="0.25">
      <c r="A231" s="3"/>
    </row>
    <row r="235" spans="1:1" x14ac:dyDescent="0.25">
      <c r="A235" s="3"/>
    </row>
    <row r="237" spans="1:1" x14ac:dyDescent="0.25">
      <c r="A237" s="3"/>
    </row>
    <row r="239" spans="1:1" x14ac:dyDescent="0.25">
      <c r="A239" s="3"/>
    </row>
    <row r="240" spans="1:1" x14ac:dyDescent="0.25">
      <c r="A240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5" spans="1:1" x14ac:dyDescent="0.25">
      <c r="A255" s="3"/>
    </row>
    <row r="256" spans="1:1" x14ac:dyDescent="0.25">
      <c r="A256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9" spans="1:1" x14ac:dyDescent="0.25">
      <c r="A269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7" spans="1:1" x14ac:dyDescent="0.25">
      <c r="A287" s="3"/>
    </row>
    <row r="288" spans="1:1" x14ac:dyDescent="0.25">
      <c r="A288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7" spans="1:1" x14ac:dyDescent="0.25">
      <c r="A297" s="3"/>
    </row>
    <row r="299" spans="1:1" x14ac:dyDescent="0.25">
      <c r="A299" s="3"/>
    </row>
    <row r="300" spans="1:1" x14ac:dyDescent="0.25">
      <c r="A300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6" spans="1:1" x14ac:dyDescent="0.25">
      <c r="A326" s="3"/>
    </row>
    <row r="327" spans="1:1" x14ac:dyDescent="0.25">
      <c r="A327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3" spans="1:1" x14ac:dyDescent="0.25">
      <c r="A343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4" spans="1:1" x14ac:dyDescent="0.25">
      <c r="A354" s="3"/>
    </row>
    <row r="355" spans="1:1" x14ac:dyDescent="0.25">
      <c r="A355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8" spans="1:1" x14ac:dyDescent="0.25">
      <c r="A368" s="3"/>
    </row>
    <row r="369" spans="1:1" x14ac:dyDescent="0.25">
      <c r="A369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6" spans="1:1" x14ac:dyDescent="0.25">
      <c r="A406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9" spans="1:1" x14ac:dyDescent="0.25">
      <c r="A1639" s="3"/>
    </row>
    <row r="1640" spans="1:1" x14ac:dyDescent="0.25">
      <c r="A1640" s="3"/>
    </row>
    <row r="1642" spans="1:1" x14ac:dyDescent="0.25">
      <c r="A1642" s="3"/>
    </row>
    <row r="1643" spans="1:1" x14ac:dyDescent="0.25">
      <c r="A1643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9" spans="1:1" x14ac:dyDescent="0.25">
      <c r="A1669" s="3"/>
    </row>
    <row r="1670" spans="1:1" x14ac:dyDescent="0.25">
      <c r="A1670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8" spans="1:1" x14ac:dyDescent="0.25">
      <c r="A1678" s="3"/>
    </row>
    <row r="1679" spans="1:1" x14ac:dyDescent="0.25">
      <c r="A1679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1" spans="1:1" x14ac:dyDescent="0.25">
      <c r="A1711" s="3"/>
    </row>
    <row r="1712" spans="1:1" x14ac:dyDescent="0.25">
      <c r="A1712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2" spans="1:1" x14ac:dyDescent="0.25">
      <c r="A1842" s="3"/>
    </row>
    <row r="1843" spans="1:1" x14ac:dyDescent="0.25">
      <c r="A1843" s="3"/>
    </row>
    <row r="1846" spans="1:1" x14ac:dyDescent="0.25">
      <c r="A1846" s="3"/>
    </row>
    <row r="1848" spans="1:1" x14ac:dyDescent="0.25">
      <c r="A1848" s="3"/>
    </row>
    <row r="1849" spans="1:1" x14ac:dyDescent="0.25">
      <c r="A1849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2" spans="1:1" x14ac:dyDescent="0.25">
      <c r="A1862" s="3"/>
    </row>
    <row r="1864" spans="1:1" x14ac:dyDescent="0.25">
      <c r="A1864" s="3"/>
    </row>
    <row r="1865" spans="1:1" x14ac:dyDescent="0.25">
      <c r="A1865" s="3"/>
    </row>
    <row r="1867" spans="1:1" x14ac:dyDescent="0.25">
      <c r="A1867" s="3"/>
    </row>
    <row r="1868" spans="1:1" x14ac:dyDescent="0.25">
      <c r="A1868" s="3"/>
    </row>
    <row r="1870" spans="1:1" x14ac:dyDescent="0.25">
      <c r="A1870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9" spans="1:1" x14ac:dyDescent="0.25">
      <c r="A1899" s="3"/>
    </row>
    <row r="1900" spans="1:1" x14ac:dyDescent="0.25">
      <c r="A1900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7" spans="1:1" x14ac:dyDescent="0.25">
      <c r="A1907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4" spans="1:1" x14ac:dyDescent="0.25">
      <c r="A1924" s="3"/>
    </row>
    <row r="1927" spans="1:1" x14ac:dyDescent="0.25">
      <c r="A1927" s="3"/>
    </row>
    <row r="1928" spans="1:1" x14ac:dyDescent="0.25">
      <c r="A1928" s="3"/>
    </row>
    <row r="1931" spans="1:1" x14ac:dyDescent="0.25">
      <c r="A1931" s="3"/>
    </row>
    <row r="1932" spans="1:1" x14ac:dyDescent="0.25">
      <c r="A1932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40" spans="1:1" x14ac:dyDescent="0.25">
      <c r="A1940" s="3"/>
    </row>
    <row r="1941" spans="1:1" x14ac:dyDescent="0.25">
      <c r="A1941" s="3"/>
    </row>
    <row r="1943" spans="1:1" x14ac:dyDescent="0.25">
      <c r="A1943" s="3"/>
    </row>
    <row r="1944" spans="1:1" x14ac:dyDescent="0.25">
      <c r="A1944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50" spans="1:1" x14ac:dyDescent="0.25">
      <c r="A1950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80" spans="1:1" x14ac:dyDescent="0.25">
      <c r="A1980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8" spans="1:1" x14ac:dyDescent="0.25">
      <c r="A1998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13" spans="1:1" x14ac:dyDescent="0.25">
      <c r="A2013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5" spans="1:1" x14ac:dyDescent="0.25">
      <c r="A2045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1" spans="1:1" x14ac:dyDescent="0.25">
      <c r="A2051" s="3"/>
    </row>
    <row r="2052" spans="1:1" x14ac:dyDescent="0.25">
      <c r="A2052" s="3"/>
    </row>
    <row r="2054" spans="1:1" x14ac:dyDescent="0.25">
      <c r="A2054" s="3"/>
    </row>
    <row r="2055" spans="1:1" x14ac:dyDescent="0.25">
      <c r="A2055" s="3"/>
    </row>
    <row r="2058" spans="1:1" x14ac:dyDescent="0.25">
      <c r="A2058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6" spans="1:1" x14ac:dyDescent="0.25">
      <c r="A2066" s="3"/>
    </row>
    <row r="2067" spans="1:1" x14ac:dyDescent="0.25">
      <c r="A2067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3" spans="1:1" x14ac:dyDescent="0.25">
      <c r="A2083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2" spans="1:1" x14ac:dyDescent="0.25">
      <c r="A2102" s="3"/>
    </row>
    <row r="2106" spans="1:1" x14ac:dyDescent="0.25">
      <c r="A2106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4" spans="1:1" x14ac:dyDescent="0.25">
      <c r="A2124" s="3"/>
    </row>
    <row r="2128" spans="1:1" x14ac:dyDescent="0.25">
      <c r="A2128" s="3"/>
    </row>
    <row r="2133" spans="1:1" x14ac:dyDescent="0.25">
      <c r="A2133" s="3"/>
    </row>
    <row r="2134" spans="1:1" x14ac:dyDescent="0.25">
      <c r="A2134" s="3"/>
    </row>
    <row r="2136" spans="1:1" x14ac:dyDescent="0.25">
      <c r="A2136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2" spans="1:1" x14ac:dyDescent="0.25">
      <c r="A2152" s="3"/>
    </row>
    <row r="2153" spans="1:1" x14ac:dyDescent="0.25">
      <c r="A2153" s="3"/>
    </row>
    <row r="2157" spans="1:1" x14ac:dyDescent="0.25">
      <c r="A2157" s="3"/>
    </row>
    <row r="2160" spans="1:1" x14ac:dyDescent="0.25">
      <c r="A2160" s="3"/>
    </row>
    <row r="2165" spans="1:1" x14ac:dyDescent="0.25">
      <c r="A2165" s="3"/>
    </row>
    <row r="2166" spans="1:1" x14ac:dyDescent="0.25">
      <c r="A2166" s="3"/>
    </row>
    <row r="2173" spans="1:1" x14ac:dyDescent="0.25">
      <c r="A2173" s="3"/>
    </row>
    <row r="2178" spans="1:1" x14ac:dyDescent="0.25">
      <c r="A2178" s="3"/>
    </row>
    <row r="2182" spans="1:1" x14ac:dyDescent="0.25">
      <c r="A2182" s="3"/>
    </row>
    <row r="2185" spans="1:1" x14ac:dyDescent="0.25">
      <c r="A2185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204" spans="1:1" x14ac:dyDescent="0.25">
      <c r="A2204" s="3"/>
    </row>
    <row r="2206" spans="1:1" x14ac:dyDescent="0.25">
      <c r="A2206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5" spans="1:1" x14ac:dyDescent="0.25">
      <c r="A2215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3" spans="1:1" x14ac:dyDescent="0.25">
      <c r="A2223" s="3"/>
    </row>
    <row r="2224" spans="1:1" x14ac:dyDescent="0.25">
      <c r="A2224" s="3"/>
    </row>
    <row r="2228" spans="1:1" x14ac:dyDescent="0.25">
      <c r="A2228" s="3"/>
    </row>
    <row r="2231" spans="1:1" x14ac:dyDescent="0.25">
      <c r="A2231" s="3"/>
    </row>
    <row r="2235" spans="1:1" x14ac:dyDescent="0.25">
      <c r="A2235" s="3"/>
    </row>
    <row r="2237" spans="1:1" x14ac:dyDescent="0.25">
      <c r="A2237" s="3"/>
    </row>
    <row r="2238" spans="1:1" x14ac:dyDescent="0.25">
      <c r="A2238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50" spans="1:1" x14ac:dyDescent="0.25">
      <c r="A2250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6" spans="1:1" x14ac:dyDescent="0.25">
      <c r="A2266" s="3"/>
    </row>
    <row r="2268" spans="1:1" x14ac:dyDescent="0.25">
      <c r="A2268" s="3"/>
    </row>
    <row r="2272" spans="1:1" x14ac:dyDescent="0.25">
      <c r="A2272" s="3"/>
    </row>
    <row r="2273" spans="1:1" x14ac:dyDescent="0.25">
      <c r="A2273" s="3"/>
    </row>
    <row r="2275" spans="1:1" x14ac:dyDescent="0.25">
      <c r="A2275" s="3"/>
    </row>
    <row r="2280" spans="1:1" x14ac:dyDescent="0.25">
      <c r="A2280" s="3"/>
    </row>
    <row r="2282" spans="1:1" x14ac:dyDescent="0.25">
      <c r="A2282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6" spans="1:1" x14ac:dyDescent="0.25">
      <c r="A2296" s="3"/>
    </row>
    <row r="2297" spans="1:1" x14ac:dyDescent="0.25">
      <c r="A2297" s="3"/>
    </row>
    <row r="2300" spans="1:1" x14ac:dyDescent="0.25">
      <c r="A2300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8" spans="1:1" x14ac:dyDescent="0.25">
      <c r="A2308" s="3"/>
    </row>
    <row r="2310" spans="1:1" x14ac:dyDescent="0.25">
      <c r="A2310" s="3"/>
    </row>
    <row r="2311" spans="1:1" x14ac:dyDescent="0.25">
      <c r="A2311" s="3"/>
    </row>
    <row r="2315" spans="1:1" x14ac:dyDescent="0.25">
      <c r="A2315" s="3"/>
    </row>
    <row r="2318" spans="1:1" x14ac:dyDescent="0.25">
      <c r="A2318" s="3"/>
    </row>
    <row r="2319" spans="1:1" x14ac:dyDescent="0.25">
      <c r="A2319" s="3"/>
    </row>
    <row r="2321" spans="1:1" x14ac:dyDescent="0.25">
      <c r="A2321" s="3"/>
    </row>
    <row r="2323" spans="1:1" x14ac:dyDescent="0.25">
      <c r="A2323" s="3"/>
    </row>
    <row r="2325" spans="1:1" x14ac:dyDescent="0.25">
      <c r="A2325" s="3"/>
    </row>
    <row r="2333" spans="1:1" x14ac:dyDescent="0.25">
      <c r="A2333" s="3"/>
    </row>
    <row r="2335" spans="1:1" x14ac:dyDescent="0.25">
      <c r="A2335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1" spans="1:1" x14ac:dyDescent="0.25">
      <c r="A2341" s="3"/>
    </row>
    <row r="2344" spans="1:1" x14ac:dyDescent="0.25">
      <c r="A2344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4" spans="1:1" x14ac:dyDescent="0.25">
      <c r="A2364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4" spans="1:1" x14ac:dyDescent="0.25">
      <c r="A2374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82" spans="1:1" x14ac:dyDescent="0.25">
      <c r="A2382" s="3"/>
    </row>
    <row r="2391" spans="1:1" x14ac:dyDescent="0.25">
      <c r="A2391" s="3"/>
    </row>
    <row r="2395" spans="1:1" x14ac:dyDescent="0.25">
      <c r="A2395" s="3"/>
    </row>
    <row r="2398" spans="1:1" x14ac:dyDescent="0.25">
      <c r="A2398" s="3"/>
    </row>
    <row r="2399" spans="1:1" x14ac:dyDescent="0.25">
      <c r="A2399" s="3"/>
    </row>
    <row r="2401" spans="1:1" x14ac:dyDescent="0.25">
      <c r="A2401" s="3"/>
    </row>
    <row r="2410" spans="1:1" x14ac:dyDescent="0.25">
      <c r="A2410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7" spans="1:1" x14ac:dyDescent="0.25">
      <c r="A2417" s="3"/>
    </row>
    <row r="2423" spans="1:1" x14ac:dyDescent="0.25">
      <c r="A2423" s="3"/>
    </row>
    <row r="2424" spans="1:1" x14ac:dyDescent="0.25">
      <c r="A2424" s="3"/>
    </row>
    <row r="2429" spans="1:1" x14ac:dyDescent="0.25">
      <c r="A2429" s="3"/>
    </row>
    <row r="2432" spans="1:1" x14ac:dyDescent="0.25">
      <c r="A2432" s="3"/>
    </row>
    <row r="2433" spans="1:1" x14ac:dyDescent="0.25">
      <c r="A2433" s="3"/>
    </row>
    <row r="2435" spans="1:1" x14ac:dyDescent="0.25">
      <c r="A2435" s="3"/>
    </row>
    <row r="2438" spans="1:1" x14ac:dyDescent="0.25">
      <c r="A2438" s="3"/>
    </row>
    <row r="2440" spans="1:1" x14ac:dyDescent="0.25">
      <c r="A2440" s="3"/>
    </row>
    <row r="2442" spans="1:1" x14ac:dyDescent="0.25">
      <c r="A2442" s="3"/>
    </row>
    <row r="2449" spans="1:1" x14ac:dyDescent="0.25">
      <c r="A2449" s="3"/>
    </row>
    <row r="2450" spans="1:1" x14ac:dyDescent="0.25">
      <c r="A2450" s="3"/>
    </row>
    <row r="2452" spans="1:1" x14ac:dyDescent="0.25">
      <c r="A2452" s="3"/>
    </row>
    <row r="2454" spans="1:1" x14ac:dyDescent="0.25">
      <c r="A2454" s="3"/>
    </row>
    <row r="2458" spans="1:1" x14ac:dyDescent="0.25">
      <c r="A2458" s="3"/>
    </row>
    <row r="2459" spans="1:1" x14ac:dyDescent="0.25">
      <c r="A2459" s="3"/>
    </row>
    <row r="2461" spans="1:1" x14ac:dyDescent="0.25">
      <c r="A2461" s="3"/>
    </row>
    <row r="2462" spans="1:1" x14ac:dyDescent="0.25">
      <c r="A2462" s="3"/>
    </row>
    <row r="2464" spans="1:1" x14ac:dyDescent="0.25">
      <c r="A2464" s="3"/>
    </row>
    <row r="2465" spans="1:1" x14ac:dyDescent="0.25">
      <c r="A2465" s="3"/>
    </row>
    <row r="2469" spans="1:1" x14ac:dyDescent="0.25">
      <c r="A2469" s="3"/>
    </row>
    <row r="2471" spans="1:1" x14ac:dyDescent="0.25">
      <c r="A2471" s="3"/>
    </row>
    <row r="2474" spans="1:1" x14ac:dyDescent="0.25">
      <c r="A2474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5" spans="1:1" x14ac:dyDescent="0.25">
      <c r="A2485" s="3"/>
    </row>
    <row r="2486" spans="1:1" x14ac:dyDescent="0.25">
      <c r="A2486" s="3"/>
    </row>
    <row r="2491" spans="1:1" x14ac:dyDescent="0.25">
      <c r="A2491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4" spans="1:1" x14ac:dyDescent="0.25">
      <c r="A2504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6" spans="1:1" x14ac:dyDescent="0.25">
      <c r="A2516" s="3"/>
    </row>
    <row r="2518" spans="1:1" x14ac:dyDescent="0.25">
      <c r="A2518" s="3"/>
    </row>
    <row r="2520" spans="1:1" x14ac:dyDescent="0.25">
      <c r="A2520" s="3"/>
    </row>
    <row r="2522" spans="1:1" x14ac:dyDescent="0.25">
      <c r="A2522" s="3"/>
    </row>
    <row r="2524" spans="1:1" x14ac:dyDescent="0.25">
      <c r="A2524" s="3"/>
    </row>
    <row r="2526" spans="1:1" x14ac:dyDescent="0.25">
      <c r="A2526" s="3"/>
    </row>
    <row r="2527" spans="1:1" x14ac:dyDescent="0.25">
      <c r="A2527" s="3"/>
    </row>
    <row r="2531" spans="1:1" x14ac:dyDescent="0.25">
      <c r="A2531" s="3"/>
    </row>
    <row r="2532" spans="1:1" x14ac:dyDescent="0.25">
      <c r="A2532" s="3"/>
    </row>
    <row r="2534" spans="1:1" x14ac:dyDescent="0.25">
      <c r="A2534" s="3"/>
    </row>
    <row r="2540" spans="1:1" x14ac:dyDescent="0.25">
      <c r="A2540" s="3"/>
    </row>
    <row r="2541" spans="1:1" x14ac:dyDescent="0.25">
      <c r="A2541" s="3"/>
    </row>
    <row r="2551" spans="1:1" x14ac:dyDescent="0.25">
      <c r="A2551" s="3"/>
    </row>
    <row r="2554" spans="1:1" x14ac:dyDescent="0.25">
      <c r="A2554" s="3"/>
    </row>
    <row r="2555" spans="1:1" x14ac:dyDescent="0.25">
      <c r="A2555" s="3"/>
    </row>
    <row r="2557" spans="1:1" x14ac:dyDescent="0.25">
      <c r="A2557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6" spans="1:1" x14ac:dyDescent="0.25">
      <c r="A2566" s="3"/>
    </row>
    <row r="2575" spans="1:1" x14ac:dyDescent="0.25">
      <c r="A2575" s="3"/>
    </row>
    <row r="2578" spans="1:1" x14ac:dyDescent="0.25">
      <c r="A2578" s="3"/>
    </row>
    <row r="2581" spans="1:1" x14ac:dyDescent="0.25">
      <c r="A2581" s="3"/>
    </row>
    <row r="2587" spans="1:1" x14ac:dyDescent="0.25">
      <c r="A2587" s="3"/>
    </row>
    <row r="2593" spans="1:1" x14ac:dyDescent="0.25">
      <c r="A2593" s="3"/>
    </row>
    <row r="2594" spans="1:1" x14ac:dyDescent="0.25">
      <c r="A2594" s="3"/>
    </row>
    <row r="2596" spans="1:1" x14ac:dyDescent="0.25">
      <c r="A2596" s="3"/>
    </row>
    <row r="2597" spans="1:1" x14ac:dyDescent="0.25">
      <c r="A2597" s="3"/>
    </row>
    <row r="2600" spans="1:1" x14ac:dyDescent="0.25">
      <c r="A2600" s="3"/>
    </row>
    <row r="2602" spans="1:1" x14ac:dyDescent="0.25">
      <c r="A2602" s="3"/>
    </row>
    <row r="2611" spans="1:1" x14ac:dyDescent="0.25">
      <c r="A2611" s="3"/>
    </row>
    <row r="2615" spans="1:1" x14ac:dyDescent="0.25">
      <c r="A2615" s="3"/>
    </row>
    <row r="2619" spans="1:1" x14ac:dyDescent="0.25">
      <c r="A2619" s="3"/>
    </row>
    <row r="2622" spans="1:1" x14ac:dyDescent="0.25">
      <c r="A2622" s="3"/>
    </row>
    <row r="2629" spans="1:1" x14ac:dyDescent="0.25">
      <c r="A2629" s="3"/>
    </row>
    <row r="2637" spans="1:1" x14ac:dyDescent="0.25">
      <c r="A2637" s="3"/>
    </row>
    <row r="2639" spans="1:1" x14ac:dyDescent="0.25">
      <c r="A2639" s="3"/>
    </row>
    <row r="2640" spans="1:1" x14ac:dyDescent="0.25">
      <c r="A2640" s="3"/>
    </row>
    <row r="2645" spans="1:1" x14ac:dyDescent="0.25">
      <c r="A2645" s="3"/>
    </row>
    <row r="2646" spans="1:1" x14ac:dyDescent="0.25">
      <c r="A2646" s="3"/>
    </row>
    <row r="2652" spans="1:1" x14ac:dyDescent="0.25">
      <c r="A2652" s="3"/>
    </row>
    <row r="2653" spans="1:1" x14ac:dyDescent="0.25">
      <c r="A2653" s="3"/>
    </row>
    <row r="2657" spans="1:1" x14ac:dyDescent="0.25">
      <c r="A2657" s="3"/>
    </row>
    <row r="2658" spans="1:1" x14ac:dyDescent="0.25">
      <c r="A2658" s="3"/>
    </row>
    <row r="2662" spans="1:1" x14ac:dyDescent="0.25">
      <c r="A2662" s="3"/>
    </row>
    <row r="2669" spans="1:1" x14ac:dyDescent="0.25">
      <c r="A2669" s="3"/>
    </row>
    <row r="2670" spans="1:1" x14ac:dyDescent="0.25">
      <c r="A2670" s="3"/>
    </row>
    <row r="2672" spans="1:1" x14ac:dyDescent="0.25">
      <c r="A2672" s="3"/>
    </row>
    <row r="2675" spans="1:1" x14ac:dyDescent="0.25">
      <c r="A2675" s="3"/>
    </row>
    <row r="2677" spans="1:1" x14ac:dyDescent="0.25">
      <c r="A2677" s="3"/>
    </row>
    <row r="2679" spans="1:1" x14ac:dyDescent="0.25">
      <c r="A2679" s="3"/>
    </row>
    <row r="2686" spans="1:1" x14ac:dyDescent="0.25">
      <c r="A2686" s="3"/>
    </row>
    <row r="2687" spans="1:1" x14ac:dyDescent="0.25">
      <c r="A2687" s="3"/>
    </row>
    <row r="2694" spans="1:1" x14ac:dyDescent="0.25">
      <c r="A2694" s="3"/>
    </row>
    <row r="2695" spans="1:1" x14ac:dyDescent="0.25">
      <c r="A2695" s="3"/>
    </row>
    <row r="2700" spans="1:1" x14ac:dyDescent="0.25">
      <c r="A2700" s="3"/>
    </row>
    <row r="2701" spans="1:1" x14ac:dyDescent="0.25">
      <c r="A2701" s="3"/>
    </row>
    <row r="2708" spans="1:1" x14ac:dyDescent="0.25">
      <c r="A2708" s="3"/>
    </row>
    <row r="2711" spans="1:1" x14ac:dyDescent="0.25">
      <c r="A2711" s="3"/>
    </row>
    <row r="2713" spans="1:1" x14ac:dyDescent="0.25">
      <c r="A2713" s="3"/>
    </row>
    <row r="2717" spans="1:1" x14ac:dyDescent="0.25">
      <c r="A2717" s="3"/>
    </row>
    <row r="2732" spans="1:1" x14ac:dyDescent="0.25">
      <c r="A2732" s="3"/>
    </row>
    <row r="2733" spans="1:1" x14ac:dyDescent="0.25">
      <c r="A2733" s="3"/>
    </row>
    <row r="2735" spans="1:1" x14ac:dyDescent="0.25">
      <c r="A2735" s="3"/>
    </row>
    <row r="2739" spans="1:1" x14ac:dyDescent="0.25">
      <c r="A2739" s="3"/>
    </row>
    <row r="2743" spans="1:1" x14ac:dyDescent="0.25">
      <c r="A2743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9" spans="1:1" x14ac:dyDescent="0.25">
      <c r="A2749" s="3"/>
    </row>
    <row r="2750" spans="1:1" x14ac:dyDescent="0.25">
      <c r="A2750" s="3"/>
    </row>
    <row r="2757" spans="1:1" x14ac:dyDescent="0.25">
      <c r="A2757" s="3"/>
    </row>
    <row r="2760" spans="1:1" x14ac:dyDescent="0.25">
      <c r="A2760" s="3"/>
    </row>
    <row r="2761" spans="1:1" x14ac:dyDescent="0.25">
      <c r="A2761" s="3"/>
    </row>
    <row r="2768" spans="1:1" x14ac:dyDescent="0.25">
      <c r="A2768" s="3"/>
    </row>
    <row r="2776" spans="1:1" x14ac:dyDescent="0.25">
      <c r="A2776" s="3"/>
    </row>
    <row r="2777" spans="1:1" x14ac:dyDescent="0.25">
      <c r="A2777" s="3"/>
    </row>
    <row r="2785" spans="1:1" x14ac:dyDescent="0.25">
      <c r="A2785" s="3"/>
    </row>
    <row r="2786" spans="1:1" x14ac:dyDescent="0.25">
      <c r="A2786" s="3"/>
    </row>
    <row r="2793" spans="1:1" x14ac:dyDescent="0.25">
      <c r="A2793" s="3"/>
    </row>
    <row r="2799" spans="1:1" x14ac:dyDescent="0.25">
      <c r="A2799" s="3"/>
    </row>
    <row r="2800" spans="1:1" x14ac:dyDescent="0.25">
      <c r="A2800" s="3"/>
    </row>
    <row r="2802" spans="1:1" x14ac:dyDescent="0.25">
      <c r="A2802" s="3"/>
    </row>
    <row r="2804" spans="1:1" x14ac:dyDescent="0.25">
      <c r="A2804" s="3"/>
    </row>
    <row r="2806" spans="1:1" x14ac:dyDescent="0.25">
      <c r="A2806" s="3"/>
    </row>
    <row r="2827" spans="1:1" x14ac:dyDescent="0.25">
      <c r="A2827" s="3"/>
    </row>
    <row r="2831" spans="1:1" x14ac:dyDescent="0.25">
      <c r="A2831" s="3"/>
    </row>
    <row r="2836" spans="1:1" x14ac:dyDescent="0.25">
      <c r="A2836" s="3"/>
    </row>
    <row r="2838" spans="1:1" x14ac:dyDescent="0.25">
      <c r="A2838" s="3"/>
    </row>
    <row r="2842" spans="1:1" x14ac:dyDescent="0.25">
      <c r="A2842" s="3"/>
    </row>
    <row r="2849" spans="1:1" x14ac:dyDescent="0.25">
      <c r="A2849" s="3"/>
    </row>
    <row r="2851" spans="1:1" x14ac:dyDescent="0.25">
      <c r="A2851" s="3"/>
    </row>
    <row r="2852" spans="1:1" x14ac:dyDescent="0.25">
      <c r="A2852" s="3"/>
    </row>
    <row r="2855" spans="1:1" x14ac:dyDescent="0.25">
      <c r="A2855" s="3"/>
    </row>
    <row r="2858" spans="1:1" x14ac:dyDescent="0.25">
      <c r="A2858" s="3"/>
    </row>
    <row r="2860" spans="1:1" x14ac:dyDescent="0.25">
      <c r="A2860" s="3"/>
    </row>
    <row r="2889" spans="1:1" x14ac:dyDescent="0.25">
      <c r="A2889" s="3"/>
    </row>
    <row r="2896" spans="1:1" x14ac:dyDescent="0.25">
      <c r="A2896" s="3"/>
    </row>
    <row r="2903" spans="1:1" x14ac:dyDescent="0.25">
      <c r="A2903" s="3"/>
    </row>
    <row r="2908" spans="1:1" x14ac:dyDescent="0.25">
      <c r="A2908" s="3"/>
    </row>
    <row r="2909" spans="1:1" x14ac:dyDescent="0.25">
      <c r="A2909" s="3"/>
    </row>
    <row r="2914" spans="1:1" x14ac:dyDescent="0.25">
      <c r="A2914" s="3"/>
    </row>
    <row r="2917" spans="1:1" x14ac:dyDescent="0.25">
      <c r="A2917" s="3"/>
    </row>
    <row r="2922" spans="1:1" x14ac:dyDescent="0.25">
      <c r="A2922" s="3"/>
    </row>
    <row r="2924" spans="1:1" x14ac:dyDescent="0.25">
      <c r="A2924" s="3"/>
    </row>
    <row r="2925" spans="1:1" x14ac:dyDescent="0.25">
      <c r="A2925" s="3"/>
    </row>
    <row r="2935" spans="1:1" x14ac:dyDescent="0.25">
      <c r="A2935" s="3"/>
    </row>
    <row r="2936" spans="1:1" x14ac:dyDescent="0.25">
      <c r="A2936" s="3"/>
    </row>
    <row r="2946" spans="1:1" x14ac:dyDescent="0.25">
      <c r="A2946" s="3"/>
    </row>
    <row r="2947" spans="1:1" x14ac:dyDescent="0.25">
      <c r="A2947" s="3"/>
    </row>
    <row r="2962" spans="1:1" x14ac:dyDescent="0.25">
      <c r="A2962" s="3"/>
    </row>
    <row r="2963" spans="1:1" x14ac:dyDescent="0.25">
      <c r="A2963" s="3"/>
    </row>
    <row r="2971" spans="1:1" x14ac:dyDescent="0.25">
      <c r="A2971" s="3"/>
    </row>
    <row r="2972" spans="1:1" x14ac:dyDescent="0.25">
      <c r="A2972" s="3"/>
    </row>
    <row r="2978" spans="1:1" x14ac:dyDescent="0.25">
      <c r="A2978" s="3"/>
    </row>
    <row r="2982" spans="1:1" x14ac:dyDescent="0.25">
      <c r="A2982" s="3"/>
    </row>
    <row r="2987" spans="1:1" x14ac:dyDescent="0.25">
      <c r="A2987" s="3"/>
    </row>
    <row r="2996" spans="1:1" x14ac:dyDescent="0.25">
      <c r="A2996" s="3"/>
    </row>
    <row r="2997" spans="1:1" x14ac:dyDescent="0.25">
      <c r="A2997" s="3"/>
    </row>
    <row r="2999" spans="1:1" x14ac:dyDescent="0.25">
      <c r="A2999" s="3"/>
    </row>
    <row r="3017" spans="1:1" x14ac:dyDescent="0.25">
      <c r="A3017" s="3"/>
    </row>
    <row r="3020" spans="1:1" x14ac:dyDescent="0.25">
      <c r="A3020" s="3"/>
    </row>
    <row r="3021" spans="1:1" x14ac:dyDescent="0.25">
      <c r="A3021" s="3"/>
    </row>
    <row r="3024" spans="1:1" x14ac:dyDescent="0.25">
      <c r="A3024" s="3"/>
    </row>
    <row r="3043" spans="1:1" x14ac:dyDescent="0.25">
      <c r="A3043" s="3"/>
    </row>
    <row r="3050" spans="1:1" x14ac:dyDescent="0.25">
      <c r="A3050" s="3"/>
    </row>
    <row r="3053" spans="1:1" x14ac:dyDescent="0.25">
      <c r="A3053" s="3"/>
    </row>
    <row r="3059" spans="1:1" x14ac:dyDescent="0.25">
      <c r="A3059" s="3"/>
    </row>
    <row r="3062" spans="1:1" x14ac:dyDescent="0.25">
      <c r="A3062" s="3"/>
    </row>
    <row r="3069" spans="1:1" x14ac:dyDescent="0.25">
      <c r="A3069" s="3"/>
    </row>
    <row r="3072" spans="1:1" x14ac:dyDescent="0.25">
      <c r="A3072" s="3"/>
    </row>
    <row r="3075" spans="1:1" x14ac:dyDescent="0.25">
      <c r="A3075" s="3"/>
    </row>
    <row r="3076" spans="1:1" x14ac:dyDescent="0.25">
      <c r="A3076" s="3"/>
    </row>
    <row r="3092" spans="1:1" x14ac:dyDescent="0.25">
      <c r="A3092" s="3"/>
    </row>
    <row r="3120" spans="1:1" x14ac:dyDescent="0.25">
      <c r="A3120" s="3"/>
    </row>
    <row r="3125" spans="1:1" x14ac:dyDescent="0.25">
      <c r="A3125" s="3"/>
    </row>
    <row r="3129" spans="1:1" x14ac:dyDescent="0.25">
      <c r="A3129" s="3"/>
    </row>
    <row r="3140" spans="1:1" x14ac:dyDescent="0.25">
      <c r="A3140" s="3"/>
    </row>
    <row r="3156" spans="1:1" x14ac:dyDescent="0.25">
      <c r="A3156" s="3"/>
    </row>
    <row r="3160" spans="1:1" x14ac:dyDescent="0.25">
      <c r="A3160" s="3"/>
    </row>
    <row r="3164" spans="1:1" x14ac:dyDescent="0.25">
      <c r="A3164" s="3"/>
    </row>
    <row r="3167" spans="1:1" x14ac:dyDescent="0.25">
      <c r="A3167" s="3"/>
    </row>
    <row r="3179" spans="1:1" x14ac:dyDescent="0.25">
      <c r="A3179" s="3"/>
    </row>
    <row r="3183" spans="1:1" x14ac:dyDescent="0.25">
      <c r="A3183" s="3"/>
    </row>
    <row r="3188" spans="1:1" x14ac:dyDescent="0.25">
      <c r="A3188" s="3"/>
    </row>
    <row r="3191" spans="1:1" x14ac:dyDescent="0.25">
      <c r="A3191" s="3"/>
    </row>
    <row r="3196" spans="1:1" x14ac:dyDescent="0.25">
      <c r="A3196" s="3"/>
    </row>
    <row r="3199" spans="1:1" x14ac:dyDescent="0.25">
      <c r="A3199" s="3"/>
    </row>
    <row r="3203" spans="1:1" x14ac:dyDescent="0.25">
      <c r="A3203" s="3"/>
    </row>
    <row r="3217" spans="1:1" x14ac:dyDescent="0.25">
      <c r="A3217" s="3"/>
    </row>
    <row r="3218" spans="1:1" x14ac:dyDescent="0.25">
      <c r="A3218" s="3"/>
    </row>
    <row r="3227" spans="1:1" x14ac:dyDescent="0.25">
      <c r="A3227" s="3"/>
    </row>
    <row r="3228" spans="1:1" x14ac:dyDescent="0.25">
      <c r="A3228" s="3"/>
    </row>
    <row r="3238" spans="1:1" x14ac:dyDescent="0.25">
      <c r="A3238" s="3"/>
    </row>
    <row r="3240" spans="1:1" x14ac:dyDescent="0.25">
      <c r="A3240" s="3"/>
    </row>
    <row r="3249" spans="1:1" x14ac:dyDescent="0.25">
      <c r="A3249" s="3"/>
    </row>
    <row r="3285" spans="1:1" x14ac:dyDescent="0.25">
      <c r="A3285" s="3"/>
    </row>
    <row r="3296" spans="1:1" x14ac:dyDescent="0.25">
      <c r="A3296" s="3"/>
    </row>
    <row r="3303" spans="1:1" x14ac:dyDescent="0.25">
      <c r="A3303" s="3"/>
    </row>
    <row r="3305" spans="1:1" x14ac:dyDescent="0.25">
      <c r="A3305" s="3"/>
    </row>
    <row r="3330" spans="1:1" x14ac:dyDescent="0.25">
      <c r="A3330" s="3"/>
    </row>
    <row r="3344" spans="1:1" x14ac:dyDescent="0.25">
      <c r="A3344" s="3"/>
    </row>
    <row r="3351" spans="1:1" x14ac:dyDescent="0.25">
      <c r="A3351" s="3"/>
    </row>
    <row r="3358" spans="1:1" x14ac:dyDescent="0.25">
      <c r="A3358" s="3"/>
    </row>
    <row r="3361" spans="1:1" x14ac:dyDescent="0.25">
      <c r="A3361" s="3"/>
    </row>
    <row r="3368" spans="1:1" x14ac:dyDescent="0.25">
      <c r="A3368" s="3"/>
    </row>
    <row r="3380" spans="1:1" x14ac:dyDescent="0.25">
      <c r="A3380" s="3"/>
    </row>
    <row r="3394" spans="1:1" x14ac:dyDescent="0.25">
      <c r="A3394" s="3"/>
    </row>
    <row r="3395" spans="1:1" x14ac:dyDescent="0.25">
      <c r="A3395" s="3"/>
    </row>
    <row r="3402" spans="1:1" x14ac:dyDescent="0.25">
      <c r="A3402" s="3"/>
    </row>
    <row r="3410" spans="1:1" x14ac:dyDescent="0.25">
      <c r="A3410" s="3"/>
    </row>
    <row r="3412" spans="1:1" x14ac:dyDescent="0.25">
      <c r="A3412" s="3"/>
    </row>
    <row r="3444" spans="1:1" x14ac:dyDescent="0.25">
      <c r="A3444" s="3"/>
    </row>
    <row r="3447" spans="1:1" x14ac:dyDescent="0.25">
      <c r="A3447" s="3"/>
    </row>
    <row r="3451" spans="1:1" x14ac:dyDescent="0.25">
      <c r="A3451" s="3"/>
    </row>
    <row r="3454" spans="1:1" x14ac:dyDescent="0.25">
      <c r="A3454" s="3"/>
    </row>
    <row r="3457" spans="1:1" x14ac:dyDescent="0.25">
      <c r="A3457" s="3"/>
    </row>
    <row r="3463" spans="1:1" x14ac:dyDescent="0.25">
      <c r="A3463" s="3"/>
    </row>
    <row r="3470" spans="1:1" x14ac:dyDescent="0.25">
      <c r="A3470" s="3"/>
    </row>
    <row r="3471" spans="1:1" x14ac:dyDescent="0.25">
      <c r="A3471" s="3"/>
    </row>
    <row r="3476" spans="1:1" x14ac:dyDescent="0.25">
      <c r="A3476" s="3"/>
    </row>
    <row r="3478" spans="1:1" x14ac:dyDescent="0.25">
      <c r="A3478" s="3"/>
    </row>
    <row r="3479" spans="1:1" x14ac:dyDescent="0.25">
      <c r="A3479" s="3"/>
    </row>
    <row r="3495" spans="1:1" x14ac:dyDescent="0.25">
      <c r="A3495" s="3"/>
    </row>
    <row r="3496" spans="1:1" x14ac:dyDescent="0.25">
      <c r="A3496" s="3"/>
    </row>
    <row r="3500" spans="1:1" x14ac:dyDescent="0.25">
      <c r="A3500" s="3"/>
    </row>
    <row r="3513" spans="1:1" x14ac:dyDescent="0.25">
      <c r="A3513" s="3"/>
    </row>
    <row r="3531" spans="1:1" x14ac:dyDescent="0.25">
      <c r="A3531" s="3"/>
    </row>
    <row r="3538" spans="1:1" x14ac:dyDescent="0.25">
      <c r="A3538" s="3"/>
    </row>
    <row r="3575" spans="1:1" x14ac:dyDescent="0.25">
      <c r="A3575" s="3"/>
    </row>
    <row r="3588" spans="1:1" x14ac:dyDescent="0.25">
      <c r="A3588" s="3"/>
    </row>
    <row r="3596" spans="1:1" x14ac:dyDescent="0.25">
      <c r="A3596" s="3"/>
    </row>
    <row r="3604" spans="1:1" x14ac:dyDescent="0.25">
      <c r="A3604" s="3"/>
    </row>
    <row r="3605" spans="1:1" x14ac:dyDescent="0.25">
      <c r="A3605" s="3"/>
    </row>
    <row r="3626" spans="1:1" x14ac:dyDescent="0.25">
      <c r="A3626" s="3"/>
    </row>
    <row r="3666" spans="1:1" x14ac:dyDescent="0.25">
      <c r="A3666" s="3"/>
    </row>
    <row r="3672" spans="1:1" x14ac:dyDescent="0.25">
      <c r="A3672" s="3"/>
    </row>
    <row r="3680" spans="1:1" x14ac:dyDescent="0.25">
      <c r="A3680" s="3"/>
    </row>
    <row r="3702" spans="1:1" x14ac:dyDescent="0.25">
      <c r="A3702" s="3"/>
    </row>
    <row r="3723" spans="1:1" x14ac:dyDescent="0.25">
      <c r="A3723" s="3"/>
    </row>
    <row r="3729" spans="1:1" x14ac:dyDescent="0.25">
      <c r="A3729" s="3"/>
    </row>
    <row r="3730" spans="1:1" x14ac:dyDescent="0.25">
      <c r="A3730" s="3"/>
    </row>
    <row r="3736" spans="1:1" x14ac:dyDescent="0.25">
      <c r="A3736" s="3"/>
    </row>
    <row r="3744" spans="1:1" x14ac:dyDescent="0.25">
      <c r="A3744" s="3"/>
    </row>
    <row r="3755" spans="1:1" x14ac:dyDescent="0.25">
      <c r="A3755" s="3"/>
    </row>
    <row r="3792" spans="1:1" x14ac:dyDescent="0.25">
      <c r="A3792" s="3"/>
    </row>
    <row r="3824" spans="1:1" x14ac:dyDescent="0.25">
      <c r="A3824" s="3"/>
    </row>
    <row r="3844" spans="1:1" x14ac:dyDescent="0.25">
      <c r="A3844" s="3"/>
    </row>
    <row r="3866" spans="1:1" x14ac:dyDescent="0.25">
      <c r="A3866" s="3"/>
    </row>
    <row r="3876" spans="1:1" x14ac:dyDescent="0.25">
      <c r="A3876" s="3"/>
    </row>
    <row r="3882" spans="1:1" x14ac:dyDescent="0.25">
      <c r="A3882" s="3"/>
    </row>
    <row r="3891" spans="1:1" x14ac:dyDescent="0.25">
      <c r="A3891" s="3"/>
    </row>
    <row r="3893" spans="1:1" x14ac:dyDescent="0.25">
      <c r="A3893" s="3"/>
    </row>
    <row r="3896" spans="1:1" x14ac:dyDescent="0.25">
      <c r="A3896" s="3"/>
    </row>
    <row r="3919" spans="1:1" x14ac:dyDescent="0.25">
      <c r="A3919" s="3"/>
    </row>
    <row r="3920" spans="1:1" x14ac:dyDescent="0.25">
      <c r="A3920" s="3"/>
    </row>
    <row r="3944" spans="1:1" x14ac:dyDescent="0.25">
      <c r="A3944" s="3"/>
    </row>
    <row r="3998" spans="1:1" x14ac:dyDescent="0.25">
      <c r="A3998" s="3"/>
    </row>
    <row r="4007" spans="1:1" x14ac:dyDescent="0.25">
      <c r="A4007" s="3"/>
    </row>
    <row r="4031" spans="1:1" x14ac:dyDescent="0.25">
      <c r="A4031" s="3"/>
    </row>
    <row r="4088" spans="1:1" x14ac:dyDescent="0.25">
      <c r="A4088" s="3"/>
    </row>
    <row r="4089" spans="1:1" x14ac:dyDescent="0.25">
      <c r="A4089" s="3"/>
    </row>
    <row r="4102" spans="1:1" x14ac:dyDescent="0.25">
      <c r="A4102" s="3"/>
    </row>
    <row r="4163" spans="1:1" x14ac:dyDescent="0.25">
      <c r="A4163" s="3"/>
    </row>
    <row r="4188" spans="1:1" x14ac:dyDescent="0.25">
      <c r="A4188" s="3"/>
    </row>
    <row r="4204" spans="1:1" x14ac:dyDescent="0.25">
      <c r="A4204" s="3"/>
    </row>
    <row r="4215" spans="1:1" x14ac:dyDescent="0.25">
      <c r="A4215" s="3"/>
    </row>
    <row r="4236" spans="1:1" x14ac:dyDescent="0.25">
      <c r="A4236" s="3"/>
    </row>
    <row r="4267" spans="1:1" x14ac:dyDescent="0.25">
      <c r="A4267" s="3"/>
    </row>
    <row r="4313" spans="1:1" x14ac:dyDescent="0.25">
      <c r="A4313" s="3"/>
    </row>
    <row r="4333" spans="1:1" x14ac:dyDescent="0.25">
      <c r="A4333" s="3"/>
    </row>
    <row r="4660" spans="1:1" x14ac:dyDescent="0.25">
      <c r="A4660" s="3"/>
    </row>
    <row r="4871" spans="1:1" x14ac:dyDescent="0.25">
      <c r="A4871" s="3"/>
    </row>
    <row r="5005" spans="1:1" x14ac:dyDescent="0.25">
      <c r="A5005" s="3"/>
    </row>
    <row r="5151" spans="1:1" x14ac:dyDescent="0.25">
      <c r="A5151" s="3"/>
    </row>
    <row r="5300" spans="1:1" x14ac:dyDescent="0.25">
      <c r="A5300" s="3"/>
    </row>
    <row r="5420" spans="1:1" x14ac:dyDescent="0.25">
      <c r="A5420" s="3"/>
    </row>
    <row r="5522" spans="1:1" x14ac:dyDescent="0.25">
      <c r="A5522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workbookViewId="0">
      <selection activeCell="F19" sqref="F19"/>
    </sheetView>
  </sheetViews>
  <sheetFormatPr defaultRowHeight="15" x14ac:dyDescent="0.25"/>
  <cols>
    <col min="7" max="8" width="15.140625" bestFit="1" customWidth="1"/>
    <col min="9" max="9" width="15" bestFit="1" customWidth="1"/>
    <col min="24" max="24" width="11.140625" bestFit="1" customWidth="1"/>
  </cols>
  <sheetData>
    <row r="1" spans="1:24" x14ac:dyDescent="0.25">
      <c r="G1" t="s">
        <v>29</v>
      </c>
      <c r="H1" t="s">
        <v>30</v>
      </c>
      <c r="I1" t="s">
        <v>31</v>
      </c>
      <c r="K1" t="s">
        <v>32</v>
      </c>
      <c r="L1" t="s">
        <v>33</v>
      </c>
      <c r="N1" t="s">
        <v>36</v>
      </c>
      <c r="O1" t="s">
        <v>37</v>
      </c>
      <c r="Q1" t="s">
        <v>38</v>
      </c>
      <c r="R1" t="s">
        <v>39</v>
      </c>
      <c r="T1" t="s">
        <v>34</v>
      </c>
      <c r="U1" t="s">
        <v>35</v>
      </c>
      <c r="X1" t="s">
        <v>41</v>
      </c>
    </row>
    <row r="2" spans="1:24" x14ac:dyDescent="0.25">
      <c r="A2" t="s">
        <v>0</v>
      </c>
      <c r="C2" t="s">
        <v>2</v>
      </c>
      <c r="D2" t="s">
        <v>1</v>
      </c>
    </row>
    <row r="3" spans="1:24" x14ac:dyDescent="0.25">
      <c r="A3">
        <v>295</v>
      </c>
      <c r="B3">
        <v>69.010000000000005</v>
      </c>
      <c r="C3">
        <v>0.3</v>
      </c>
      <c r="D3" s="8">
        <f>B3+C3</f>
        <v>69.31</v>
      </c>
    </row>
    <row r="4" spans="1:24" x14ac:dyDescent="0.25">
      <c r="A4">
        <v>290</v>
      </c>
      <c r="B4">
        <v>68.83</v>
      </c>
      <c r="C4">
        <v>0.3</v>
      </c>
      <c r="D4" s="8">
        <f t="shared" ref="D4:D7" si="0">B4+C4</f>
        <v>69.13</v>
      </c>
      <c r="G4">
        <v>7.0000000000000001E-3</v>
      </c>
      <c r="H4">
        <v>2E-3</v>
      </c>
      <c r="I4">
        <v>2.0000000000000001E-4</v>
      </c>
    </row>
    <row r="5" spans="1:24" x14ac:dyDescent="0.25">
      <c r="A5">
        <v>285</v>
      </c>
      <c r="B5">
        <v>68.650000000000006</v>
      </c>
      <c r="C5">
        <v>0.3</v>
      </c>
      <c r="D5" s="8">
        <f t="shared" si="0"/>
        <v>68.95</v>
      </c>
      <c r="G5">
        <v>7.0000000000000001E-3</v>
      </c>
      <c r="H5">
        <v>2E-3</v>
      </c>
      <c r="I5">
        <v>2.0000000000000001E-4</v>
      </c>
    </row>
    <row r="6" spans="1:24" x14ac:dyDescent="0.25">
      <c r="A6">
        <v>280</v>
      </c>
      <c r="B6" s="8">
        <v>68.475651999999997</v>
      </c>
      <c r="C6">
        <v>0.3</v>
      </c>
      <c r="D6" s="8">
        <f>B6+C6</f>
        <v>68.775651999999994</v>
      </c>
      <c r="G6">
        <v>7.0000000000000001E-3</v>
      </c>
      <c r="H6">
        <v>2E-3</v>
      </c>
      <c r="I6">
        <v>2.0000000000000001E-4</v>
      </c>
      <c r="K6">
        <v>0.02</v>
      </c>
      <c r="L6">
        <v>0.105</v>
      </c>
      <c r="N6">
        <v>0.105</v>
      </c>
      <c r="O6">
        <v>0.17</v>
      </c>
      <c r="T6">
        <v>4.4999999999999998E-2</v>
      </c>
      <c r="U6">
        <v>0.105</v>
      </c>
      <c r="X6">
        <v>1000</v>
      </c>
    </row>
    <row r="7" spans="1:24" x14ac:dyDescent="0.25">
      <c r="A7">
        <v>275</v>
      </c>
      <c r="B7">
        <v>68.3</v>
      </c>
      <c r="C7">
        <v>0.3</v>
      </c>
      <c r="D7" s="8">
        <f t="shared" si="0"/>
        <v>68.599999999999994</v>
      </c>
      <c r="G7" s="9">
        <v>7.0000000000000001E-3</v>
      </c>
      <c r="H7" s="9">
        <v>2E-3</v>
      </c>
      <c r="I7" s="9">
        <v>2.0000000000000001E-4</v>
      </c>
    </row>
    <row r="9" spans="1:24" x14ac:dyDescent="0.25">
      <c r="A9" t="s">
        <v>0</v>
      </c>
      <c r="C9" t="s">
        <v>2</v>
      </c>
      <c r="D9" t="s">
        <v>1</v>
      </c>
    </row>
    <row r="10" spans="1:24" x14ac:dyDescent="0.25">
      <c r="A10">
        <v>295</v>
      </c>
      <c r="B10">
        <v>69.010000000000005</v>
      </c>
      <c r="C10">
        <v>0.5</v>
      </c>
      <c r="D10" s="8">
        <v>69.512365500000001</v>
      </c>
    </row>
    <row r="11" spans="1:24" x14ac:dyDescent="0.25">
      <c r="A11">
        <v>290</v>
      </c>
      <c r="B11">
        <v>68.83</v>
      </c>
      <c r="C11">
        <v>0.5</v>
      </c>
      <c r="D11" s="8">
        <v>69.333461</v>
      </c>
      <c r="G11">
        <v>8.0000000000000002E-3</v>
      </c>
      <c r="H11">
        <v>2E-3</v>
      </c>
      <c r="I11">
        <v>2.9999999999999997E-4</v>
      </c>
    </row>
    <row r="12" spans="1:24" x14ac:dyDescent="0.25">
      <c r="A12">
        <v>285</v>
      </c>
      <c r="B12">
        <v>68.650000000000006</v>
      </c>
      <c r="C12">
        <v>0.5</v>
      </c>
      <c r="D12" s="8">
        <v>69.154556499999998</v>
      </c>
      <c r="G12">
        <v>8.0000000000000002E-3</v>
      </c>
      <c r="H12">
        <v>2E-3</v>
      </c>
      <c r="I12">
        <v>2.9999999999999997E-4</v>
      </c>
    </row>
    <row r="13" spans="1:24" x14ac:dyDescent="0.25">
      <c r="A13">
        <v>280</v>
      </c>
      <c r="B13" s="8">
        <v>68.475651999999997</v>
      </c>
      <c r="C13">
        <v>0.5</v>
      </c>
      <c r="D13" s="8">
        <f>B13+C13</f>
        <v>68.975651999999997</v>
      </c>
      <c r="G13">
        <v>8.0000000000000002E-3</v>
      </c>
      <c r="H13">
        <v>2E-3</v>
      </c>
      <c r="I13">
        <v>2.9999999999999997E-4</v>
      </c>
      <c r="X13">
        <v>1000</v>
      </c>
    </row>
    <row r="14" spans="1:24" x14ac:dyDescent="0.25">
      <c r="A14">
        <v>275</v>
      </c>
      <c r="B14">
        <v>68.3</v>
      </c>
      <c r="C14">
        <v>0.5</v>
      </c>
      <c r="D14" s="8">
        <v>68.796747499999995</v>
      </c>
      <c r="G14">
        <v>8.0000000000000002E-3</v>
      </c>
      <c r="H14">
        <v>2E-3</v>
      </c>
      <c r="I14">
        <v>2.9999999999999997E-4</v>
      </c>
    </row>
    <row r="16" spans="1:24" x14ac:dyDescent="0.25">
      <c r="A16" t="s">
        <v>0</v>
      </c>
      <c r="C16" t="s">
        <v>2</v>
      </c>
      <c r="D16" t="s">
        <v>1</v>
      </c>
    </row>
    <row r="17" spans="1:24" x14ac:dyDescent="0.25">
      <c r="A17">
        <v>295</v>
      </c>
      <c r="B17">
        <v>69.010000000000005</v>
      </c>
      <c r="C17">
        <v>0.8</v>
      </c>
      <c r="D17" s="8">
        <f>B17+C17</f>
        <v>69.81</v>
      </c>
    </row>
    <row r="18" spans="1:24" x14ac:dyDescent="0.25">
      <c r="A18">
        <v>290</v>
      </c>
      <c r="B18">
        <v>68.83</v>
      </c>
      <c r="C18">
        <v>0.8</v>
      </c>
      <c r="D18" s="8">
        <f t="shared" ref="D18" si="1">B18+C18</f>
        <v>69.63</v>
      </c>
      <c r="G18" s="9">
        <v>7.0000000000000001E-3</v>
      </c>
      <c r="H18" s="9">
        <v>2E-3</v>
      </c>
      <c r="I18" s="9">
        <v>2.9999999999999997E-4</v>
      </c>
    </row>
    <row r="19" spans="1:24" x14ac:dyDescent="0.25">
      <c r="A19">
        <v>285</v>
      </c>
      <c r="B19">
        <v>68.650000000000006</v>
      </c>
      <c r="C19">
        <v>0.8</v>
      </c>
      <c r="D19" s="8">
        <f>B19+C19</f>
        <v>69.45</v>
      </c>
      <c r="G19">
        <v>7.0000000000000001E-3</v>
      </c>
      <c r="H19">
        <v>2E-3</v>
      </c>
      <c r="I19">
        <v>2.9999999999999997E-4</v>
      </c>
      <c r="J19" s="10"/>
    </row>
    <row r="20" spans="1:24" x14ac:dyDescent="0.25">
      <c r="A20">
        <v>280</v>
      </c>
      <c r="B20" s="8">
        <v>68.475651999999997</v>
      </c>
      <c r="C20">
        <v>0.8</v>
      </c>
      <c r="D20" s="8">
        <f>B20+C20</f>
        <v>69.275651999999994</v>
      </c>
      <c r="G20">
        <v>7.0000000000000001E-3</v>
      </c>
      <c r="H20">
        <v>2E-3</v>
      </c>
      <c r="I20">
        <v>2.9999999999999997E-4</v>
      </c>
      <c r="J20" s="10"/>
      <c r="K20">
        <v>0.12</v>
      </c>
      <c r="L20">
        <v>0.21</v>
      </c>
      <c r="N20">
        <v>0.25</v>
      </c>
      <c r="O20">
        <v>0.42</v>
      </c>
      <c r="Q20">
        <v>0.43</v>
      </c>
      <c r="R20">
        <v>0.56999999999999995</v>
      </c>
      <c r="T20">
        <v>0.2</v>
      </c>
      <c r="U20">
        <v>0.38</v>
      </c>
      <c r="X20">
        <v>1000</v>
      </c>
    </row>
    <row r="21" spans="1:24" x14ac:dyDescent="0.25">
      <c r="A21">
        <v>275</v>
      </c>
      <c r="B21">
        <v>68.3</v>
      </c>
      <c r="C21">
        <v>0.8</v>
      </c>
      <c r="D21" s="8">
        <f>B21+C21</f>
        <v>69.099999999999994</v>
      </c>
      <c r="G21">
        <v>7.0000000000000001E-3</v>
      </c>
      <c r="H21">
        <v>2E-3</v>
      </c>
      <c r="I21">
        <v>2.9999999999999997E-4</v>
      </c>
      <c r="J21" s="10"/>
    </row>
    <row r="22" spans="1:24" x14ac:dyDescent="0.25">
      <c r="J22" s="10"/>
    </row>
    <row r="23" spans="1:24" x14ac:dyDescent="0.25">
      <c r="A23" s="3"/>
      <c r="B23" s="3"/>
      <c r="J23" s="10"/>
    </row>
    <row r="24" spans="1:24" x14ac:dyDescent="0.25">
      <c r="A24" t="s">
        <v>0</v>
      </c>
      <c r="B24" t="s">
        <v>40</v>
      </c>
      <c r="C24" t="s">
        <v>2</v>
      </c>
      <c r="D24" t="s">
        <v>1</v>
      </c>
    </row>
    <row r="25" spans="1:24" x14ac:dyDescent="0.25">
      <c r="A25">
        <v>295</v>
      </c>
      <c r="B25">
        <v>69.010000000000005</v>
      </c>
      <c r="C25">
        <v>1</v>
      </c>
      <c r="D25">
        <v>70.010000000000005</v>
      </c>
      <c r="G25">
        <v>0.02</v>
      </c>
      <c r="H25">
        <v>2E-3</v>
      </c>
      <c r="I25">
        <v>4.0000000000000002E-4</v>
      </c>
      <c r="K25">
        <v>0.1</v>
      </c>
      <c r="L25">
        <v>0.3</v>
      </c>
      <c r="N25">
        <v>0.3</v>
      </c>
      <c r="O25">
        <v>0.5</v>
      </c>
      <c r="Q25">
        <v>0.5</v>
      </c>
      <c r="R25">
        <v>0.7</v>
      </c>
      <c r="T25">
        <v>0.2</v>
      </c>
      <c r="U25">
        <v>0.48</v>
      </c>
    </row>
    <row r="26" spans="1:24" x14ac:dyDescent="0.25">
      <c r="A26">
        <v>290</v>
      </c>
      <c r="B26">
        <v>68.83</v>
      </c>
      <c r="C26">
        <v>1</v>
      </c>
      <c r="D26">
        <v>69.83</v>
      </c>
      <c r="G26">
        <v>0.02</v>
      </c>
      <c r="H26">
        <v>2E-3</v>
      </c>
      <c r="I26">
        <v>4.0000000000000002E-4</v>
      </c>
      <c r="K26">
        <v>0.1</v>
      </c>
      <c r="L26">
        <v>0.3</v>
      </c>
      <c r="N26">
        <v>0.3</v>
      </c>
      <c r="O26">
        <v>0.5</v>
      </c>
      <c r="Q26">
        <v>0.5</v>
      </c>
      <c r="R26">
        <v>0.7</v>
      </c>
      <c r="T26">
        <v>0.2</v>
      </c>
      <c r="U26">
        <v>0.48</v>
      </c>
    </row>
    <row r="27" spans="1:24" x14ac:dyDescent="0.25">
      <c r="A27">
        <v>285</v>
      </c>
      <c r="B27">
        <v>68.650000000000006</v>
      </c>
      <c r="C27">
        <v>1</v>
      </c>
      <c r="D27">
        <v>69.650000000000006</v>
      </c>
      <c r="G27">
        <v>0.02</v>
      </c>
      <c r="H27">
        <v>2E-3</v>
      </c>
      <c r="I27">
        <v>4.0000000000000002E-4</v>
      </c>
      <c r="K27">
        <v>0.1</v>
      </c>
      <c r="L27">
        <v>0.3</v>
      </c>
      <c r="N27">
        <v>0.3</v>
      </c>
      <c r="O27">
        <v>0.5</v>
      </c>
      <c r="Q27">
        <v>0.5</v>
      </c>
      <c r="R27">
        <v>0.7</v>
      </c>
      <c r="T27">
        <v>0.2</v>
      </c>
      <c r="U27">
        <v>0.48</v>
      </c>
    </row>
    <row r="28" spans="1:24" x14ac:dyDescent="0.25">
      <c r="A28">
        <v>280</v>
      </c>
      <c r="B28" s="8">
        <v>68.475651999999997</v>
      </c>
      <c r="C28">
        <v>1</v>
      </c>
      <c r="D28" s="8">
        <f>B28+C28</f>
        <v>69.475651999999997</v>
      </c>
      <c r="G28">
        <v>0.02</v>
      </c>
      <c r="H28">
        <v>2E-3</v>
      </c>
      <c r="I28">
        <v>4.0000000000000002E-4</v>
      </c>
      <c r="K28">
        <v>0.1</v>
      </c>
      <c r="L28">
        <v>0.3</v>
      </c>
      <c r="N28">
        <v>0.3</v>
      </c>
      <c r="O28">
        <v>0.5</v>
      </c>
      <c r="Q28">
        <v>0.5</v>
      </c>
      <c r="R28">
        <v>0.7</v>
      </c>
      <c r="T28">
        <v>0.2</v>
      </c>
      <c r="U28">
        <v>0.48</v>
      </c>
    </row>
    <row r="29" spans="1:24" x14ac:dyDescent="0.25">
      <c r="A29">
        <v>275</v>
      </c>
      <c r="B29">
        <v>68.3</v>
      </c>
      <c r="C29">
        <v>1</v>
      </c>
      <c r="D29">
        <v>69.3</v>
      </c>
      <c r="G29">
        <v>0.02</v>
      </c>
      <c r="H29">
        <v>2E-3</v>
      </c>
      <c r="I29">
        <v>4.0000000000000002E-4</v>
      </c>
      <c r="K29">
        <v>0.1</v>
      </c>
      <c r="L29">
        <v>0.3</v>
      </c>
      <c r="N29">
        <v>0.3</v>
      </c>
      <c r="O29">
        <v>0.5</v>
      </c>
      <c r="Q29">
        <v>0.5</v>
      </c>
      <c r="R29">
        <v>0.7</v>
      </c>
      <c r="T29">
        <v>0.2</v>
      </c>
      <c r="U29">
        <v>0.48</v>
      </c>
    </row>
    <row r="31" spans="1:24" x14ac:dyDescent="0.25">
      <c r="A31" t="s">
        <v>0</v>
      </c>
      <c r="C31" t="s">
        <v>2</v>
      </c>
      <c r="D31" t="s">
        <v>1</v>
      </c>
    </row>
    <row r="32" spans="1:24" x14ac:dyDescent="0.25">
      <c r="A32">
        <v>295</v>
      </c>
      <c r="B32">
        <v>69.010000000000005</v>
      </c>
      <c r="C32">
        <v>1.3</v>
      </c>
      <c r="D32" s="8">
        <f>B32+C32</f>
        <v>70.31</v>
      </c>
    </row>
    <row r="33" spans="1:24" x14ac:dyDescent="0.25">
      <c r="A33">
        <v>290</v>
      </c>
      <c r="B33">
        <v>68.83</v>
      </c>
      <c r="C33">
        <v>1.3</v>
      </c>
      <c r="D33" s="8">
        <f t="shared" ref="D33:D34" si="2">B33+C33</f>
        <v>70.13</v>
      </c>
      <c r="G33">
        <v>0.01</v>
      </c>
      <c r="H33">
        <v>2E-3</v>
      </c>
      <c r="I33">
        <v>4.0000000000000002E-4</v>
      </c>
    </row>
    <row r="34" spans="1:24" x14ac:dyDescent="0.25">
      <c r="A34">
        <v>285</v>
      </c>
      <c r="B34">
        <v>68.650000000000006</v>
      </c>
      <c r="C34">
        <v>1.3</v>
      </c>
      <c r="D34" s="8">
        <f t="shared" si="2"/>
        <v>69.95</v>
      </c>
      <c r="G34">
        <v>0.01</v>
      </c>
      <c r="H34">
        <v>2E-3</v>
      </c>
      <c r="I34">
        <v>4.0000000000000002E-4</v>
      </c>
    </row>
    <row r="35" spans="1:24" x14ac:dyDescent="0.25">
      <c r="A35">
        <v>280</v>
      </c>
      <c r="B35" s="8">
        <v>68.475651999999997</v>
      </c>
      <c r="C35">
        <v>1.3</v>
      </c>
      <c r="D35" s="8">
        <f>B35+C35</f>
        <v>69.775651999999994</v>
      </c>
      <c r="G35">
        <v>0.01</v>
      </c>
      <c r="H35">
        <v>2E-3</v>
      </c>
      <c r="I35">
        <v>4.0000000000000002E-4</v>
      </c>
      <c r="K35">
        <v>0.15</v>
      </c>
      <c r="L35">
        <v>0.35</v>
      </c>
      <c r="N35">
        <v>0.42</v>
      </c>
      <c r="O35">
        <v>0.65</v>
      </c>
      <c r="Q35">
        <v>0.7</v>
      </c>
      <c r="R35">
        <v>0.9</v>
      </c>
      <c r="T35">
        <v>0.28000000000000003</v>
      </c>
      <c r="U35">
        <v>0.6</v>
      </c>
      <c r="X35">
        <v>250</v>
      </c>
    </row>
    <row r="36" spans="1:24" x14ac:dyDescent="0.25">
      <c r="A36">
        <v>275</v>
      </c>
      <c r="B36">
        <v>68.3</v>
      </c>
      <c r="C36">
        <v>1.3</v>
      </c>
      <c r="D36" s="8">
        <f>B36+C36</f>
        <v>69.599999999999994</v>
      </c>
      <c r="G36">
        <v>0.01</v>
      </c>
      <c r="H36">
        <v>2E-3</v>
      </c>
      <c r="I36">
        <v>4.0000000000000002E-4</v>
      </c>
    </row>
    <row r="38" spans="1:24" x14ac:dyDescent="0.25">
      <c r="A38" s="3"/>
      <c r="B38" s="3"/>
    </row>
    <row r="39" spans="1:24" x14ac:dyDescent="0.25">
      <c r="A39" t="s">
        <v>0</v>
      </c>
      <c r="C39" t="s">
        <v>2</v>
      </c>
      <c r="D39" t="s">
        <v>1</v>
      </c>
    </row>
    <row r="40" spans="1:24" x14ac:dyDescent="0.25">
      <c r="A40">
        <v>295</v>
      </c>
      <c r="B40">
        <v>69.010000000000005</v>
      </c>
      <c r="C40">
        <v>1.5</v>
      </c>
      <c r="D40" s="8">
        <f>B40+C40</f>
        <v>70.510000000000005</v>
      </c>
    </row>
    <row r="41" spans="1:24" x14ac:dyDescent="0.25">
      <c r="A41">
        <v>290</v>
      </c>
      <c r="B41">
        <v>68.83</v>
      </c>
      <c r="C41">
        <v>1.5</v>
      </c>
      <c r="D41" s="8">
        <f t="shared" ref="D41:D42" si="3">B41+C41</f>
        <v>70.33</v>
      </c>
      <c r="G41">
        <v>1.2E-2</v>
      </c>
      <c r="H41">
        <v>2E-3</v>
      </c>
      <c r="I41">
        <v>4.0000000000000002E-4</v>
      </c>
    </row>
    <row r="42" spans="1:24" x14ac:dyDescent="0.25">
      <c r="A42">
        <v>285</v>
      </c>
      <c r="B42">
        <v>68.650000000000006</v>
      </c>
      <c r="C42">
        <v>1.5</v>
      </c>
      <c r="D42" s="8">
        <f t="shared" si="3"/>
        <v>70.150000000000006</v>
      </c>
      <c r="G42">
        <v>1.2E-2</v>
      </c>
      <c r="H42">
        <v>2E-3</v>
      </c>
      <c r="I42">
        <v>4.0000000000000002E-4</v>
      </c>
    </row>
    <row r="43" spans="1:24" x14ac:dyDescent="0.25">
      <c r="A43">
        <v>280</v>
      </c>
      <c r="B43" s="8">
        <v>68.475651999999997</v>
      </c>
      <c r="C43">
        <v>1.5</v>
      </c>
      <c r="D43" s="8">
        <f>B43+C43</f>
        <v>69.975651999999997</v>
      </c>
      <c r="G43">
        <v>1.2E-2</v>
      </c>
      <c r="H43">
        <v>2E-3</v>
      </c>
      <c r="I43">
        <v>4.0000000000000002E-4</v>
      </c>
      <c r="K43">
        <v>0.2</v>
      </c>
      <c r="L43">
        <v>0.4</v>
      </c>
      <c r="N43">
        <v>0.5</v>
      </c>
      <c r="O43">
        <v>0.7</v>
      </c>
      <c r="T43">
        <v>0.3</v>
      </c>
      <c r="U43">
        <v>0.7</v>
      </c>
      <c r="X43">
        <v>1000</v>
      </c>
    </row>
    <row r="44" spans="1:24" x14ac:dyDescent="0.25">
      <c r="A44">
        <v>275</v>
      </c>
      <c r="B44">
        <v>68.3</v>
      </c>
      <c r="C44">
        <v>1.5</v>
      </c>
      <c r="D44" s="8">
        <f>B44+C44</f>
        <v>69.8</v>
      </c>
      <c r="G44">
        <v>1.2E-2</v>
      </c>
      <c r="H44">
        <v>2E-3</v>
      </c>
      <c r="I44">
        <v>4.0000000000000002E-4</v>
      </c>
    </row>
    <row r="60" spans="1:2" x14ac:dyDescent="0.25">
      <c r="A60" s="3"/>
      <c r="B60" s="3"/>
    </row>
    <row r="63" spans="1:2" x14ac:dyDescent="0.25">
      <c r="A63" s="3"/>
      <c r="B63" s="3"/>
    </row>
    <row r="66" spans="1:2" x14ac:dyDescent="0.25">
      <c r="A66" s="3"/>
      <c r="B66" s="3"/>
    </row>
    <row r="70" spans="1:2" x14ac:dyDescent="0.25">
      <c r="A70" s="3"/>
      <c r="B70" s="3"/>
    </row>
    <row r="71" spans="1:2" x14ac:dyDescent="0.25">
      <c r="A71" s="3"/>
      <c r="B71" s="3"/>
    </row>
    <row r="74" spans="1:2" x14ac:dyDescent="0.25">
      <c r="A74" s="3"/>
      <c r="B74" s="3"/>
    </row>
    <row r="78" spans="1:2" x14ac:dyDescent="0.25">
      <c r="A78" s="3"/>
      <c r="B78" s="3"/>
    </row>
    <row r="79" spans="1:2" x14ac:dyDescent="0.25">
      <c r="A79" s="3"/>
      <c r="B79" s="3"/>
    </row>
    <row r="83" spans="1:2" x14ac:dyDescent="0.25">
      <c r="A83" s="3"/>
      <c r="B83" s="3"/>
    </row>
    <row r="86" spans="1:2" x14ac:dyDescent="0.25">
      <c r="A86" s="3"/>
      <c r="B86" s="3"/>
    </row>
    <row r="87" spans="1:2" x14ac:dyDescent="0.25">
      <c r="A87" s="3"/>
      <c r="B87" s="3"/>
    </row>
    <row r="90" spans="1:2" x14ac:dyDescent="0.25">
      <c r="A90" s="3"/>
      <c r="B90" s="3"/>
    </row>
    <row r="94" spans="1:2" x14ac:dyDescent="0.25">
      <c r="A94" s="3"/>
      <c r="B94" s="3"/>
    </row>
    <row r="95" spans="1:2" x14ac:dyDescent="0.25">
      <c r="A95" s="3"/>
      <c r="B95" s="3"/>
    </row>
    <row r="97" spans="1:2" x14ac:dyDescent="0.25">
      <c r="A97" s="3"/>
      <c r="B97" s="3"/>
    </row>
    <row r="102" spans="1:2" x14ac:dyDescent="0.25">
      <c r="A102" s="3"/>
      <c r="B102" s="3"/>
    </row>
    <row r="103" spans="1:2" x14ac:dyDescent="0.25">
      <c r="A103" s="3"/>
      <c r="B10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Hamamatsu S10362-11-100C apf</vt:lpstr>
      <vt:lpstr>results</vt:lpstr>
      <vt:lpstr>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2015-11-23T09:47:13Z</dcterms:modified>
</cp:coreProperties>
</file>