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295" sheetId="1" r:id="rId1"/>
    <sheet name="290" sheetId="2" r:id="rId2"/>
    <sheet name="285" sheetId="3" r:id="rId3"/>
    <sheet name="280" sheetId="4" r:id="rId4"/>
    <sheet name="275" sheetId="5" r:id="rId5"/>
    <sheet name="270" sheetId="6" r:id="rId6"/>
    <sheet name="265" sheetId="7" r:id="rId7"/>
    <sheet name="all" sheetId="8" r:id="rId8"/>
  </sheets>
  <calcPr calcId="152511"/>
</workbook>
</file>

<file path=xl/calcChain.xml><?xml version="1.0" encoding="utf-8"?>
<calcChain xmlns="http://schemas.openxmlformats.org/spreadsheetml/2006/main">
  <c r="H22" i="1" l="1"/>
  <c r="G22" i="1"/>
  <c r="B26" i="1"/>
  <c r="C15" i="1"/>
  <c r="G22" i="6"/>
  <c r="H22" i="7"/>
  <c r="G22" i="7"/>
  <c r="C26" i="7"/>
  <c r="C25" i="7"/>
  <c r="C24" i="7"/>
  <c r="C23" i="7"/>
  <c r="C22" i="7"/>
  <c r="C15" i="7"/>
  <c r="C12" i="7"/>
  <c r="C6" i="7"/>
  <c r="C9" i="7"/>
  <c r="C2" i="7"/>
  <c r="G22" i="2" l="1"/>
  <c r="F22" i="2"/>
  <c r="H22" i="2"/>
  <c r="G22" i="3"/>
  <c r="H22" i="3" s="1"/>
  <c r="G22" i="4"/>
  <c r="F22" i="4"/>
  <c r="H22" i="4" s="1"/>
  <c r="H22" i="5"/>
  <c r="H22" i="6"/>
  <c r="C22" i="6"/>
  <c r="B26" i="7"/>
  <c r="B25" i="7"/>
  <c r="B24" i="7"/>
  <c r="B23" i="7"/>
  <c r="B22" i="7"/>
  <c r="C2" i="6"/>
  <c r="B22" i="6" s="1"/>
  <c r="C26" i="6"/>
  <c r="C25" i="6"/>
  <c r="C24" i="6"/>
  <c r="C23" i="6"/>
  <c r="C16" i="6"/>
  <c r="B26" i="6" s="1"/>
  <c r="C12" i="6"/>
  <c r="B25" i="6" s="1"/>
  <c r="C9" i="6"/>
  <c r="B24" i="6" s="1"/>
  <c r="C6" i="6"/>
  <c r="B23" i="6" s="1"/>
  <c r="C26" i="5"/>
  <c r="D26" i="5" s="1"/>
  <c r="C25" i="5"/>
  <c r="D25" i="5" s="1"/>
  <c r="C24" i="5"/>
  <c r="D24" i="5" s="1"/>
  <c r="C23" i="5"/>
  <c r="D23" i="5" s="1"/>
  <c r="C22" i="5"/>
  <c r="C26" i="4"/>
  <c r="D26" i="4" s="1"/>
  <c r="B26" i="4"/>
  <c r="B25" i="4"/>
  <c r="B24" i="4"/>
  <c r="B23" i="4"/>
  <c r="B22" i="4"/>
  <c r="C25" i="4"/>
  <c r="D25" i="4" s="1"/>
  <c r="C24" i="4"/>
  <c r="D24" i="4" s="1"/>
  <c r="C23" i="4"/>
  <c r="C22" i="4"/>
  <c r="D22" i="4" s="1"/>
  <c r="C26" i="3"/>
  <c r="C25" i="3"/>
  <c r="D25" i="3" s="1"/>
  <c r="C24" i="3"/>
  <c r="D24" i="3" s="1"/>
  <c r="C23" i="3"/>
  <c r="D23" i="3" s="1"/>
  <c r="C22" i="3"/>
  <c r="C26" i="2"/>
  <c r="C22" i="2"/>
  <c r="C23" i="2"/>
  <c r="D23" i="2" s="1"/>
  <c r="C25" i="2"/>
  <c r="C24" i="2"/>
  <c r="C2" i="5"/>
  <c r="B22" i="5" s="1"/>
  <c r="D22" i="5" s="1"/>
  <c r="C15" i="5"/>
  <c r="B26" i="5" s="1"/>
  <c r="C12" i="5"/>
  <c r="B25" i="5" s="1"/>
  <c r="C8" i="5"/>
  <c r="B24" i="5" s="1"/>
  <c r="C5" i="5"/>
  <c r="B23" i="5" s="1"/>
  <c r="C26" i="1"/>
  <c r="C25" i="1"/>
  <c r="C24" i="1"/>
  <c r="C23" i="1"/>
  <c r="C22" i="1"/>
  <c r="C15" i="4"/>
  <c r="C12" i="4"/>
  <c r="C9" i="4"/>
  <c r="C5" i="4"/>
  <c r="C2" i="4"/>
  <c r="C2" i="3"/>
  <c r="B22" i="3" s="1"/>
  <c r="C18" i="3"/>
  <c r="B27" i="3" s="1"/>
  <c r="C15" i="3"/>
  <c r="B26" i="3" s="1"/>
  <c r="C12" i="3"/>
  <c r="B25" i="3" s="1"/>
  <c r="C9" i="3"/>
  <c r="B24" i="3" s="1"/>
  <c r="C5" i="3"/>
  <c r="B23" i="3" s="1"/>
  <c r="C15" i="2"/>
  <c r="B26" i="2" s="1"/>
  <c r="C2" i="2"/>
  <c r="B22" i="2" s="1"/>
  <c r="C12" i="2"/>
  <c r="B25" i="2" s="1"/>
  <c r="C9" i="2"/>
  <c r="B24" i="2" s="1"/>
  <c r="C6" i="2"/>
  <c r="B23" i="2" s="1"/>
  <c r="C12" i="1"/>
  <c r="B25" i="1" s="1"/>
  <c r="C9" i="1"/>
  <c r="B24" i="1" s="1"/>
  <c r="C6" i="1"/>
  <c r="B23" i="1" s="1"/>
  <c r="C2" i="1"/>
  <c r="B22" i="1" s="1"/>
  <c r="D24" i="2" l="1"/>
  <c r="D25" i="2"/>
  <c r="D22" i="2"/>
  <c r="D26" i="2"/>
  <c r="D23" i="4"/>
  <c r="D22" i="3"/>
  <c r="D26" i="3"/>
  <c r="D26" i="1"/>
  <c r="D25" i="1"/>
  <c r="D24" i="1"/>
  <c r="D23" i="1"/>
  <c r="D22" i="1"/>
  <c r="D22" i="6"/>
  <c r="D25" i="7"/>
  <c r="D22" i="7"/>
  <c r="D23" i="7"/>
  <c r="D26" i="7"/>
  <c r="D24" i="7"/>
  <c r="D25" i="6"/>
  <c r="D23" i="6"/>
  <c r="D24" i="6"/>
  <c r="D26" i="6"/>
</calcChain>
</file>

<file path=xl/sharedStrings.xml><?xml version="1.0" encoding="utf-8"?>
<sst xmlns="http://schemas.openxmlformats.org/spreadsheetml/2006/main" count="147" uniqueCount="25">
  <si>
    <t>T, K</t>
  </si>
  <si>
    <t>V</t>
  </si>
  <si>
    <t>V, V</t>
  </si>
  <si>
    <t>Voltage, V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</si>
  <si>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</si>
  <si>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</si>
  <si>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</si>
  <si>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</si>
  <si>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</si>
  <si>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</si>
  <si>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</si>
  <si>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</si>
  <si>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</si>
  <si>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</si>
  <si>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</si>
  <si>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delta</t>
  </si>
  <si>
    <t>error abs</t>
  </si>
  <si>
    <t>error rel</t>
  </si>
  <si>
    <t>d</t>
  </si>
  <si>
    <t>abs error d</t>
  </si>
  <si>
    <t>k</t>
  </si>
  <si>
    <t>b</t>
  </si>
  <si>
    <t>V_bd</t>
  </si>
  <si>
    <t>V_BD, V</t>
  </si>
  <si>
    <t>V_BD trigg,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</si>
</sst>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99510061242345"/>
                  <c:y val="0.284115266841644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'295'!$A$22:$A$26</c:f>
              <c:numCache>
                <c:formatCode>General</c:formatCode>
                <c:ptCount val="5"/>
                <c:pt idx="0">
                  <c:v>70</c:v>
                </c:pt>
                <c:pt idx="1">
                  <c:v>70.099999999999994</c:v>
                </c:pt>
                <c:pt idx="2">
                  <c:v>70.2</c:v>
                </c:pt>
                <c:pt idx="3">
                  <c:v>70.3</c:v>
                </c:pt>
                <c:pt idx="4">
                  <c:v>70.400000000000006</c:v>
                </c:pt>
              </c:numCache>
            </c:numRef>
          </c:xVal>
          <c:yVal>
            <c:numRef>
              <c:f>'295'!$B$22:$B$26</c:f>
              <c:numCache>
                <c:formatCode>General</c:formatCode>
                <c:ptCount val="5"/>
                <c:pt idx="0">
                  <c:v>967.39561000000003</c:v>
                </c:pt>
                <c:pt idx="1">
                  <c:v>1067.51154</c:v>
                </c:pt>
                <c:pt idx="2">
                  <c:v>1176.46425</c:v>
                </c:pt>
                <c:pt idx="3">
                  <c:v>1285.17</c:v>
                </c:pt>
                <c:pt idx="4">
                  <c:v>1395.1055700000002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114840"/>
        <c:axId val="239404544"/>
      </c:scatterChart>
      <c:valAx>
        <c:axId val="239114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9404544"/>
        <c:crosses val="autoZero"/>
        <c:crossBetween val="midCat"/>
      </c:valAx>
      <c:valAx>
        <c:axId val="23940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9114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837270341207349"/>
                  <c:y val="-5.26895596383785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'290'!$A$22:$A$32</c:f>
              <c:numCache>
                <c:formatCode>General</c:formatCode>
                <c:ptCount val="11"/>
                <c:pt idx="0">
                  <c:v>70</c:v>
                </c:pt>
                <c:pt idx="1">
                  <c:v>70.099999999999994</c:v>
                </c:pt>
                <c:pt idx="2">
                  <c:v>70.2</c:v>
                </c:pt>
                <c:pt idx="3">
                  <c:v>70.3</c:v>
                </c:pt>
                <c:pt idx="4">
                  <c:v>70.400000000000006</c:v>
                </c:pt>
                <c:pt idx="5">
                  <c:v>70.5</c:v>
                </c:pt>
                <c:pt idx="6">
                  <c:v>70.599999999999994</c:v>
                </c:pt>
                <c:pt idx="7">
                  <c:v>70.7</c:v>
                </c:pt>
                <c:pt idx="8">
                  <c:v>70.8</c:v>
                </c:pt>
                <c:pt idx="9">
                  <c:v>70.899999999999906</c:v>
                </c:pt>
                <c:pt idx="10">
                  <c:v>70.999999999999901</c:v>
                </c:pt>
              </c:numCache>
            </c:numRef>
          </c:xVal>
          <c:yVal>
            <c:numRef>
              <c:f>'290'!$B$22:$B$32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406032"/>
        <c:axId val="240143768"/>
      </c:scatterChart>
      <c:valAx>
        <c:axId val="23940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0143768"/>
        <c:crosses val="autoZero"/>
        <c:crossBetween val="midCat"/>
      </c:valAx>
      <c:valAx>
        <c:axId val="24014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940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837270341207349"/>
                  <c:y val="-5.26895596383785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'285'!$A$22:$A$26</c:f>
              <c:numCache>
                <c:formatCode>General</c:formatCode>
                <c:ptCount val="5"/>
                <c:pt idx="0">
                  <c:v>69.900000000000006</c:v>
                </c:pt>
                <c:pt idx="1">
                  <c:v>70</c:v>
                </c:pt>
                <c:pt idx="2">
                  <c:v>70.099999999999994</c:v>
                </c:pt>
                <c:pt idx="3">
                  <c:v>70.2</c:v>
                </c:pt>
                <c:pt idx="4">
                  <c:v>70.3</c:v>
                </c:pt>
              </c:numCache>
            </c:numRef>
          </c:xVal>
          <c:yVal>
            <c:numRef>
              <c:f>'285'!$B$22:$B$26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501272"/>
        <c:axId val="239650200"/>
      </c:scatterChart>
      <c:valAx>
        <c:axId val="239501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9650200"/>
        <c:crosses val="autoZero"/>
        <c:crossBetween val="midCat"/>
      </c:valAx>
      <c:valAx>
        <c:axId val="23965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9501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837270341207349"/>
                  <c:y val="-5.26895596383785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'280'!$A$22:$A$26</c:f>
              <c:numCache>
                <c:formatCode>General</c:formatCode>
                <c:ptCount val="5"/>
                <c:pt idx="0">
                  <c:v>69.900000000000006</c:v>
                </c:pt>
                <c:pt idx="1">
                  <c:v>70</c:v>
                </c:pt>
                <c:pt idx="2">
                  <c:v>70.099999999999994</c:v>
                </c:pt>
                <c:pt idx="3">
                  <c:v>70.2</c:v>
                </c:pt>
                <c:pt idx="4">
                  <c:v>70.3</c:v>
                </c:pt>
              </c:numCache>
            </c:numRef>
          </c:xVal>
          <c:yVal>
            <c:numRef>
              <c:f>'280'!$B$22:$B$26</c:f>
              <c:numCache>
                <c:formatCode>General</c:formatCode>
                <c:ptCount val="5"/>
                <c:pt idx="0">
                  <c:v>1338.9724200000001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654368"/>
        <c:axId val="238654760"/>
      </c:scatterChart>
      <c:valAx>
        <c:axId val="23865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8654760"/>
        <c:crosses val="autoZero"/>
        <c:crossBetween val="midCat"/>
      </c:valAx>
      <c:valAx>
        <c:axId val="23865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865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837270341207349"/>
                  <c:y val="-5.26895596383785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'275'!$A$22:$A$26</c:f>
              <c:numCache>
                <c:formatCode>General</c:formatCode>
                <c:ptCount val="5"/>
                <c:pt idx="0">
                  <c:v>69.8</c:v>
                </c:pt>
                <c:pt idx="1">
                  <c:v>69.900000000000006</c:v>
                </c:pt>
                <c:pt idx="2">
                  <c:v>70</c:v>
                </c:pt>
                <c:pt idx="3">
                  <c:v>70.099999999999994</c:v>
                </c:pt>
                <c:pt idx="4">
                  <c:v>70.2</c:v>
                </c:pt>
              </c:numCache>
            </c:numRef>
          </c:xVal>
          <c:yVal>
            <c:numRef>
              <c:f>'275'!$B$22:$B$26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655936"/>
        <c:axId val="238656328"/>
      </c:scatterChart>
      <c:valAx>
        <c:axId val="23865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8656328"/>
        <c:crosses val="autoZero"/>
        <c:crossBetween val="midCat"/>
      </c:valAx>
      <c:valAx>
        <c:axId val="23865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865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199453193350831"/>
                  <c:y val="0.249583333333333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'270'!$A$22:$A$26</c:f>
              <c:numCache>
                <c:formatCode>General</c:formatCode>
                <c:ptCount val="5"/>
                <c:pt idx="0">
                  <c:v>69.7</c:v>
                </c:pt>
                <c:pt idx="1">
                  <c:v>69.8</c:v>
                </c:pt>
                <c:pt idx="2">
                  <c:v>69.900000000000006</c:v>
                </c:pt>
                <c:pt idx="3">
                  <c:v>70</c:v>
                </c:pt>
                <c:pt idx="4">
                  <c:v>70.099999999999994</c:v>
                </c:pt>
              </c:numCache>
            </c:numRef>
          </c:xVal>
          <c:yVal>
            <c:numRef>
              <c:f>'270'!$B$22:$B$26</c:f>
              <c:numCache>
                <c:formatCode>General</c:formatCode>
                <c:ptCount val="5"/>
                <c:pt idx="0">
                  <c:v>1282.4753400000002</c:v>
                </c:pt>
                <c:pt idx="1">
                  <c:v>1389.5077699999999</c:v>
                </c:pt>
                <c:pt idx="2">
                  <c:v>1498.0550899999998</c:v>
                </c:pt>
                <c:pt idx="3">
                  <c:v>1607.34077</c:v>
                </c:pt>
                <c:pt idx="4">
                  <c:v>1716.8673900000001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657112"/>
        <c:axId val="238657504"/>
      </c:scatterChart>
      <c:valAx>
        <c:axId val="238657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8657504"/>
        <c:crosses val="autoZero"/>
        <c:crossBetween val="midCat"/>
      </c:valAx>
      <c:valAx>
        <c:axId val="23865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8657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7723097112861"/>
                  <c:y val="0.184768518518518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'265'!$A$22:$A$26</c:f>
              <c:numCache>
                <c:formatCode>General</c:formatCode>
                <c:ptCount val="5"/>
                <c:pt idx="0">
                  <c:v>69.7</c:v>
                </c:pt>
                <c:pt idx="1">
                  <c:v>69.8</c:v>
                </c:pt>
                <c:pt idx="2">
                  <c:v>69.900000000000006</c:v>
                </c:pt>
                <c:pt idx="3">
                  <c:v>70</c:v>
                </c:pt>
                <c:pt idx="4">
                  <c:v>70.099999999999994</c:v>
                </c:pt>
              </c:numCache>
            </c:numRef>
          </c:xVal>
          <c:yVal>
            <c:numRef>
              <c:f>'265'!$B$22:$B$26</c:f>
              <c:numCache>
                <c:formatCode>General</c:formatCode>
                <c:ptCount val="5"/>
                <c:pt idx="0">
                  <c:v>1340.7110399999999</c:v>
                </c:pt>
                <c:pt idx="1">
                  <c:v>1451.6885499999999</c:v>
                </c:pt>
                <c:pt idx="2">
                  <c:v>1566.1268600000001</c:v>
                </c:pt>
                <c:pt idx="3">
                  <c:v>1677.79405</c:v>
                </c:pt>
                <c:pt idx="4">
                  <c:v>1789.79979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658288"/>
        <c:axId val="240299128"/>
      </c:scatterChart>
      <c:valAx>
        <c:axId val="23865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0299128"/>
        <c:crosses val="autoZero"/>
        <c:crossBetween val="midCat"/>
      </c:valAx>
      <c:valAx>
        <c:axId val="24029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865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all!$J$1</c:f>
              <c:strCache>
                <c:ptCount val="1"/>
                <c:pt idx="0">
                  <c:v>V_BD, 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all!$I$2:$I$8</c:f>
              <c:numCache>
                <c:formatCode>General</c:formatCode>
                <c:ptCount val="7"/>
                <c:pt idx="0">
                  <c:v>265</c:v>
                </c:pt>
                <c:pt idx="1">
                  <c:v>270</c:v>
                </c:pt>
                <c:pt idx="2">
                  <c:v>275</c:v>
                </c:pt>
                <c:pt idx="3">
                  <c:v>280</c:v>
                </c:pt>
                <c:pt idx="4">
                  <c:v>285</c:v>
                </c:pt>
                <c:pt idx="5">
                  <c:v>290</c:v>
                </c:pt>
                <c:pt idx="6">
                  <c:v>295</c:v>
                </c:pt>
              </c:numCache>
            </c:numRef>
          </c:xVal>
          <c:yVal>
            <c:numRef>
              <c:f>all!$J$2:$J$8</c:f>
              <c:numCache>
                <c:formatCode>General</c:formatCode>
                <c:ptCount val="7"/>
                <c:pt idx="0">
                  <c:v>68.48042769119246</c:v>
                </c:pt>
                <c:pt idx="1">
                  <c:v>68.507351572678218</c:v>
                </c:pt>
                <c:pt idx="2">
                  <c:v>68.583487940630803</c:v>
                </c:pt>
                <c:pt idx="3">
                  <c:v>68.7517135023989</c:v>
                </c:pt>
                <c:pt idx="4">
                  <c:v>68.884744837623941</c:v>
                </c:pt>
                <c:pt idx="5">
                  <c:v>68.950123738815918</c:v>
                </c:pt>
                <c:pt idx="6">
                  <c:v>69.128144582690041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all!$K$1</c:f>
              <c:strCache>
                <c:ptCount val="1"/>
                <c:pt idx="0">
                  <c:v>V_BD trigg, 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all!$I$2:$I$8</c:f>
              <c:numCache>
                <c:formatCode>General</c:formatCode>
                <c:ptCount val="7"/>
                <c:pt idx="0">
                  <c:v>265</c:v>
                </c:pt>
                <c:pt idx="1">
                  <c:v>270</c:v>
                </c:pt>
                <c:pt idx="2">
                  <c:v>275</c:v>
                </c:pt>
                <c:pt idx="3">
                  <c:v>280</c:v>
                </c:pt>
                <c:pt idx="4">
                  <c:v>285</c:v>
                </c:pt>
                <c:pt idx="5">
                  <c:v>290</c:v>
                </c:pt>
                <c:pt idx="6">
                  <c:v>295</c:v>
                </c:pt>
              </c:numCache>
            </c:numRef>
          </c:xVal>
          <c:yVal>
            <c:numRef>
              <c:f>all!$K$2:$K$8</c:f>
              <c:numCache>
                <c:formatCode>General</c:formatCode>
                <c:ptCount val="7"/>
                <c:pt idx="0">
                  <c:v>68.506626345281518</c:v>
                </c:pt>
                <c:pt idx="1">
                  <c:v>68.521995214430333</c:v>
                </c:pt>
                <c:pt idx="6">
                  <c:v>69.100736184884923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655544"/>
        <c:axId val="240299912"/>
      </c:scatterChart>
      <c:valAx>
        <c:axId val="238655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0299912"/>
        <c:crosses val="autoZero"/>
        <c:crossBetween val="midCat"/>
      </c:valAx>
      <c:valAx>
        <c:axId val="24029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8655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4</xdr:row>
      <xdr:rowOff>114300</xdr:rowOff>
    </xdr:from>
    <xdr:to>
      <xdr:col>15</xdr:col>
      <xdr:colOff>461962</xdr:colOff>
      <xdr:row>19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4</xdr:row>
      <xdr:rowOff>114300</xdr:rowOff>
    </xdr:from>
    <xdr:to>
      <xdr:col>15</xdr:col>
      <xdr:colOff>461962</xdr:colOff>
      <xdr:row>19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4</xdr:row>
      <xdr:rowOff>114300</xdr:rowOff>
    </xdr:from>
    <xdr:to>
      <xdr:col>15</xdr:col>
      <xdr:colOff>461962</xdr:colOff>
      <xdr:row>19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4</xdr:row>
      <xdr:rowOff>114300</xdr:rowOff>
    </xdr:from>
    <xdr:to>
      <xdr:col>15</xdr:col>
      <xdr:colOff>461962</xdr:colOff>
      <xdr:row>19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4</xdr:row>
      <xdr:rowOff>114300</xdr:rowOff>
    </xdr:from>
    <xdr:to>
      <xdr:col>15</xdr:col>
      <xdr:colOff>461962</xdr:colOff>
      <xdr:row>19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4</xdr:row>
      <xdr:rowOff>114300</xdr:rowOff>
    </xdr:from>
    <xdr:to>
      <xdr:col>15</xdr:col>
      <xdr:colOff>461962</xdr:colOff>
      <xdr:row>19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4</xdr:row>
      <xdr:rowOff>114300</xdr:rowOff>
    </xdr:from>
    <xdr:to>
      <xdr:col>15</xdr:col>
      <xdr:colOff>461962</xdr:colOff>
      <xdr:row>19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9</xdr:row>
      <xdr:rowOff>14287</xdr:rowOff>
    </xdr:from>
    <xdr:to>
      <xdr:col>15</xdr:col>
      <xdr:colOff>533400</xdr:colOff>
      <xdr:row>23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H22" sqref="H22"/>
    </sheetView>
  </sheetViews>
  <sheetFormatPr defaultRowHeight="15" x14ac:dyDescent="0.25"/>
  <cols>
    <col min="1" max="1" width="10.140625" bestFit="1" customWidth="1"/>
  </cols>
  <sheetData>
    <row r="1" spans="1:15" x14ac:dyDescent="0.25">
      <c r="A1" t="s">
        <v>3</v>
      </c>
      <c r="C1" t="s">
        <v>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</v>
      </c>
      <c r="C2">
        <f>F2-E2</f>
        <v>967.39561000000003</v>
      </c>
      <c r="E2">
        <v>2.1423899999999998</v>
      </c>
      <c r="F2">
        <v>969.53800000000001</v>
      </c>
    </row>
    <row r="3" spans="1:15" x14ac:dyDescent="0.25">
      <c r="E3">
        <v>0.18005699999999999</v>
      </c>
      <c r="F3">
        <v>0.339781</v>
      </c>
    </row>
    <row r="6" spans="1:15" x14ac:dyDescent="0.25">
      <c r="A6">
        <v>70.099999999999994</v>
      </c>
      <c r="C6">
        <f>F6-E6</f>
        <v>1067.51154</v>
      </c>
      <c r="E6">
        <v>2.56846</v>
      </c>
      <c r="F6">
        <v>1070.08</v>
      </c>
    </row>
    <row r="7" spans="1:15" x14ac:dyDescent="0.25">
      <c r="E7">
        <v>0.14386699999999999</v>
      </c>
      <c r="F7">
        <v>0.292153</v>
      </c>
    </row>
    <row r="9" spans="1:15" x14ac:dyDescent="0.25">
      <c r="A9">
        <v>70.2</v>
      </c>
      <c r="C9">
        <f>F9-E9</f>
        <v>1176.46425</v>
      </c>
      <c r="E9">
        <v>2.08575</v>
      </c>
      <c r="F9">
        <v>1178.55</v>
      </c>
    </row>
    <row r="10" spans="1:15" x14ac:dyDescent="0.25">
      <c r="E10">
        <v>0.1792</v>
      </c>
      <c r="F10">
        <v>0.34265699999999999</v>
      </c>
    </row>
    <row r="12" spans="1:15" x14ac:dyDescent="0.25">
      <c r="A12">
        <v>70.3</v>
      </c>
      <c r="C12">
        <f>F12-E12</f>
        <v>1285.17</v>
      </c>
      <c r="E12">
        <v>2.56</v>
      </c>
      <c r="F12">
        <v>1287.73</v>
      </c>
    </row>
    <row r="13" spans="1:15" x14ac:dyDescent="0.25">
      <c r="E13">
        <v>0.18108299999999999</v>
      </c>
      <c r="F13">
        <v>0.40089999999999998</v>
      </c>
    </row>
    <row r="15" spans="1:15" x14ac:dyDescent="0.25">
      <c r="A15">
        <v>70.400000000000006</v>
      </c>
      <c r="C15">
        <f>F15-E15</f>
        <v>1395.1055700000002</v>
      </c>
      <c r="E15">
        <v>2.82443</v>
      </c>
      <c r="F15">
        <v>1397.93</v>
      </c>
    </row>
    <row r="16" spans="1:15" x14ac:dyDescent="0.25">
      <c r="E16">
        <v>0.15523000000000001</v>
      </c>
      <c r="F16">
        <v>0.33397199999999999</v>
      </c>
    </row>
    <row r="21" spans="1:8" x14ac:dyDescent="0.25">
      <c r="A21" t="s">
        <v>1</v>
      </c>
      <c r="B21" t="s">
        <v>15</v>
      </c>
      <c r="C21" t="s">
        <v>16</v>
      </c>
      <c r="D21" t="s">
        <v>17</v>
      </c>
      <c r="F21" t="s">
        <v>20</v>
      </c>
      <c r="G21" t="s">
        <v>21</v>
      </c>
      <c r="H21" t="s">
        <v>22</v>
      </c>
    </row>
    <row r="22" spans="1:8" x14ac:dyDescent="0.25">
      <c r="A22">
        <v>70</v>
      </c>
      <c r="B22">
        <f>C2</f>
        <v>967.39561000000003</v>
      </c>
      <c r="C22">
        <f>(F3 + E3)</f>
        <v>0.51983800000000002</v>
      </c>
      <c r="D22" s="1">
        <f>C22/B22</f>
        <v>5.3735823754668473E-4</v>
      </c>
      <c r="F22">
        <v>1073.0999999999999</v>
      </c>
      <c r="G22">
        <f>-74152</f>
        <v>-74152</v>
      </c>
      <c r="H22">
        <f>-G22/F22</f>
        <v>69.100736184884923</v>
      </c>
    </row>
    <row r="23" spans="1:8" x14ac:dyDescent="0.25">
      <c r="A23">
        <v>70.099999999999994</v>
      </c>
      <c r="B23">
        <f>C6</f>
        <v>1067.51154</v>
      </c>
      <c r="C23">
        <f>(F7 + E7)</f>
        <v>0.43601999999999996</v>
      </c>
      <c r="D23" s="1">
        <f t="shared" ref="D23:D26" si="0">C23/B23</f>
        <v>4.0844523329462083E-4</v>
      </c>
    </row>
    <row r="24" spans="1:8" x14ac:dyDescent="0.25">
      <c r="A24">
        <v>70.2</v>
      </c>
      <c r="B24">
        <f>C9</f>
        <v>1176.46425</v>
      </c>
      <c r="C24">
        <f>(F10 + E10)</f>
        <v>0.52185700000000002</v>
      </c>
      <c r="D24" s="1">
        <f t="shared" si="0"/>
        <v>4.4358083979177437E-4</v>
      </c>
    </row>
    <row r="25" spans="1:8" x14ac:dyDescent="0.25">
      <c r="A25">
        <v>70.3</v>
      </c>
      <c r="B25">
        <f>C12</f>
        <v>1285.17</v>
      </c>
      <c r="C25">
        <f>(F13 + E13)</f>
        <v>0.58198299999999992</v>
      </c>
      <c r="D25" s="1">
        <f t="shared" si="0"/>
        <v>4.5284514889080811E-4</v>
      </c>
    </row>
    <row r="26" spans="1:8" x14ac:dyDescent="0.25">
      <c r="A26">
        <v>70.400000000000006</v>
      </c>
      <c r="B26">
        <f>C15</f>
        <v>1395.1055700000002</v>
      </c>
      <c r="C26">
        <f>(F16 + E16)</f>
        <v>0.48920200000000003</v>
      </c>
      <c r="D26" s="1">
        <f t="shared" si="0"/>
        <v>3.5065590054235104E-4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E5" sqref="E5"/>
    </sheetView>
  </sheetViews>
  <sheetFormatPr defaultRowHeight="15" x14ac:dyDescent="0.25"/>
  <cols>
    <col min="1" max="1" width="10.140625" bestFit="1" customWidth="1"/>
  </cols>
  <sheetData>
    <row r="1" spans="1:15" x14ac:dyDescent="0.25">
      <c r="A1" t="s">
        <v>3</v>
      </c>
      <c r="C1" t="s">
        <v>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</v>
      </c>
      <c r="C2">
        <f>F2-E2</f>
        <v>0</v>
      </c>
    </row>
    <row r="6" spans="1:15" x14ac:dyDescent="0.25">
      <c r="A6">
        <v>70.099999999999994</v>
      </c>
      <c r="C6">
        <f>F6-E6</f>
        <v>0</v>
      </c>
    </row>
    <row r="9" spans="1:15" x14ac:dyDescent="0.25">
      <c r="A9">
        <v>70.2</v>
      </c>
      <c r="C9">
        <f>F9-E9</f>
        <v>0</v>
      </c>
    </row>
    <row r="12" spans="1:15" x14ac:dyDescent="0.25">
      <c r="A12">
        <v>70.3</v>
      </c>
      <c r="C12">
        <f>F12-E12</f>
        <v>0</v>
      </c>
    </row>
    <row r="15" spans="1:15" x14ac:dyDescent="0.25">
      <c r="A15">
        <v>70.400000000000006</v>
      </c>
      <c r="C15">
        <f>F15-E15</f>
        <v>0</v>
      </c>
    </row>
    <row r="21" spans="1:8" x14ac:dyDescent="0.25">
      <c r="A21" t="s">
        <v>1</v>
      </c>
      <c r="B21" t="s">
        <v>15</v>
      </c>
      <c r="C21" t="s">
        <v>16</v>
      </c>
      <c r="D21" t="s">
        <v>17</v>
      </c>
      <c r="F21" t="s">
        <v>20</v>
      </c>
      <c r="G21" t="s">
        <v>21</v>
      </c>
      <c r="H21" t="s">
        <v>22</v>
      </c>
    </row>
    <row r="22" spans="1:8" x14ac:dyDescent="0.25">
      <c r="A22">
        <v>70</v>
      </c>
      <c r="B22">
        <f>C2</f>
        <v>0</v>
      </c>
      <c r="C22">
        <f>(F3 + E3)</f>
        <v>0</v>
      </c>
      <c r="D22" s="1" t="e">
        <f>C22/B22</f>
        <v>#DIV/0!</v>
      </c>
      <c r="F22">
        <f>1050.6</f>
        <v>1050.5999999999999</v>
      </c>
      <c r="G22">
        <f>-72439</f>
        <v>-72439</v>
      </c>
      <c r="H22">
        <f>-G22/F22</f>
        <v>68.950123738815918</v>
      </c>
    </row>
    <row r="23" spans="1:8" x14ac:dyDescent="0.25">
      <c r="A23">
        <v>70.099999999999994</v>
      </c>
      <c r="B23">
        <f>C6</f>
        <v>0</v>
      </c>
      <c r="C23">
        <f>(F7 + E7)</f>
        <v>0</v>
      </c>
      <c r="D23" s="1" t="e">
        <f t="shared" ref="D23:D26" si="0">C23/B23</f>
        <v>#DIV/0!</v>
      </c>
    </row>
    <row r="24" spans="1:8" x14ac:dyDescent="0.25">
      <c r="A24">
        <v>70.2</v>
      </c>
      <c r="B24">
        <f>C9</f>
        <v>0</v>
      </c>
      <c r="C24">
        <f>(F10 + E10)</f>
        <v>0</v>
      </c>
      <c r="D24" s="1" t="e">
        <f t="shared" si="0"/>
        <v>#DIV/0!</v>
      </c>
    </row>
    <row r="25" spans="1:8" x14ac:dyDescent="0.25">
      <c r="A25">
        <v>70.3</v>
      </c>
      <c r="B25">
        <f>C12</f>
        <v>0</v>
      </c>
      <c r="C25">
        <f>(F13 + E13)</f>
        <v>0</v>
      </c>
      <c r="D25" s="1" t="e">
        <f t="shared" si="0"/>
        <v>#DIV/0!</v>
      </c>
    </row>
    <row r="26" spans="1:8" x14ac:dyDescent="0.25">
      <c r="A26">
        <v>70.400000000000006</v>
      </c>
      <c r="B26">
        <f>C15</f>
        <v>0</v>
      </c>
      <c r="C26">
        <f>(F16 + E16)</f>
        <v>0</v>
      </c>
      <c r="D26" s="1" t="e">
        <f t="shared" si="0"/>
        <v>#DIV/0!</v>
      </c>
    </row>
    <row r="27" spans="1:8" x14ac:dyDescent="0.25">
      <c r="A27">
        <v>70.5</v>
      </c>
    </row>
    <row r="28" spans="1:8" x14ac:dyDescent="0.25">
      <c r="A28">
        <v>70.599999999999994</v>
      </c>
    </row>
    <row r="29" spans="1:8" x14ac:dyDescent="0.25">
      <c r="A29">
        <v>70.7</v>
      </c>
    </row>
    <row r="30" spans="1:8" x14ac:dyDescent="0.25">
      <c r="A30">
        <v>70.8</v>
      </c>
    </row>
    <row r="31" spans="1:8" x14ac:dyDescent="0.25">
      <c r="A31">
        <v>70.899999999999906</v>
      </c>
    </row>
    <row r="32" spans="1:8" x14ac:dyDescent="0.25">
      <c r="A32">
        <v>70.999999999999901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E2" sqref="E2"/>
    </sheetView>
  </sheetViews>
  <sheetFormatPr defaultRowHeight="15" x14ac:dyDescent="0.25"/>
  <cols>
    <col min="1" max="1" width="10.140625" bestFit="1" customWidth="1"/>
  </cols>
  <sheetData>
    <row r="1" spans="1:15" x14ac:dyDescent="0.25">
      <c r="A1" t="s">
        <v>3</v>
      </c>
      <c r="C1" t="s">
        <v>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69.900000000000006</v>
      </c>
      <c r="C2">
        <f>F2-E2</f>
        <v>0</v>
      </c>
    </row>
    <row r="5" spans="1:15" x14ac:dyDescent="0.25">
      <c r="A5">
        <v>70</v>
      </c>
      <c r="C5">
        <f>F5-E5</f>
        <v>0</v>
      </c>
    </row>
    <row r="9" spans="1:15" x14ac:dyDescent="0.25">
      <c r="A9">
        <v>70.099999999999994</v>
      </c>
      <c r="C9">
        <f>F9-E9</f>
        <v>0</v>
      </c>
    </row>
    <row r="12" spans="1:15" x14ac:dyDescent="0.25">
      <c r="A12">
        <v>70.2</v>
      </c>
      <c r="C12">
        <f>F12-E12</f>
        <v>0</v>
      </c>
    </row>
    <row r="15" spans="1:15" x14ac:dyDescent="0.25">
      <c r="A15">
        <v>70.3</v>
      </c>
      <c r="C15">
        <f>F15-E15</f>
        <v>0</v>
      </c>
    </row>
    <row r="18" spans="1:8" x14ac:dyDescent="0.25">
      <c r="A18">
        <v>70.400000000000006</v>
      </c>
      <c r="C18">
        <f>F18-E18</f>
        <v>0</v>
      </c>
    </row>
    <row r="21" spans="1:8" x14ac:dyDescent="0.25">
      <c r="A21" t="s">
        <v>1</v>
      </c>
      <c r="B21" t="s">
        <v>15</v>
      </c>
      <c r="C21" t="s">
        <v>16</v>
      </c>
      <c r="D21" t="s">
        <v>17</v>
      </c>
      <c r="F21" t="s">
        <v>20</v>
      </c>
      <c r="G21" t="s">
        <v>21</v>
      </c>
      <c r="H21" t="s">
        <v>22</v>
      </c>
    </row>
    <row r="22" spans="1:8" x14ac:dyDescent="0.25">
      <c r="A22">
        <v>69.900000000000006</v>
      </c>
      <c r="B22">
        <f>C2</f>
        <v>0</v>
      </c>
      <c r="C22">
        <f>(F3 + E3)</f>
        <v>0</v>
      </c>
      <c r="D22" s="1" t="e">
        <f>C22/B22</f>
        <v>#DIV/0!</v>
      </c>
      <c r="F22">
        <v>1099.3</v>
      </c>
      <c r="G22">
        <f>-75725</f>
        <v>-75725</v>
      </c>
      <c r="H22">
        <f>-G22/F22</f>
        <v>68.884744837623941</v>
      </c>
    </row>
    <row r="23" spans="1:8" x14ac:dyDescent="0.25">
      <c r="A23">
        <v>70</v>
      </c>
      <c r="B23">
        <f>C5</f>
        <v>0</v>
      </c>
      <c r="C23">
        <f>(F6 + E6)</f>
        <v>0</v>
      </c>
      <c r="D23" s="1" t="e">
        <f t="shared" ref="D23:D26" si="0">C23/B23</f>
        <v>#DIV/0!</v>
      </c>
    </row>
    <row r="24" spans="1:8" x14ac:dyDescent="0.25">
      <c r="A24">
        <v>70.099999999999994</v>
      </c>
      <c r="B24">
        <f>C9</f>
        <v>0</v>
      </c>
      <c r="C24">
        <f>(F10 + E10)</f>
        <v>0</v>
      </c>
      <c r="D24" s="1" t="e">
        <f t="shared" si="0"/>
        <v>#DIV/0!</v>
      </c>
    </row>
    <row r="25" spans="1:8" x14ac:dyDescent="0.25">
      <c r="A25">
        <v>70.2</v>
      </c>
      <c r="B25">
        <f>C12</f>
        <v>0</v>
      </c>
      <c r="C25">
        <f>(F13 + E13)</f>
        <v>0</v>
      </c>
      <c r="D25" s="1" t="e">
        <f t="shared" si="0"/>
        <v>#DIV/0!</v>
      </c>
    </row>
    <row r="26" spans="1:8" x14ac:dyDescent="0.25">
      <c r="A26">
        <v>70.3</v>
      </c>
      <c r="B26">
        <f>C15</f>
        <v>0</v>
      </c>
      <c r="C26">
        <f>(F16 + E16)</f>
        <v>0</v>
      </c>
      <c r="D26" s="1" t="e">
        <f t="shared" si="0"/>
        <v>#DIV/0!</v>
      </c>
    </row>
    <row r="27" spans="1:8" x14ac:dyDescent="0.25">
      <c r="A27">
        <v>70.400000000000006</v>
      </c>
      <c r="B27">
        <f>C18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4" workbookViewId="0">
      <selection activeCell="E5" sqref="E5:F16"/>
    </sheetView>
  </sheetViews>
  <sheetFormatPr defaultRowHeight="15" x14ac:dyDescent="0.25"/>
  <cols>
    <col min="1" max="1" width="10.140625" bestFit="1" customWidth="1"/>
  </cols>
  <sheetData>
    <row r="1" spans="1:15" x14ac:dyDescent="0.25">
      <c r="A1" t="s">
        <v>3</v>
      </c>
      <c r="C1" t="s">
        <v>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69.900000000000006</v>
      </c>
      <c r="C2">
        <f>F2-E2</f>
        <v>1338.9724200000001</v>
      </c>
      <c r="E2">
        <v>5.9375799999999996</v>
      </c>
      <c r="F2">
        <v>1344.91</v>
      </c>
    </row>
    <row r="3" spans="1:15" x14ac:dyDescent="0.25">
      <c r="E3">
        <v>0.175593</v>
      </c>
      <c r="F3">
        <v>0.16105900000000001</v>
      </c>
    </row>
    <row r="5" spans="1:15" x14ac:dyDescent="0.25">
      <c r="A5">
        <v>70</v>
      </c>
      <c r="C5">
        <f>F5-E5</f>
        <v>0</v>
      </c>
    </row>
    <row r="9" spans="1:15" x14ac:dyDescent="0.25">
      <c r="A9">
        <v>70.099999999999994</v>
      </c>
      <c r="C9">
        <f>F9-E9</f>
        <v>0</v>
      </c>
    </row>
    <row r="12" spans="1:15" x14ac:dyDescent="0.25">
      <c r="A12">
        <v>70.2</v>
      </c>
      <c r="C12">
        <f>F12-E12</f>
        <v>0</v>
      </c>
    </row>
    <row r="15" spans="1:15" x14ac:dyDescent="0.25">
      <c r="A15">
        <v>70.3</v>
      </c>
      <c r="C15">
        <f>F15-E15</f>
        <v>0</v>
      </c>
    </row>
    <row r="21" spans="1:8" x14ac:dyDescent="0.25">
      <c r="A21" t="s">
        <v>1</v>
      </c>
      <c r="B21" t="s">
        <v>15</v>
      </c>
      <c r="C21" t="s">
        <v>16</v>
      </c>
      <c r="D21" t="s">
        <v>17</v>
      </c>
      <c r="F21" t="s">
        <v>20</v>
      </c>
      <c r="G21" t="s">
        <v>21</v>
      </c>
      <c r="H21" t="s">
        <v>22</v>
      </c>
    </row>
    <row r="22" spans="1:8" x14ac:dyDescent="0.25">
      <c r="A22">
        <v>69.900000000000006</v>
      </c>
      <c r="B22">
        <f>C2</f>
        <v>1338.9724200000001</v>
      </c>
      <c r="C22">
        <f>(F6 + E6)</f>
        <v>0</v>
      </c>
      <c r="D22" s="1">
        <f t="shared" ref="D22:D25" si="0">C22/B22</f>
        <v>0</v>
      </c>
      <c r="F22">
        <f>1167.2</f>
        <v>1167.2</v>
      </c>
      <c r="G22">
        <f>-80247</f>
        <v>-80247</v>
      </c>
      <c r="H22">
        <f>-G22/F22</f>
        <v>68.7517135023989</v>
      </c>
    </row>
    <row r="23" spans="1:8" x14ac:dyDescent="0.25">
      <c r="A23">
        <v>70</v>
      </c>
      <c r="B23">
        <f>C5</f>
        <v>0</v>
      </c>
      <c r="C23">
        <f>(F10 + E10)</f>
        <v>0</v>
      </c>
      <c r="D23" s="1" t="e">
        <f t="shared" si="0"/>
        <v>#DIV/0!</v>
      </c>
    </row>
    <row r="24" spans="1:8" x14ac:dyDescent="0.25">
      <c r="A24">
        <v>70.099999999999994</v>
      </c>
      <c r="B24">
        <f>C9</f>
        <v>0</v>
      </c>
      <c r="C24">
        <f>(F13 + E13)</f>
        <v>0</v>
      </c>
      <c r="D24" s="1" t="e">
        <f t="shared" si="0"/>
        <v>#DIV/0!</v>
      </c>
    </row>
    <row r="25" spans="1:8" x14ac:dyDescent="0.25">
      <c r="A25">
        <v>70.2</v>
      </c>
      <c r="B25">
        <f>C12</f>
        <v>0</v>
      </c>
      <c r="C25">
        <f>(F16 + E16)</f>
        <v>0</v>
      </c>
      <c r="D25" s="1" t="e">
        <f t="shared" si="0"/>
        <v>#DIV/0!</v>
      </c>
    </row>
    <row r="26" spans="1:8" x14ac:dyDescent="0.25">
      <c r="A26">
        <v>70.3</v>
      </c>
      <c r="B26">
        <f>C15</f>
        <v>0</v>
      </c>
      <c r="C26">
        <f>(F16 + E16)</f>
        <v>0</v>
      </c>
      <c r="D26" s="1" t="e">
        <f>C26/B26</f>
        <v>#DIV/0!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E2" sqref="E2:F16"/>
    </sheetView>
  </sheetViews>
  <sheetFormatPr defaultRowHeight="15" x14ac:dyDescent="0.25"/>
  <cols>
    <col min="1" max="1" width="10.140625" bestFit="1" customWidth="1"/>
    <col min="4" max="4" width="9.85546875" customWidth="1"/>
  </cols>
  <sheetData>
    <row r="1" spans="1:15" x14ac:dyDescent="0.25">
      <c r="A1" t="s">
        <v>3</v>
      </c>
      <c r="C1" t="s">
        <v>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69.8</v>
      </c>
      <c r="C2">
        <f>F2-E2</f>
        <v>0</v>
      </c>
    </row>
    <row r="5" spans="1:15" x14ac:dyDescent="0.25">
      <c r="A5">
        <v>69.900000000000006</v>
      </c>
      <c r="C5">
        <f>F5-E5</f>
        <v>0</v>
      </c>
    </row>
    <row r="8" spans="1:15" x14ac:dyDescent="0.25">
      <c r="A8">
        <v>70</v>
      </c>
      <c r="C8">
        <f>F8-E8</f>
        <v>0</v>
      </c>
    </row>
    <row r="12" spans="1:15" x14ac:dyDescent="0.25">
      <c r="A12">
        <v>70.099999999999994</v>
      </c>
      <c r="C12">
        <f>F12-E12</f>
        <v>0</v>
      </c>
    </row>
    <row r="15" spans="1:15" x14ac:dyDescent="0.25">
      <c r="A15">
        <v>70.2</v>
      </c>
      <c r="C15">
        <f>F15-E15</f>
        <v>0</v>
      </c>
    </row>
    <row r="21" spans="1:8" x14ac:dyDescent="0.25">
      <c r="A21" t="s">
        <v>1</v>
      </c>
      <c r="B21" t="s">
        <v>15</v>
      </c>
      <c r="C21" t="s">
        <v>16</v>
      </c>
      <c r="D21" t="s">
        <v>17</v>
      </c>
      <c r="F21" t="s">
        <v>20</v>
      </c>
      <c r="G21" t="s">
        <v>21</v>
      </c>
      <c r="H21" t="s">
        <v>22</v>
      </c>
    </row>
    <row r="22" spans="1:8" x14ac:dyDescent="0.25">
      <c r="A22">
        <v>69.8</v>
      </c>
      <c r="B22">
        <f>C2</f>
        <v>0</v>
      </c>
      <c r="C22">
        <f>(F3 + E3)</f>
        <v>0</v>
      </c>
      <c r="D22" s="1" t="e">
        <f t="shared" ref="D22:D25" si="0">C22/B22</f>
        <v>#DIV/0!</v>
      </c>
      <c r="F22">
        <v>1078</v>
      </c>
      <c r="G22">
        <v>-73933</v>
      </c>
      <c r="H22">
        <f>-G22/F22</f>
        <v>68.583487940630803</v>
      </c>
    </row>
    <row r="23" spans="1:8" x14ac:dyDescent="0.25">
      <c r="A23">
        <v>69.900000000000006</v>
      </c>
      <c r="B23">
        <f>C5</f>
        <v>0</v>
      </c>
      <c r="C23">
        <f>(F6 + E6)</f>
        <v>0</v>
      </c>
      <c r="D23" s="1" t="e">
        <f t="shared" si="0"/>
        <v>#DIV/0!</v>
      </c>
    </row>
    <row r="24" spans="1:8" x14ac:dyDescent="0.25">
      <c r="A24">
        <v>70</v>
      </c>
      <c r="B24">
        <f>C8</f>
        <v>0</v>
      </c>
      <c r="C24">
        <f>(F9 + E9)</f>
        <v>0</v>
      </c>
      <c r="D24" s="1" t="e">
        <f t="shared" si="0"/>
        <v>#DIV/0!</v>
      </c>
    </row>
    <row r="25" spans="1:8" x14ac:dyDescent="0.25">
      <c r="A25">
        <v>70.099999999999994</v>
      </c>
      <c r="B25">
        <f>C12</f>
        <v>0</v>
      </c>
      <c r="C25">
        <f>(F13 + E13)</f>
        <v>0</v>
      </c>
      <c r="D25" s="1" t="e">
        <f t="shared" si="0"/>
        <v>#DIV/0!</v>
      </c>
    </row>
    <row r="26" spans="1:8" x14ac:dyDescent="0.25">
      <c r="A26">
        <v>70.2</v>
      </c>
      <c r="B26">
        <f>C15</f>
        <v>0</v>
      </c>
      <c r="C26">
        <f>(F16 + E16)</f>
        <v>0</v>
      </c>
      <c r="D26" s="1" t="e">
        <f>C26/B26</f>
        <v>#DIV/0!</v>
      </c>
    </row>
    <row r="27" spans="1:8" x14ac:dyDescent="0.25">
      <c r="A27">
        <v>70.3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H22" sqref="H22"/>
    </sheetView>
  </sheetViews>
  <sheetFormatPr defaultRowHeight="15" x14ac:dyDescent="0.25"/>
  <cols>
    <col min="1" max="1" width="10.140625" bestFit="1" customWidth="1"/>
    <col min="4" max="4" width="9.85546875" customWidth="1"/>
  </cols>
  <sheetData>
    <row r="1" spans="1:15" x14ac:dyDescent="0.25">
      <c r="A1" t="s">
        <v>3</v>
      </c>
      <c r="C1" t="s">
        <v>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69.7</v>
      </c>
      <c r="C2">
        <f>F2-E2</f>
        <v>1282.4753400000002</v>
      </c>
      <c r="E2">
        <v>1.41466</v>
      </c>
      <c r="F2">
        <v>1283.8900000000001</v>
      </c>
    </row>
    <row r="3" spans="1:15" x14ac:dyDescent="0.25">
      <c r="E3">
        <v>0.15290899999999999</v>
      </c>
      <c r="F3">
        <v>0.33574799999999999</v>
      </c>
    </row>
    <row r="6" spans="1:15" x14ac:dyDescent="0.25">
      <c r="A6">
        <v>69.8</v>
      </c>
      <c r="C6">
        <f>F6-E6</f>
        <v>1389.5077699999999</v>
      </c>
      <c r="E6">
        <v>1.77223</v>
      </c>
      <c r="F6">
        <v>1391.28</v>
      </c>
    </row>
    <row r="7" spans="1:15" x14ac:dyDescent="0.25">
      <c r="E7">
        <v>0.13317399999999999</v>
      </c>
      <c r="F7">
        <v>0.284854</v>
      </c>
    </row>
    <row r="9" spans="1:15" x14ac:dyDescent="0.25">
      <c r="A9">
        <v>69.900000000000006</v>
      </c>
      <c r="C9">
        <f>F9-E9</f>
        <v>1498.0550899999998</v>
      </c>
      <c r="E9">
        <v>1.75491</v>
      </c>
      <c r="F9">
        <v>1499.81</v>
      </c>
    </row>
    <row r="10" spans="1:15" x14ac:dyDescent="0.25">
      <c r="E10">
        <v>0.168215</v>
      </c>
      <c r="F10">
        <v>0.36528899999999997</v>
      </c>
    </row>
    <row r="12" spans="1:15" x14ac:dyDescent="0.25">
      <c r="A12">
        <v>70</v>
      </c>
      <c r="C12">
        <f>F12-E12</f>
        <v>1607.34077</v>
      </c>
      <c r="E12">
        <v>1.87923</v>
      </c>
      <c r="F12">
        <v>1609.22</v>
      </c>
    </row>
    <row r="13" spans="1:15" x14ac:dyDescent="0.25">
      <c r="E13">
        <v>0.145846</v>
      </c>
      <c r="F13">
        <v>0.35577999999999999</v>
      </c>
    </row>
    <row r="16" spans="1:15" x14ac:dyDescent="0.25">
      <c r="A16">
        <v>70.099999999999994</v>
      </c>
      <c r="C16">
        <f>F16-E16</f>
        <v>1716.8673900000001</v>
      </c>
      <c r="E16">
        <v>1.5726100000000001</v>
      </c>
      <c r="F16">
        <v>1718.44</v>
      </c>
    </row>
    <row r="17" spans="1:8" x14ac:dyDescent="0.25">
      <c r="E17">
        <v>0.19231799999999999</v>
      </c>
      <c r="F17">
        <v>0.388548</v>
      </c>
    </row>
    <row r="21" spans="1:8" x14ac:dyDescent="0.25">
      <c r="A21" t="s">
        <v>1</v>
      </c>
      <c r="B21" t="s">
        <v>15</v>
      </c>
      <c r="C21" t="s">
        <v>16</v>
      </c>
      <c r="D21" t="s">
        <v>17</v>
      </c>
      <c r="F21" t="s">
        <v>20</v>
      </c>
      <c r="G21" t="s">
        <v>21</v>
      </c>
      <c r="H21" t="s">
        <v>22</v>
      </c>
    </row>
    <row r="22" spans="1:8" x14ac:dyDescent="0.25">
      <c r="A22">
        <v>69.7</v>
      </c>
      <c r="B22">
        <f>C2</f>
        <v>1282.4753400000002</v>
      </c>
      <c r="C22">
        <f>(F3 + E3)</f>
        <v>0.48865700000000001</v>
      </c>
      <c r="D22" s="1">
        <f t="shared" ref="D22:D26" si="0">C22/B22</f>
        <v>3.810264297167694E-4</v>
      </c>
      <c r="F22">
        <v>1086.5999999999999</v>
      </c>
      <c r="G22">
        <f>-74456</f>
        <v>-74456</v>
      </c>
      <c r="H22">
        <f>-G22/F22</f>
        <v>68.521995214430333</v>
      </c>
    </row>
    <row r="23" spans="1:8" x14ac:dyDescent="0.25">
      <c r="A23">
        <v>69.8</v>
      </c>
      <c r="B23">
        <f>C6</f>
        <v>1389.5077699999999</v>
      </c>
      <c r="C23">
        <f>(F7 + E7)</f>
        <v>0.41802799999999996</v>
      </c>
      <c r="D23" s="1">
        <f t="shared" si="0"/>
        <v>3.0084610466050147E-4</v>
      </c>
    </row>
    <row r="24" spans="1:8" x14ac:dyDescent="0.25">
      <c r="A24">
        <v>69.900000000000006</v>
      </c>
      <c r="B24">
        <f>C9</f>
        <v>1498.0550899999998</v>
      </c>
      <c r="C24">
        <f>(F10 + E10)</f>
        <v>0.53350399999999998</v>
      </c>
      <c r="D24" s="1">
        <f t="shared" si="0"/>
        <v>3.5613109528568807E-4</v>
      </c>
    </row>
    <row r="25" spans="1:8" x14ac:dyDescent="0.25">
      <c r="A25">
        <v>70</v>
      </c>
      <c r="B25">
        <f>C12</f>
        <v>1607.34077</v>
      </c>
      <c r="C25">
        <f>(F13 + E13)</f>
        <v>0.50162600000000002</v>
      </c>
      <c r="D25" s="1">
        <f t="shared" si="0"/>
        <v>3.1208441256672662E-4</v>
      </c>
    </row>
    <row r="26" spans="1:8" x14ac:dyDescent="0.25">
      <c r="A26">
        <v>70.099999999999994</v>
      </c>
      <c r="B26">
        <f>C16</f>
        <v>1716.8673900000001</v>
      </c>
      <c r="C26">
        <f>(F17 + E17)</f>
        <v>0.58086599999999999</v>
      </c>
      <c r="D26" s="1">
        <f t="shared" si="0"/>
        <v>3.3832898416225374E-4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F23" sqref="F23"/>
    </sheetView>
  </sheetViews>
  <sheetFormatPr defaultRowHeight="15" x14ac:dyDescent="0.25"/>
  <cols>
    <col min="1" max="1" width="10.140625" bestFit="1" customWidth="1"/>
    <col min="4" max="4" width="9.85546875" customWidth="1"/>
  </cols>
  <sheetData>
    <row r="1" spans="1:15" x14ac:dyDescent="0.25">
      <c r="A1" t="s">
        <v>3</v>
      </c>
      <c r="C1" t="s">
        <v>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69.7</v>
      </c>
      <c r="C2">
        <f>F2-E2</f>
        <v>1340.7110399999999</v>
      </c>
      <c r="E2">
        <v>2.2689599999999999</v>
      </c>
      <c r="F2">
        <v>1342.98</v>
      </c>
    </row>
    <row r="3" spans="1:15" x14ac:dyDescent="0.25">
      <c r="E3">
        <v>0.13691800000000001</v>
      </c>
      <c r="F3">
        <v>0.23516300000000001</v>
      </c>
    </row>
    <row r="6" spans="1:15" x14ac:dyDescent="0.25">
      <c r="A6">
        <v>69.8</v>
      </c>
      <c r="C6">
        <f>F6-E6</f>
        <v>1451.6885499999999</v>
      </c>
      <c r="E6">
        <v>2.1514500000000001</v>
      </c>
      <c r="F6">
        <v>1453.84</v>
      </c>
    </row>
    <row r="7" spans="1:15" x14ac:dyDescent="0.25">
      <c r="E7">
        <v>0.17822399999999999</v>
      </c>
      <c r="F7">
        <v>0.34081899999999998</v>
      </c>
    </row>
    <row r="9" spans="1:15" x14ac:dyDescent="0.25">
      <c r="A9">
        <v>69.900000000000006</v>
      </c>
      <c r="C9">
        <f>F9-E9</f>
        <v>1566.1268600000001</v>
      </c>
      <c r="E9">
        <v>2.07314</v>
      </c>
      <c r="F9">
        <v>1568.2</v>
      </c>
    </row>
    <row r="10" spans="1:15" x14ac:dyDescent="0.25">
      <c r="E10">
        <v>0.25654300000000002</v>
      </c>
      <c r="F10">
        <v>0.58653500000000003</v>
      </c>
    </row>
    <row r="12" spans="1:15" x14ac:dyDescent="0.25">
      <c r="A12">
        <v>70</v>
      </c>
      <c r="C12">
        <f>F12-E12</f>
        <v>1677.79405</v>
      </c>
      <c r="E12">
        <v>1.7459499999999999</v>
      </c>
      <c r="F12">
        <v>1679.54</v>
      </c>
    </row>
    <row r="13" spans="1:15" x14ac:dyDescent="0.25">
      <c r="E13">
        <v>0.15462699999999999</v>
      </c>
      <c r="F13">
        <v>0.34387200000000001</v>
      </c>
    </row>
    <row r="15" spans="1:15" x14ac:dyDescent="0.25">
      <c r="A15">
        <v>70.099999999999994</v>
      </c>
      <c r="C15">
        <f>F15-E15</f>
        <v>1789.79979</v>
      </c>
      <c r="E15">
        <v>2.1402100000000002</v>
      </c>
      <c r="F15">
        <v>1791.94</v>
      </c>
    </row>
    <row r="16" spans="1:15" x14ac:dyDescent="0.25">
      <c r="E16">
        <v>0.146371</v>
      </c>
      <c r="F16">
        <v>0.34016999999999997</v>
      </c>
    </row>
    <row r="21" spans="1:8" x14ac:dyDescent="0.25">
      <c r="A21" t="s">
        <v>1</v>
      </c>
      <c r="B21" t="s">
        <v>15</v>
      </c>
      <c r="C21" t="s">
        <v>16</v>
      </c>
      <c r="D21" t="s">
        <v>17</v>
      </c>
      <c r="F21" t="s">
        <v>20</v>
      </c>
      <c r="G21" t="s">
        <v>21</v>
      </c>
      <c r="H21" t="s">
        <v>22</v>
      </c>
    </row>
    <row r="22" spans="1:8" x14ac:dyDescent="0.25">
      <c r="A22">
        <v>69.7</v>
      </c>
      <c r="B22">
        <f>C2</f>
        <v>1340.7110399999999</v>
      </c>
      <c r="C22">
        <f>(F3 + E3)</f>
        <v>0.372081</v>
      </c>
      <c r="D22" s="1">
        <f t="shared" ref="D22:D26" si="0">C22/B22</f>
        <v>2.7752512577206793E-4</v>
      </c>
      <c r="F22">
        <v>1124.3</v>
      </c>
      <c r="G22">
        <f>-77022</f>
        <v>-77022</v>
      </c>
      <c r="H22">
        <f>-G22/F22</f>
        <v>68.506626345281518</v>
      </c>
    </row>
    <row r="23" spans="1:8" x14ac:dyDescent="0.25">
      <c r="A23">
        <v>69.8</v>
      </c>
      <c r="B23">
        <f>C6</f>
        <v>1451.6885499999999</v>
      </c>
      <c r="C23">
        <f>(F7 + E7)</f>
        <v>0.51904299999999992</v>
      </c>
      <c r="D23" s="1">
        <f t="shared" si="0"/>
        <v>3.575443231263345E-4</v>
      </c>
    </row>
    <row r="24" spans="1:8" x14ac:dyDescent="0.25">
      <c r="A24">
        <v>69.900000000000006</v>
      </c>
      <c r="B24">
        <f>C9</f>
        <v>1566.1268600000001</v>
      </c>
      <c r="C24">
        <f>(F10 + E10)</f>
        <v>0.84307799999999999</v>
      </c>
      <c r="D24" s="1">
        <f t="shared" si="0"/>
        <v>5.3832037591131023E-4</v>
      </c>
    </row>
    <row r="25" spans="1:8" x14ac:dyDescent="0.25">
      <c r="A25">
        <v>70</v>
      </c>
      <c r="B25">
        <f>C12</f>
        <v>1677.79405</v>
      </c>
      <c r="C25">
        <f>(F13 + E13)</f>
        <v>0.49849900000000003</v>
      </c>
      <c r="D25" s="1">
        <f t="shared" si="0"/>
        <v>2.9711572764249582E-4</v>
      </c>
    </row>
    <row r="26" spans="1:8" x14ac:dyDescent="0.25">
      <c r="A26">
        <v>70.099999999999994</v>
      </c>
      <c r="B26">
        <f>C15</f>
        <v>1789.79979</v>
      </c>
      <c r="C26">
        <f>(F16 + E16)</f>
        <v>0.486541</v>
      </c>
      <c r="D26" s="1">
        <f t="shared" si="0"/>
        <v>2.718410197153951E-4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H27" sqref="H27"/>
    </sheetView>
  </sheetViews>
  <sheetFormatPr defaultRowHeight="15" x14ac:dyDescent="0.25"/>
  <cols>
    <col min="4" max="4" width="10.42578125" bestFit="1" customWidth="1"/>
    <col min="11" max="11" width="12.42578125" bestFit="1" customWidth="1"/>
  </cols>
  <sheetData>
    <row r="1" spans="1:11" x14ac:dyDescent="0.25">
      <c r="A1" t="s">
        <v>0</v>
      </c>
      <c r="B1" t="s">
        <v>2</v>
      </c>
      <c r="C1" t="s">
        <v>18</v>
      </c>
      <c r="D1" t="s">
        <v>19</v>
      </c>
      <c r="I1" t="s">
        <v>0</v>
      </c>
      <c r="J1" t="s">
        <v>23</v>
      </c>
      <c r="K1" t="s">
        <v>24</v>
      </c>
    </row>
    <row r="2" spans="1:11" x14ac:dyDescent="0.25">
      <c r="A2">
        <v>265</v>
      </c>
      <c r="B2">
        <v>69.7</v>
      </c>
      <c r="C2">
        <v>1347.2750000000001</v>
      </c>
      <c r="D2">
        <v>0.63425399999999998</v>
      </c>
      <c r="I2">
        <v>265</v>
      </c>
      <c r="J2">
        <v>68.48042769119246</v>
      </c>
      <c r="K2">
        <v>68.506626345281518</v>
      </c>
    </row>
    <row r="3" spans="1:11" x14ac:dyDescent="0.25">
      <c r="A3">
        <v>265</v>
      </c>
      <c r="B3">
        <v>69.8</v>
      </c>
      <c r="C3">
        <v>1455.8904299999999</v>
      </c>
      <c r="D3">
        <v>0.55172299999999996</v>
      </c>
      <c r="I3">
        <v>270</v>
      </c>
      <c r="J3">
        <v>68.507351572678218</v>
      </c>
      <c r="K3">
        <v>68.521995214430333</v>
      </c>
    </row>
    <row r="4" spans="1:11" x14ac:dyDescent="0.25">
      <c r="A4">
        <v>265</v>
      </c>
      <c r="B4">
        <v>69.900000000000006</v>
      </c>
      <c r="C4">
        <v>1565.1085699999999</v>
      </c>
      <c r="D4">
        <v>0.553087</v>
      </c>
      <c r="I4">
        <v>275</v>
      </c>
      <c r="J4">
        <v>68.583487940630803</v>
      </c>
    </row>
    <row r="5" spans="1:11" x14ac:dyDescent="0.25">
      <c r="A5">
        <v>265</v>
      </c>
      <c r="B5">
        <v>70</v>
      </c>
      <c r="C5">
        <v>1677.83772</v>
      </c>
      <c r="D5">
        <v>0.529362</v>
      </c>
      <c r="I5">
        <v>280</v>
      </c>
      <c r="J5">
        <v>68.7517135023989</v>
      </c>
    </row>
    <row r="6" spans="1:11" x14ac:dyDescent="0.25">
      <c r="A6">
        <v>265</v>
      </c>
      <c r="B6">
        <v>70.099999999999994</v>
      </c>
      <c r="C6">
        <v>1788.1050499999999</v>
      </c>
      <c r="D6">
        <v>0.51407199999999997</v>
      </c>
      <c r="I6">
        <v>285</v>
      </c>
      <c r="J6">
        <v>68.884744837623941</v>
      </c>
    </row>
    <row r="7" spans="1:11" x14ac:dyDescent="0.25">
      <c r="A7">
        <v>270</v>
      </c>
      <c r="B7">
        <v>69.7</v>
      </c>
      <c r="C7">
        <v>1269.17887</v>
      </c>
      <c r="D7">
        <v>0.41799900000000001</v>
      </c>
      <c r="I7">
        <v>290</v>
      </c>
      <c r="J7">
        <v>68.950123738815918</v>
      </c>
    </row>
    <row r="8" spans="1:11" x14ac:dyDescent="0.25">
      <c r="A8">
        <v>270</v>
      </c>
      <c r="B8">
        <v>69.8</v>
      </c>
      <c r="C8">
        <v>1399.1016</v>
      </c>
      <c r="D8">
        <v>0.41343799999999997</v>
      </c>
      <c r="I8">
        <v>295</v>
      </c>
      <c r="J8">
        <v>69.128144582690041</v>
      </c>
      <c r="K8">
        <v>69.100736184884923</v>
      </c>
    </row>
    <row r="9" spans="1:11" x14ac:dyDescent="0.25">
      <c r="A9">
        <v>270</v>
      </c>
      <c r="B9">
        <v>69.900000000000006</v>
      </c>
      <c r="C9">
        <v>1501.7203200000001</v>
      </c>
      <c r="D9">
        <v>0.80443600000000004</v>
      </c>
    </row>
    <row r="10" spans="1:11" x14ac:dyDescent="0.25">
      <c r="A10">
        <v>270</v>
      </c>
      <c r="B10">
        <v>70</v>
      </c>
      <c r="C10">
        <v>1600.0479799999998</v>
      </c>
      <c r="D10">
        <v>0.47651299999999996</v>
      </c>
    </row>
    <row r="11" spans="1:11" x14ac:dyDescent="0.25">
      <c r="A11">
        <v>270</v>
      </c>
      <c r="B11">
        <v>70.099999999999994</v>
      </c>
      <c r="C11">
        <v>1705.9971</v>
      </c>
      <c r="D11">
        <v>0.52645199999999992</v>
      </c>
    </row>
    <row r="12" spans="1:11" x14ac:dyDescent="0.25">
      <c r="A12">
        <v>275</v>
      </c>
      <c r="B12">
        <v>69.8</v>
      </c>
      <c r="C12">
        <v>1298.11025</v>
      </c>
      <c r="D12">
        <v>0.35333899999999996</v>
      </c>
    </row>
    <row r="13" spans="1:11" x14ac:dyDescent="0.25">
      <c r="A13">
        <v>275</v>
      </c>
      <c r="B13">
        <v>69.900000000000006</v>
      </c>
      <c r="C13">
        <v>1431.1129599999999</v>
      </c>
      <c r="D13">
        <v>0.459704</v>
      </c>
    </row>
    <row r="14" spans="1:11" x14ac:dyDescent="0.25">
      <c r="A14">
        <v>275</v>
      </c>
      <c r="B14">
        <v>70</v>
      </c>
      <c r="C14">
        <v>1532.8103900000001</v>
      </c>
      <c r="D14">
        <v>0.632853</v>
      </c>
    </row>
    <row r="15" spans="1:11" x14ac:dyDescent="0.25">
      <c r="A15">
        <v>275</v>
      </c>
      <c r="B15">
        <v>70.099999999999994</v>
      </c>
      <c r="C15">
        <v>1629.4110899999998</v>
      </c>
      <c r="D15">
        <v>0.46531299999999998</v>
      </c>
    </row>
    <row r="16" spans="1:11" x14ac:dyDescent="0.25">
      <c r="A16">
        <v>275</v>
      </c>
      <c r="B16">
        <v>70.2</v>
      </c>
      <c r="C16">
        <v>1737.94985</v>
      </c>
      <c r="D16">
        <v>0.3821</v>
      </c>
    </row>
    <row r="17" spans="1:4" x14ac:dyDescent="0.25">
      <c r="A17">
        <v>280</v>
      </c>
      <c r="B17">
        <v>69.900000000000006</v>
      </c>
      <c r="C17">
        <v>1338.9724200000001</v>
      </c>
      <c r="D17">
        <v>0.31067</v>
      </c>
    </row>
    <row r="18" spans="1:4" x14ac:dyDescent="0.25">
      <c r="A18">
        <v>280</v>
      </c>
      <c r="B18">
        <v>70</v>
      </c>
      <c r="C18">
        <v>1456.7784299999998</v>
      </c>
      <c r="D18">
        <v>0.42783899999999997</v>
      </c>
    </row>
    <row r="19" spans="1:4" x14ac:dyDescent="0.25">
      <c r="A19">
        <v>280</v>
      </c>
      <c r="B19">
        <v>70.099999999999994</v>
      </c>
      <c r="C19">
        <v>1573.91751</v>
      </c>
      <c r="D19">
        <v>0.40149000000000001</v>
      </c>
    </row>
    <row r="20" spans="1:4" x14ac:dyDescent="0.25">
      <c r="A20">
        <v>280</v>
      </c>
      <c r="B20">
        <v>70.2</v>
      </c>
      <c r="C20">
        <v>1686.24729</v>
      </c>
      <c r="D20">
        <v>0.45550400000000002</v>
      </c>
    </row>
    <row r="21" spans="1:4" x14ac:dyDescent="0.25">
      <c r="A21">
        <v>280</v>
      </c>
      <c r="B21">
        <v>70.3</v>
      </c>
      <c r="C21">
        <v>1807.8324600000001</v>
      </c>
      <c r="D21">
        <v>0.45550400000000002</v>
      </c>
    </row>
    <row r="22" spans="1:4" x14ac:dyDescent="0.25">
      <c r="A22">
        <v>285</v>
      </c>
      <c r="B22">
        <v>69.900000000000006</v>
      </c>
      <c r="C22">
        <v>1118.1339899999998</v>
      </c>
      <c r="D22">
        <v>0.36104199999999997</v>
      </c>
    </row>
    <row r="23" spans="1:4" x14ac:dyDescent="0.25">
      <c r="A23">
        <v>285</v>
      </c>
      <c r="B23">
        <v>70</v>
      </c>
      <c r="C23">
        <v>1228.8360600000001</v>
      </c>
      <c r="D23">
        <v>0.53546399999999994</v>
      </c>
    </row>
    <row r="24" spans="1:4" x14ac:dyDescent="0.25">
      <c r="A24">
        <v>285</v>
      </c>
      <c r="B24">
        <v>70.099999999999994</v>
      </c>
      <c r="C24">
        <v>1342.09385</v>
      </c>
      <c r="D24">
        <v>0.50461400000000001</v>
      </c>
    </row>
    <row r="25" spans="1:4" x14ac:dyDescent="0.25">
      <c r="A25">
        <v>285</v>
      </c>
      <c r="B25">
        <v>70.2</v>
      </c>
      <c r="C25">
        <v>1447.1091899999999</v>
      </c>
      <c r="D25">
        <v>0.44460999999999995</v>
      </c>
    </row>
    <row r="26" spans="1:4" x14ac:dyDescent="0.25">
      <c r="A26">
        <v>285</v>
      </c>
      <c r="B26">
        <v>70.3</v>
      </c>
      <c r="C26">
        <v>1558.6712600000001</v>
      </c>
      <c r="D26">
        <v>0.467887</v>
      </c>
    </row>
    <row r="27" spans="1:4" x14ac:dyDescent="0.25">
      <c r="A27">
        <v>290</v>
      </c>
      <c r="B27">
        <v>70</v>
      </c>
      <c r="C27">
        <v>1099.7791100000002</v>
      </c>
      <c r="D27">
        <v>0.39374299999999995</v>
      </c>
    </row>
    <row r="28" spans="1:4" x14ac:dyDescent="0.25">
      <c r="A28">
        <v>290</v>
      </c>
      <c r="B28">
        <v>70.099999999999994</v>
      </c>
      <c r="C28">
        <v>1209.93923</v>
      </c>
      <c r="D28">
        <v>0.56714200000000003</v>
      </c>
    </row>
    <row r="29" spans="1:4" x14ac:dyDescent="0.25">
      <c r="A29">
        <v>290</v>
      </c>
      <c r="B29">
        <v>70.2</v>
      </c>
      <c r="C29">
        <v>1319.42064</v>
      </c>
      <c r="D29">
        <v>0.52691100000000002</v>
      </c>
    </row>
    <row r="30" spans="1:4" x14ac:dyDescent="0.25">
      <c r="A30">
        <v>290</v>
      </c>
      <c r="B30">
        <v>70.3</v>
      </c>
      <c r="C30">
        <v>1430.6926600000002</v>
      </c>
      <c r="D30">
        <v>0.38879600000000003</v>
      </c>
    </row>
    <row r="31" spans="1:4" x14ac:dyDescent="0.25">
      <c r="A31">
        <v>290</v>
      </c>
      <c r="B31">
        <v>70.400000000000006</v>
      </c>
      <c r="C31">
        <v>1514.7130790000001</v>
      </c>
      <c r="D31">
        <v>0.390872</v>
      </c>
    </row>
    <row r="32" spans="1:4" x14ac:dyDescent="0.25">
      <c r="A32">
        <v>295</v>
      </c>
      <c r="B32">
        <v>70</v>
      </c>
      <c r="C32">
        <v>960.58569</v>
      </c>
      <c r="D32">
        <v>0.289686</v>
      </c>
    </row>
    <row r="33" spans="1:4" x14ac:dyDescent="0.25">
      <c r="A33">
        <v>295</v>
      </c>
      <c r="B33">
        <v>70.099999999999994</v>
      </c>
      <c r="C33">
        <v>1069.6364199999998</v>
      </c>
      <c r="D33">
        <v>0.358261</v>
      </c>
    </row>
    <row r="34" spans="1:4" x14ac:dyDescent="0.25">
      <c r="A34">
        <v>295</v>
      </c>
      <c r="B34">
        <v>70.2</v>
      </c>
      <c r="C34">
        <v>1180.2117699999999</v>
      </c>
      <c r="D34">
        <v>0.33363399999999999</v>
      </c>
    </row>
    <row r="35" spans="1:4" x14ac:dyDescent="0.25">
      <c r="A35">
        <v>295</v>
      </c>
      <c r="B35">
        <v>70.3</v>
      </c>
      <c r="C35">
        <v>1291.01857</v>
      </c>
      <c r="D35">
        <v>0.42028500000000002</v>
      </c>
    </row>
    <row r="36" spans="1:4" x14ac:dyDescent="0.25">
      <c r="A36">
        <v>295</v>
      </c>
      <c r="B36">
        <v>70.400000000000006</v>
      </c>
      <c r="C36">
        <v>1400.4493049999999</v>
      </c>
      <c r="D36">
        <v>0.46591400000000005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295</vt:lpstr>
      <vt:lpstr>290</vt:lpstr>
      <vt:lpstr>285</vt:lpstr>
      <vt:lpstr>280</vt:lpstr>
      <vt:lpstr>275</vt:lpstr>
      <vt:lpstr>270</vt:lpstr>
      <vt:lpstr>265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2015-10-16T11:06:49Z</dcterms:modified>
</cp:coreProperties>
</file>