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Hamamatsu S10362-11-100C apf" sheetId="1" r:id="rId1"/>
    <sheet name="results" sheetId="2" r:id="rId2"/>
    <sheet name="th" sheetId="3" r:id="rId3"/>
    <sheet name="Лист1" sheetId="4" r:id="rId4"/>
    <sheet name="Лист2" sheetId="5" r:id="rId5"/>
  </sheets>
  <definedNames>
    <definedName name="_xlnm._FilterDatabase" localSheetId="2" hidden="1">th!$A$45:$C$507</definedName>
  </definedNames>
  <calcPr calcId="152511"/>
</workbook>
</file>

<file path=xl/calcChain.xml><?xml version="1.0" encoding="utf-8"?>
<calcChain xmlns="http://schemas.openxmlformats.org/spreadsheetml/2006/main">
  <c r="B69" i="2" l="1"/>
  <c r="B70" i="2"/>
  <c r="B71" i="2"/>
  <c r="B72" i="2"/>
  <c r="B68" i="2"/>
  <c r="B33" i="2"/>
  <c r="B34" i="2"/>
  <c r="B35" i="2"/>
  <c r="B36" i="2"/>
  <c r="B32" i="2"/>
  <c r="B25" i="2"/>
  <c r="B26" i="2"/>
  <c r="B27" i="2"/>
  <c r="B28" i="2"/>
  <c r="B24" i="2"/>
  <c r="B16" i="2"/>
  <c r="B17" i="2"/>
  <c r="B18" i="2"/>
  <c r="B19" i="2"/>
  <c r="B15" i="2"/>
  <c r="G71" i="2"/>
  <c r="G72" i="2"/>
  <c r="G70" i="2"/>
  <c r="G50" i="2"/>
  <c r="G49" i="2"/>
  <c r="G47" i="2"/>
  <c r="G41" i="2"/>
  <c r="G42" i="2"/>
  <c r="G43" i="2"/>
  <c r="G44" i="2"/>
  <c r="G40" i="2"/>
  <c r="G34" i="2"/>
  <c r="G35" i="2"/>
  <c r="G36" i="2"/>
  <c r="G33" i="2"/>
  <c r="G19" i="2"/>
  <c r="G26" i="2"/>
  <c r="G27" i="2"/>
  <c r="G28" i="2"/>
  <c r="G25" i="2"/>
  <c r="G18" i="2"/>
  <c r="G17" i="2"/>
  <c r="G6" i="2"/>
  <c r="G7" i="2"/>
  <c r="G8" i="2"/>
  <c r="G9" i="2"/>
  <c r="F7" i="2"/>
  <c r="F6" i="2"/>
  <c r="B4" i="5"/>
  <c r="H24" i="4"/>
  <c r="H25" i="4"/>
  <c r="H26" i="4"/>
  <c r="H23" i="4"/>
  <c r="B50" i="2"/>
  <c r="B49" i="2"/>
  <c r="B47" i="2"/>
  <c r="B41" i="2"/>
  <c r="B42" i="2"/>
  <c r="B43" i="2"/>
  <c r="B44" i="2"/>
  <c r="B40" i="2"/>
  <c r="B8" i="2"/>
  <c r="B9" i="2"/>
  <c r="B7" i="2"/>
  <c r="B6" i="2"/>
  <c r="A28" i="4"/>
  <c r="A27" i="4"/>
  <c r="N9" i="2"/>
  <c r="M9" i="2"/>
  <c r="F9" i="2"/>
  <c r="N8" i="2"/>
  <c r="M8" i="2"/>
  <c r="F8" i="2"/>
  <c r="N6" i="2"/>
  <c r="M6" i="2"/>
  <c r="W6" i="2"/>
  <c r="T6" i="2"/>
  <c r="W7" i="2"/>
  <c r="T7" i="2"/>
  <c r="N7" i="2"/>
  <c r="M7" i="2"/>
  <c r="W8" i="2"/>
  <c r="T8" i="2"/>
  <c r="W9" i="2"/>
  <c r="T9" i="2"/>
  <c r="AO16" i="2"/>
  <c r="AK16" i="2"/>
  <c r="AG16" i="2"/>
  <c r="AD16" i="2"/>
  <c r="AB16" i="2"/>
  <c r="Y16" i="2"/>
  <c r="Y17" i="2"/>
  <c r="W16" i="2"/>
  <c r="T16" i="2"/>
  <c r="O17" i="2"/>
  <c r="N17" i="2"/>
  <c r="M17" i="2"/>
  <c r="F17" i="2"/>
  <c r="AO17" i="2"/>
  <c r="AK17" i="2"/>
  <c r="AK18" i="2"/>
  <c r="AG17" i="2" l="1"/>
  <c r="AD17" i="2"/>
  <c r="AB17" i="2"/>
  <c r="W17" i="2"/>
  <c r="T17" i="2"/>
  <c r="O18" i="2"/>
  <c r="N18" i="2"/>
  <c r="M18" i="2"/>
  <c r="F18" i="2"/>
  <c r="AD18" i="2"/>
  <c r="Y18" i="2"/>
  <c r="T18" i="2"/>
  <c r="M19" i="2"/>
  <c r="O19" i="2"/>
  <c r="N19" i="2"/>
  <c r="F19" i="2"/>
  <c r="AO19" i="2"/>
  <c r="AK19" i="2"/>
  <c r="AG19" i="2"/>
  <c r="AD19" i="2"/>
  <c r="AB19" i="2"/>
  <c r="Y19" i="2"/>
  <c r="W19" i="2"/>
  <c r="T19" i="2"/>
  <c r="O25" i="2"/>
  <c r="N25" i="2"/>
  <c r="M25" i="2"/>
  <c r="F25" i="2"/>
  <c r="F26" i="2"/>
  <c r="AO25" i="2"/>
  <c r="AK25" i="2"/>
  <c r="AG25" i="2"/>
  <c r="AD25" i="2"/>
  <c r="Y25" i="2"/>
  <c r="W25" i="2"/>
  <c r="T25" i="2"/>
  <c r="AB25" i="2"/>
  <c r="W26" i="2"/>
  <c r="O26" i="2"/>
  <c r="N26" i="2"/>
  <c r="M26" i="2"/>
  <c r="AO26" i="2"/>
  <c r="AK26" i="2"/>
  <c r="AG26" i="2"/>
  <c r="AD26" i="2"/>
  <c r="AB26" i="2"/>
  <c r="Y26" i="2"/>
  <c r="T26" i="2"/>
  <c r="F27" i="2"/>
  <c r="AD27" i="2"/>
  <c r="Y27" i="2"/>
  <c r="T27" i="2"/>
  <c r="O28" i="2"/>
  <c r="N28" i="2"/>
  <c r="M28" i="2"/>
  <c r="AO28" i="2"/>
  <c r="AK28" i="2"/>
  <c r="AG28" i="2"/>
  <c r="AB28" i="2"/>
  <c r="W28" i="2"/>
  <c r="F28" i="2"/>
  <c r="B16" i="4" l="1"/>
  <c r="F16" i="4" s="1"/>
  <c r="G16" i="4" s="1"/>
  <c r="AD28" i="2"/>
  <c r="Y28" i="2"/>
  <c r="T28" i="2"/>
  <c r="AO69" i="2"/>
  <c r="AK69" i="2"/>
  <c r="AG69" i="2"/>
  <c r="AD69" i="2"/>
  <c r="AB69" i="2"/>
  <c r="Y69" i="2"/>
  <c r="W69" i="2"/>
  <c r="T69" i="2"/>
  <c r="O70" i="2"/>
  <c r="N70" i="2"/>
  <c r="M70" i="2"/>
  <c r="F70" i="2"/>
  <c r="AO70" i="2"/>
  <c r="AO71" i="2"/>
  <c r="AK70" i="2"/>
  <c r="AG70" i="2"/>
  <c r="AD70" i="2"/>
  <c r="AB70" i="2"/>
  <c r="Y70" i="2"/>
  <c r="W70" i="2"/>
  <c r="T70" i="2"/>
  <c r="O72" i="2"/>
  <c r="N72" i="2"/>
  <c r="M72" i="2"/>
  <c r="F71" i="2"/>
  <c r="AK71" i="2"/>
  <c r="AG71" i="2"/>
  <c r="AD71" i="2"/>
  <c r="AB71" i="2"/>
  <c r="Y71" i="2"/>
  <c r="W71" i="2"/>
  <c r="T71" i="2"/>
  <c r="F72" i="2"/>
  <c r="AO72" i="2"/>
  <c r="AK72" i="2"/>
  <c r="AG72" i="2"/>
  <c r="AD72" i="2"/>
  <c r="AB72" i="2"/>
  <c r="Y72" i="2"/>
  <c r="W72" i="2"/>
  <c r="T72" i="2"/>
  <c r="O33" i="2"/>
  <c r="N33" i="2"/>
  <c r="M33" i="2"/>
  <c r="F33" i="2"/>
  <c r="AO33" i="2"/>
  <c r="AK33" i="2"/>
  <c r="AG33" i="2"/>
  <c r="AD33" i="2"/>
  <c r="Y33" i="2"/>
  <c r="AB33" i="2"/>
  <c r="W33" i="2"/>
  <c r="T33" i="2"/>
  <c r="O34" i="2"/>
  <c r="N34" i="2"/>
  <c r="M34" i="2"/>
  <c r="F34" i="2"/>
  <c r="AO34" i="2"/>
  <c r="AK34" i="2"/>
  <c r="AG34" i="2"/>
  <c r="AD34" i="2"/>
  <c r="AB34" i="2"/>
  <c r="Y34" i="2"/>
  <c r="W34" i="2"/>
  <c r="T34" i="2"/>
  <c r="F35" i="2"/>
  <c r="O36" i="2"/>
  <c r="N36" i="2"/>
  <c r="M36" i="2"/>
  <c r="F36" i="2"/>
  <c r="AO36" i="2"/>
  <c r="AK36" i="2"/>
  <c r="AG36" i="2"/>
  <c r="AD36" i="2"/>
  <c r="AB36" i="2"/>
  <c r="Y36" i="2"/>
  <c r="F47" i="2"/>
  <c r="F17" i="4" l="1"/>
  <c r="G17" i="4" s="1"/>
  <c r="F18" i="4"/>
  <c r="G18" i="4" s="1"/>
  <c r="F19" i="4"/>
  <c r="G19" i="4" s="1"/>
  <c r="O47" i="2"/>
  <c r="N47" i="2"/>
  <c r="M47" i="2"/>
  <c r="AO47" i="2"/>
  <c r="AK47" i="2"/>
  <c r="AD47" i="2"/>
  <c r="AG47" i="2"/>
  <c r="AB47" i="2"/>
  <c r="Y47" i="2"/>
  <c r="W47" i="2"/>
  <c r="T47" i="2"/>
  <c r="F44" i="2"/>
  <c r="M44" i="2"/>
  <c r="N44" i="2"/>
  <c r="O44" i="2"/>
  <c r="T44" i="2"/>
  <c r="W44" i="2"/>
  <c r="Y44" i="2"/>
  <c r="AB44" i="2"/>
  <c r="AD44" i="2"/>
  <c r="AG44" i="2"/>
  <c r="AK44" i="2"/>
  <c r="AO44" i="2"/>
  <c r="AO49" i="2"/>
  <c r="AK49" i="2"/>
  <c r="AG49" i="2"/>
  <c r="AD49" i="2"/>
  <c r="AB49" i="2"/>
  <c r="Y49" i="2"/>
  <c r="W49" i="2"/>
  <c r="T49" i="2"/>
  <c r="F49" i="2"/>
  <c r="M49" i="2"/>
  <c r="N49" i="2"/>
  <c r="O49" i="2"/>
  <c r="F42" i="2"/>
  <c r="O42" i="2"/>
  <c r="N42" i="2"/>
  <c r="M42" i="2"/>
  <c r="AO42" i="2"/>
  <c r="AK42" i="2"/>
  <c r="AG42" i="2"/>
  <c r="AD42" i="2"/>
  <c r="AB42" i="2"/>
  <c r="Y42" i="2"/>
  <c r="W42" i="2"/>
  <c r="T42" i="2"/>
  <c r="F41" i="2"/>
  <c r="O41" i="2"/>
  <c r="N41" i="2"/>
  <c r="M41" i="2"/>
  <c r="AO41" i="2"/>
  <c r="AK41" i="2"/>
  <c r="AG41" i="2"/>
  <c r="AD41" i="2"/>
  <c r="AB41" i="2"/>
  <c r="Y41" i="2"/>
  <c r="W41" i="2"/>
  <c r="T41" i="2"/>
  <c r="D42" i="2"/>
  <c r="O40" i="2" l="1"/>
  <c r="N40" i="2"/>
  <c r="M40" i="2"/>
  <c r="O50" i="2"/>
  <c r="N50" i="2"/>
  <c r="M50" i="2"/>
  <c r="F50" i="2"/>
  <c r="AO50" i="2"/>
  <c r="AK50" i="2"/>
  <c r="AG50" i="2"/>
  <c r="AD50" i="2"/>
  <c r="AB50" i="2"/>
  <c r="Y50" i="2"/>
  <c r="F43" i="2"/>
  <c r="AO43" i="2"/>
  <c r="AK43" i="2"/>
  <c r="AG43" i="2"/>
  <c r="AD43" i="2"/>
  <c r="AB43" i="2"/>
  <c r="Y43" i="2"/>
  <c r="T43" i="2"/>
  <c r="W43" i="2"/>
  <c r="F40" i="2"/>
  <c r="AO40" i="2"/>
  <c r="AK40" i="2"/>
  <c r="AG40" i="2"/>
  <c r="AD40" i="2"/>
  <c r="AB40" i="2"/>
  <c r="Y40" i="2"/>
  <c r="W40" i="2"/>
  <c r="T40" i="2"/>
  <c r="O43" i="2" l="1"/>
  <c r="N43" i="2"/>
  <c r="M43" i="2"/>
  <c r="W36" i="2"/>
  <c r="T36" i="2"/>
  <c r="AO35" i="2"/>
  <c r="AK35" i="2"/>
  <c r="AG35" i="2"/>
  <c r="AD35" i="2"/>
  <c r="AB35" i="2"/>
  <c r="Y35" i="2"/>
  <c r="W35" i="2"/>
  <c r="T35" i="2"/>
  <c r="O35" i="2"/>
  <c r="N35" i="2"/>
  <c r="M35" i="2"/>
  <c r="W32" i="2"/>
  <c r="T32" i="2"/>
  <c r="P32" i="2"/>
  <c r="O32" i="2"/>
  <c r="N32" i="2"/>
  <c r="M32" i="2"/>
  <c r="AO64" i="2"/>
  <c r="AK64" i="2"/>
  <c r="AG64" i="2"/>
  <c r="AD64" i="2"/>
  <c r="AB64" i="2"/>
  <c r="Y64" i="2"/>
  <c r="W64" i="2"/>
  <c r="T64" i="2"/>
  <c r="O64" i="2"/>
  <c r="N64" i="2"/>
  <c r="M64" i="2"/>
  <c r="AO57" i="2"/>
  <c r="AK57" i="2"/>
  <c r="AG57" i="2"/>
  <c r="AD57" i="2"/>
  <c r="AB57" i="2"/>
  <c r="Y57" i="2"/>
  <c r="W57" i="2"/>
  <c r="T57" i="2"/>
  <c r="O57" i="2"/>
  <c r="N57" i="2"/>
  <c r="M57" i="2"/>
  <c r="AO18" i="2"/>
  <c r="AG18" i="2"/>
  <c r="AB18" i="2"/>
  <c r="W18" i="2"/>
  <c r="O78" i="2"/>
  <c r="N78" i="2"/>
  <c r="M78" i="2"/>
  <c r="O71" i="2" l="1"/>
  <c r="N71" i="2"/>
  <c r="M71" i="2"/>
  <c r="M27" i="2"/>
  <c r="AO27" i="2"/>
  <c r="AK27" i="2"/>
  <c r="AG27" i="2"/>
  <c r="AB27" i="2"/>
  <c r="W27" i="2"/>
  <c r="O27" i="2"/>
  <c r="M39" i="2"/>
  <c r="N27" i="2"/>
  <c r="D28" i="3" l="1"/>
  <c r="D43" i="3"/>
  <c r="D35" i="3"/>
  <c r="D20" i="3"/>
  <c r="D6" i="3"/>
  <c r="D13" i="3"/>
  <c r="D19" i="3" l="1"/>
  <c r="D44" i="3"/>
  <c r="D42" i="3"/>
  <c r="D41" i="3"/>
  <c r="D40" i="3"/>
  <c r="D36" i="3"/>
  <c r="D34" i="3"/>
  <c r="D33" i="3"/>
  <c r="D32" i="3"/>
  <c r="D21" i="3"/>
  <c r="D18" i="3"/>
  <c r="D17" i="3"/>
  <c r="D4" i="3"/>
  <c r="D5" i="3"/>
  <c r="D7" i="3"/>
  <c r="D3" i="3"/>
  <c r="T39" i="2" l="1"/>
  <c r="W39" i="2"/>
  <c r="P39" i="2"/>
  <c r="O39" i="2"/>
  <c r="N39" i="2"/>
  <c r="T50" i="2" l="1"/>
  <c r="W50" i="2"/>
  <c r="N3" i="1"/>
  <c r="N4" i="1"/>
  <c r="N5" i="1"/>
  <c r="N6" i="1"/>
  <c r="N7" i="1"/>
  <c r="N8" i="1"/>
  <c r="N9" i="1"/>
  <c r="N10" i="1"/>
  <c r="N11" i="1"/>
  <c r="N12" i="1"/>
  <c r="N2" i="1"/>
  <c r="Y6" i="1"/>
  <c r="U6" i="1"/>
  <c r="Q6" i="1"/>
  <c r="L6" i="1"/>
  <c r="I6" i="1"/>
  <c r="D6" i="1"/>
  <c r="G6" i="1"/>
  <c r="I3" i="1"/>
  <c r="I4" i="1"/>
  <c r="I5" i="1"/>
  <c r="I7" i="1"/>
  <c r="I8" i="1"/>
  <c r="I9" i="1"/>
  <c r="I10" i="1"/>
  <c r="I11" i="1"/>
  <c r="I12" i="1"/>
  <c r="I2" i="1"/>
  <c r="Y3" i="1"/>
  <c r="U3" i="1"/>
  <c r="Q3" i="1"/>
  <c r="L3" i="1"/>
  <c r="G3" i="1"/>
  <c r="D3" i="1"/>
  <c r="Y4" i="1"/>
  <c r="U4" i="1"/>
  <c r="Q4" i="1"/>
  <c r="L4" i="1"/>
  <c r="D4" i="1"/>
  <c r="G4" i="1"/>
  <c r="Y2" i="1"/>
  <c r="U2" i="1"/>
  <c r="Q2" i="1"/>
  <c r="L2" i="1"/>
  <c r="D2" i="1"/>
  <c r="G2" i="1"/>
  <c r="G5" i="1"/>
  <c r="Y5" i="1"/>
  <c r="Y7" i="1"/>
  <c r="U5" i="1"/>
  <c r="Q5" i="1"/>
  <c r="L5" i="1"/>
  <c r="D5" i="1"/>
  <c r="Y12" i="1"/>
  <c r="U12" i="1"/>
  <c r="Q12" i="1"/>
  <c r="L12" i="1"/>
  <c r="D12" i="1"/>
  <c r="G12" i="1"/>
  <c r="D8" i="1"/>
  <c r="D9" i="1"/>
  <c r="D10" i="1"/>
  <c r="D11" i="1"/>
  <c r="D7" i="1"/>
  <c r="Y9" i="1"/>
  <c r="U9" i="1"/>
  <c r="Q9" i="1"/>
  <c r="L9" i="1"/>
  <c r="G9" i="1"/>
  <c r="Y8" i="1"/>
  <c r="U8" i="1"/>
  <c r="Q8" i="1"/>
  <c r="L8" i="1"/>
  <c r="G8" i="1"/>
  <c r="Y11" i="1"/>
  <c r="U11" i="1"/>
  <c r="Q11" i="1"/>
  <c r="L11" i="1"/>
  <c r="G11" i="1"/>
  <c r="Y10" i="1"/>
  <c r="U10" i="1"/>
  <c r="Q10" i="1"/>
  <c r="L10" i="1"/>
  <c r="G10" i="1"/>
  <c r="U7" i="1"/>
  <c r="Q7" i="1"/>
  <c r="L7" i="1"/>
  <c r="G7" i="1"/>
</calcChain>
</file>

<file path=xl/sharedStrings.xml><?xml version="1.0" encoding="utf-8"?>
<sst xmlns="http://schemas.openxmlformats.org/spreadsheetml/2006/main" count="346" uniqueCount="59">
  <si>
    <t>T</t>
  </si>
  <si>
    <t>V</t>
  </si>
  <si>
    <t>dV</t>
  </si>
  <si>
    <t>nu_dc</t>
  </si>
  <si>
    <t>nu_f, [1 / ns]</t>
  </si>
  <si>
    <t>nu_s, [1 / ns]</t>
  </si>
  <si>
    <t>nu_dc, [1 / ns]</t>
  </si>
  <si>
    <t>p_s</t>
  </si>
  <si>
    <t>p_f</t>
  </si>
  <si>
    <t>min_time, ns</t>
  </si>
  <si>
    <t>N_1e</t>
  </si>
  <si>
    <t>N_2e</t>
  </si>
  <si>
    <t>N_3e</t>
  </si>
  <si>
    <t>N_4e</t>
  </si>
  <si>
    <t>X-talk</t>
  </si>
  <si>
    <t xml:space="preserve"> err nu_f, [1 / ns]</t>
  </si>
  <si>
    <t xml:space="preserve"> err nu_s, [1 / ns]</t>
  </si>
  <si>
    <t xml:space="preserve"> err nu_dc, [1 / ns]</t>
  </si>
  <si>
    <t>err p_s</t>
  </si>
  <si>
    <t>err p_f</t>
  </si>
  <si>
    <t>rel</t>
  </si>
  <si>
    <t>1 / nu_f</t>
  </si>
  <si>
    <t>1 / nu_s</t>
  </si>
  <si>
    <t>nu_dc, kHz</t>
  </si>
  <si>
    <t>err nu_dc</t>
  </si>
  <si>
    <t>p1</t>
  </si>
  <si>
    <t>p2</t>
  </si>
  <si>
    <t>p3</t>
  </si>
  <si>
    <t>p4</t>
  </si>
  <si>
    <t>th_amp_start, V</t>
  </si>
  <si>
    <t>th_amp_stop, V</t>
  </si>
  <si>
    <t>th_der, dV/dt</t>
  </si>
  <si>
    <t>A1 left</t>
  </si>
  <si>
    <t>A1 right</t>
  </si>
  <si>
    <t>A2 left</t>
  </si>
  <si>
    <t>A2 right</t>
  </si>
  <si>
    <t>B1 left</t>
  </si>
  <si>
    <t>B1 right</t>
  </si>
  <si>
    <t>C1 left</t>
  </si>
  <si>
    <t>C1 right</t>
  </si>
  <si>
    <t>V_BD</t>
  </si>
  <si>
    <t>N files</t>
  </si>
  <si>
    <t>new</t>
  </si>
  <si>
    <t>p</t>
  </si>
  <si>
    <t>P_1</t>
  </si>
  <si>
    <t>q</t>
  </si>
  <si>
    <t>P_2</t>
  </si>
  <si>
    <t>P_3</t>
  </si>
  <si>
    <t>P_4</t>
  </si>
  <si>
    <t>E</t>
  </si>
  <si>
    <t>last</t>
  </si>
  <si>
    <t>k</t>
  </si>
  <si>
    <t>b</t>
  </si>
  <si>
    <t>T_new</t>
  </si>
  <si>
    <t>T_old</t>
  </si>
  <si>
    <t>E_g [eV]</t>
  </si>
  <si>
    <t>K_b [eV / K]</t>
  </si>
  <si>
    <t>T_0 [K]</t>
  </si>
  <si>
    <t>X-talk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</si>
</sst>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1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0" borderId="0" xfId="0" applyFill="1"/>
    <xf numFmtId="0" fontId="2" fillId="0" borderId="0" xfId="0" applyFont="1" applyFill="1"/>
    <xf numFmtId="10" fontId="0" fillId="0" borderId="0" xfId="0" applyNumberFormat="1" applyAlignment="1">
      <alignment horizontal="center"/>
    </xf>
    <xf numFmtId="11" fontId="3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'Hamamatsu S10362-11-100C apf'!$D$1</c:f>
              <c:strCache>
                <c:ptCount val="1"/>
                <c:pt idx="0">
                  <c:v>1 / nu_f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'Hamamatsu S10362-11-100C apf'!$C$2:$C$12</c:f>
              <c:numCache>
                <c:formatCode>General</c:formatCode>
                <c:ptCount val="11"/>
                <c:pt idx="0">
                  <c:v>20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</c:numCache>
            </c:numRef>
          </c:xVal>
          <c:yVal>
            <c:numRef>
              <c:f>'Hamamatsu S10362-11-100C apf'!$D$2:$D$12</c:f>
              <c:numCache>
                <c:formatCode>0.0</c:formatCode>
                <c:ptCount val="11"/>
                <c:pt idx="0">
                  <c:v>1.1462027449263334</c:v>
                </c:pt>
                <c:pt idx="1">
                  <c:v>29.447968384661142</c:v>
                </c:pt>
                <c:pt idx="2">
                  <c:v>22.838037207730217</c:v>
                </c:pt>
                <c:pt idx="3">
                  <c:v>22.63575226527291</c:v>
                </c:pt>
                <c:pt idx="4">
                  <c:v>21.675047685104907</c:v>
                </c:pt>
                <c:pt idx="5">
                  <c:v>21.342986054492911</c:v>
                </c:pt>
                <c:pt idx="6">
                  <c:v>21.064028326905294</c:v>
                </c:pt>
                <c:pt idx="7">
                  <c:v>19.058328012883429</c:v>
                </c:pt>
                <c:pt idx="8">
                  <c:v>13.092586846401698</c:v>
                </c:pt>
                <c:pt idx="9">
                  <c:v>12.478490202513418</c:v>
                </c:pt>
                <c:pt idx="10">
                  <c:v>11.955072836281255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68592"/>
        <c:axId val="318868984"/>
      </c:scatterChart>
      <c:valAx>
        <c:axId val="31886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868984"/>
        <c:crosses val="autoZero"/>
        <c:crossBetween val="midCat"/>
      </c:valAx>
      <c:valAx>
        <c:axId val="31886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86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th!$G$1</c:f>
              <c:strCache>
                <c:ptCount val="1"/>
                <c:pt idx="0">
                  <c:v>th_amp_start, 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(th!$C$7,th!$C$14,th!$C$21,th!$C$29,th!$C$36,th!$C$44)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1.3</c:v>
                </c:pt>
                <c:pt idx="5">
                  <c:v>1.5</c:v>
                </c:pt>
              </c:numCache>
            </c:numRef>
          </c:xVal>
          <c:yVal>
            <c:numRef>
              <c:f>(th!$G$7,th!$G$14,th!$G$21,th!$G$29,th!$G$36,th!$G$44)</c:f>
              <c:numCache>
                <c:formatCode>General</c:formatCode>
                <c:ptCount val="6"/>
                <c:pt idx="0">
                  <c:v>7.0000000000000001E-3</c:v>
                </c:pt>
                <c:pt idx="1">
                  <c:v>8.0000000000000002E-3</c:v>
                </c:pt>
                <c:pt idx="2">
                  <c:v>7.0000000000000001E-3</c:v>
                </c:pt>
                <c:pt idx="3">
                  <c:v>0.02</c:v>
                </c:pt>
                <c:pt idx="4">
                  <c:v>0.01</c:v>
                </c:pt>
                <c:pt idx="5">
                  <c:v>1.2E-2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807304"/>
        <c:axId val="320807696"/>
      </c:scatterChart>
      <c:valAx>
        <c:axId val="320807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807696"/>
        <c:crosses val="autoZero"/>
        <c:crossBetween val="midCat"/>
      </c:valAx>
      <c:valAx>
        <c:axId val="3208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807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th!$I$1</c:f>
              <c:strCache>
                <c:ptCount val="1"/>
                <c:pt idx="0">
                  <c:v>th_der, dV/dt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(th!$C$7,th!$C$14,th!$C$21,th!$C$29,th!$C$36,th!$C$44)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  <c:pt idx="4">
                  <c:v>1.3</c:v>
                </c:pt>
                <c:pt idx="5">
                  <c:v>1.5</c:v>
                </c:pt>
              </c:numCache>
            </c:numRef>
          </c:xVal>
          <c:yVal>
            <c:numRef>
              <c:f>(th!$I$7,th!$I$14,th!$I$21,th!$I$29,th!$I$36,th!$I$44)</c:f>
              <c:numCache>
                <c:formatCode>General</c:formatCode>
                <c:ptCount val="6"/>
                <c:pt idx="0">
                  <c:v>2.0000000000000001E-4</c:v>
                </c:pt>
                <c:pt idx="1">
                  <c:v>2.9999999999999997E-4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4.0000000000000002E-4</c:v>
                </c:pt>
                <c:pt idx="5">
                  <c:v>4.0000000000000002E-4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808480"/>
        <c:axId val="320808872"/>
      </c:scatterChart>
      <c:valAx>
        <c:axId val="32080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808872"/>
        <c:crosses val="autoZero"/>
        <c:crossBetween val="midCat"/>
      </c:valAx>
      <c:valAx>
        <c:axId val="32080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80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'Hamamatsu S10362-11-100C apf'!$W$1</c:f>
              <c:strCache>
                <c:ptCount val="1"/>
                <c:pt idx="0">
                  <c:v>p_f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'Hamamatsu S10362-11-100C apf'!$C$2:$C$12</c:f>
              <c:numCache>
                <c:formatCode>General</c:formatCode>
                <c:ptCount val="11"/>
                <c:pt idx="0">
                  <c:v>20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</c:numCache>
            </c:numRef>
          </c:xVal>
          <c:yVal>
            <c:numRef>
              <c:f>'Hamamatsu S10362-11-100C apf'!$W$2:$W$12</c:f>
              <c:numCache>
                <c:formatCode>0.00%</c:formatCode>
                <c:ptCount val="11"/>
                <c:pt idx="0">
                  <c:v>9.9298800000000003E-3</c:v>
                </c:pt>
                <c:pt idx="1">
                  <c:v>4.8117199999999999E-2</c:v>
                </c:pt>
                <c:pt idx="2">
                  <c:v>5.3572000000000002E-2</c:v>
                </c:pt>
                <c:pt idx="3">
                  <c:v>5.3997700000000003E-2</c:v>
                </c:pt>
                <c:pt idx="4">
                  <c:v>5.5761999999999999E-2</c:v>
                </c:pt>
                <c:pt idx="5">
                  <c:v>5.50123E-2</c:v>
                </c:pt>
                <c:pt idx="6">
                  <c:v>5.5704499999999997E-2</c:v>
                </c:pt>
                <c:pt idx="7">
                  <c:v>6.29556E-2</c:v>
                </c:pt>
                <c:pt idx="8">
                  <c:v>0.12582199999999999</c:v>
                </c:pt>
                <c:pt idx="9">
                  <c:v>0.137326</c:v>
                </c:pt>
                <c:pt idx="10">
                  <c:v>0.155389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69768"/>
        <c:axId val="318870160"/>
      </c:scatterChart>
      <c:valAx>
        <c:axId val="31886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870160"/>
        <c:crosses val="autoZero"/>
        <c:crossBetween val="midCat"/>
      </c:valAx>
      <c:valAx>
        <c:axId val="3188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869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'Hamamatsu S10362-11-100C apf'!$G$1</c:f>
              <c:strCache>
                <c:ptCount val="1"/>
                <c:pt idx="0">
                  <c:v>rel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'Hamamatsu S10362-11-100C apf'!$C$2:$C$12</c:f>
              <c:numCache>
                <c:formatCode>General</c:formatCode>
                <c:ptCount val="11"/>
                <c:pt idx="0">
                  <c:v>20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</c:numCache>
            </c:numRef>
          </c:xVal>
          <c:yVal>
            <c:numRef>
              <c:f>'Hamamatsu S10362-11-100C apf'!$G$2:$G$12</c:f>
              <c:numCache>
                <c:formatCode>0.0%</c:formatCode>
                <c:ptCount val="11"/>
                <c:pt idx="0">
                  <c:v>0.78809805993723392</c:v>
                </c:pt>
                <c:pt idx="1">
                  <c:v>0.33377210806226476</c:v>
                </c:pt>
                <c:pt idx="2">
                  <c:v>0.2969652816158368</c:v>
                </c:pt>
                <c:pt idx="3">
                  <c:v>0.30473607844646305</c:v>
                </c:pt>
                <c:pt idx="4">
                  <c:v>0.30831671579677472</c:v>
                </c:pt>
                <c:pt idx="5">
                  <c:v>0.36641211598632339</c:v>
                </c:pt>
                <c:pt idx="6">
                  <c:v>0.37561585952820792</c:v>
                </c:pt>
                <c:pt idx="7">
                  <c:v>0.36320408610552596</c:v>
                </c:pt>
                <c:pt idx="8">
                  <c:v>0.345949350018526</c:v>
                </c:pt>
                <c:pt idx="9">
                  <c:v>0.46320654771337905</c:v>
                </c:pt>
                <c:pt idx="10">
                  <c:v>0.56901603773020981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70944"/>
        <c:axId val="318871336"/>
      </c:scatterChart>
      <c:valAx>
        <c:axId val="31887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871336"/>
        <c:crosses val="autoZero"/>
        <c:crossBetween val="midCat"/>
      </c:valAx>
      <c:valAx>
        <c:axId val="31887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87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nu_dc, kHz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results!$C$49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results!$A$40:$A$50</c:f>
              <c:numCache>
                <c:formatCode>General</c:formatCode>
                <c:ptCount val="11"/>
                <c:pt idx="0">
                  <c:v>293</c:v>
                </c:pt>
                <c:pt idx="1">
                  <c:v>290</c:v>
                </c:pt>
                <c:pt idx="2">
                  <c:v>288</c:v>
                </c:pt>
                <c:pt idx="3">
                  <c:v>285</c:v>
                </c:pt>
                <c:pt idx="4">
                  <c:v>282</c:v>
                </c:pt>
                <c:pt idx="6">
                  <c:v>280</c:v>
                </c:pt>
                <c:pt idx="7">
                  <c:v>280</c:v>
                </c:pt>
                <c:pt idx="9">
                  <c:v>278</c:v>
                </c:pt>
                <c:pt idx="10">
                  <c:v>275</c:v>
                </c:pt>
              </c:numCache>
            </c:numRef>
          </c:xVal>
          <c:yVal>
            <c:numRef>
              <c:f>results!$T$40:$T$50</c:f>
              <c:numCache>
                <c:formatCode>General</c:formatCode>
                <c:ptCount val="11"/>
                <c:pt idx="0">
                  <c:v>312.38099999999997</c:v>
                </c:pt>
                <c:pt idx="1">
                  <c:v>255.33799999999997</c:v>
                </c:pt>
                <c:pt idx="2">
                  <c:v>224.72900000000001</c:v>
                </c:pt>
                <c:pt idx="3">
                  <c:v>196.364</c:v>
                </c:pt>
                <c:pt idx="4">
                  <c:v>203.52099999999999</c:v>
                </c:pt>
                <c:pt idx="7">
                  <c:v>151.65099999999998</c:v>
                </c:pt>
                <c:pt idx="9">
                  <c:v>141.49700000000001</c:v>
                </c:pt>
                <c:pt idx="10">
                  <c:v>120.50099999999999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results!$C$36</c:f>
              <c:strCache>
                <c:ptCount val="1"/>
                <c:pt idx="0">
                  <c:v>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results!$A$33:$A$36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results!$T$33:$T$36</c:f>
              <c:numCache>
                <c:formatCode>General</c:formatCode>
                <c:ptCount val="4"/>
                <c:pt idx="0">
                  <c:v>230.48499999999999</c:v>
                </c:pt>
                <c:pt idx="1">
                  <c:v>192.37</c:v>
                </c:pt>
                <c:pt idx="2">
                  <c:v>133.994</c:v>
                </c:pt>
                <c:pt idx="3">
                  <c:v>114.9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results!$C$28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results!$A$25:$A$28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results!$T$25:$T$28</c:f>
              <c:numCache>
                <c:formatCode>General</c:formatCode>
                <c:ptCount val="4"/>
                <c:pt idx="0">
                  <c:v>228.56299999999999</c:v>
                </c:pt>
                <c:pt idx="1">
                  <c:v>161.71700000000001</c:v>
                </c:pt>
                <c:pt idx="2">
                  <c:v>137.36299999999997</c:v>
                </c:pt>
                <c:pt idx="3">
                  <c:v>100.25700000000001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results!$C$72</c:f>
              <c:strCache>
                <c:ptCount val="1"/>
                <c:pt idx="0">
                  <c:v>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results!$A$69:$A$72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results!$T$69:$T$72</c:f>
              <c:numCache>
                <c:formatCode>General</c:formatCode>
                <c:ptCount val="4"/>
                <c:pt idx="0">
                  <c:v>335.637</c:v>
                </c:pt>
                <c:pt idx="1">
                  <c:v>246.35999999999999</c:v>
                </c:pt>
                <c:pt idx="2">
                  <c:v>191.05500000000001</c:v>
                </c:pt>
                <c:pt idx="3">
                  <c:v>147.19499999999999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results!$C$19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results!$A$15:$A$19</c:f>
              <c:numCache>
                <c:formatCode>General</c:formatCode>
                <c:ptCount val="5"/>
                <c:pt idx="0">
                  <c:v>295</c:v>
                </c:pt>
                <c:pt idx="1">
                  <c:v>290</c:v>
                </c:pt>
                <c:pt idx="2">
                  <c:v>285</c:v>
                </c:pt>
                <c:pt idx="3">
                  <c:v>280</c:v>
                </c:pt>
                <c:pt idx="4">
                  <c:v>275</c:v>
                </c:pt>
              </c:numCache>
            </c:numRef>
          </c:xVal>
          <c:yVal>
            <c:numRef>
              <c:f>results!$T$15:$T$19</c:f>
              <c:numCache>
                <c:formatCode>General</c:formatCode>
                <c:ptCount val="5"/>
                <c:pt idx="1">
                  <c:v>127.38300000000002</c:v>
                </c:pt>
                <c:pt idx="2">
                  <c:v>109.37799999999999</c:v>
                </c:pt>
                <c:pt idx="3">
                  <c:v>280.029</c:v>
                </c:pt>
                <c:pt idx="4">
                  <c:v>64.810900000000004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results!$C$9</c:f>
              <c:strCache>
                <c:ptCount val="1"/>
                <c:pt idx="0">
                  <c:v>0.3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results!$A$5:$A$9</c:f>
              <c:numCache>
                <c:formatCode>General</c:formatCode>
                <c:ptCount val="5"/>
                <c:pt idx="0">
                  <c:v>295</c:v>
                </c:pt>
                <c:pt idx="1">
                  <c:v>290</c:v>
                </c:pt>
                <c:pt idx="2">
                  <c:v>285</c:v>
                </c:pt>
                <c:pt idx="3">
                  <c:v>280</c:v>
                </c:pt>
                <c:pt idx="4">
                  <c:v>275</c:v>
                </c:pt>
              </c:numCache>
            </c:numRef>
          </c:xVal>
          <c:yVal>
            <c:numRef>
              <c:f>results!$T$5:$T$9</c:f>
              <c:numCache>
                <c:formatCode>General</c:formatCode>
                <c:ptCount val="5"/>
                <c:pt idx="1">
                  <c:v>63.278299999999994</c:v>
                </c:pt>
                <c:pt idx="2">
                  <c:v>63.724600000000009</c:v>
                </c:pt>
                <c:pt idx="3">
                  <c:v>103.07600000000001</c:v>
                </c:pt>
                <c:pt idx="4">
                  <c:v>37.437200000000004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72120"/>
        <c:axId val="318872512"/>
      </c:scatterChart>
      <c:valAx>
        <c:axId val="318872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872512"/>
        <c:crosses val="autoZero"/>
        <c:crossBetween val="midCat"/>
      </c:valAx>
      <c:valAx>
        <c:axId val="3188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872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/ nu_s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results!$C$44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results!$A$40:$A$50</c:f>
              <c:numCache>
                <c:formatCode>General</c:formatCode>
                <c:ptCount val="11"/>
                <c:pt idx="0">
                  <c:v>293</c:v>
                </c:pt>
                <c:pt idx="1">
                  <c:v>290</c:v>
                </c:pt>
                <c:pt idx="2">
                  <c:v>288</c:v>
                </c:pt>
                <c:pt idx="3">
                  <c:v>285</c:v>
                </c:pt>
                <c:pt idx="4">
                  <c:v>282</c:v>
                </c:pt>
                <c:pt idx="6">
                  <c:v>280</c:v>
                </c:pt>
                <c:pt idx="7">
                  <c:v>280</c:v>
                </c:pt>
                <c:pt idx="9">
                  <c:v>278</c:v>
                </c:pt>
                <c:pt idx="10">
                  <c:v>275</c:v>
                </c:pt>
              </c:numCache>
            </c:numRef>
          </c:xVal>
          <c:yVal>
            <c:numRef>
              <c:f>results!$AD$40:$AD$50</c:f>
              <c:numCache>
                <c:formatCode>General</c:formatCode>
                <c:ptCount val="11"/>
                <c:pt idx="0">
                  <c:v>173.25947859292512</c:v>
                </c:pt>
                <c:pt idx="1">
                  <c:v>164.82610845557934</c:v>
                </c:pt>
                <c:pt idx="2">
                  <c:v>165.19068787054337</c:v>
                </c:pt>
                <c:pt idx="3">
                  <c:v>164.92533005681676</c:v>
                </c:pt>
                <c:pt idx="4">
                  <c:v>179.20536755916913</c:v>
                </c:pt>
                <c:pt idx="7">
                  <c:v>170.4837989245882</c:v>
                </c:pt>
                <c:pt idx="9">
                  <c:v>161.33013469452945</c:v>
                </c:pt>
                <c:pt idx="10">
                  <c:v>165.29936541573616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results!$C$36</c:f>
              <c:strCache>
                <c:ptCount val="1"/>
                <c:pt idx="0">
                  <c:v>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results!$A$33:$A$36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results!$AD$33:$AD$36</c:f>
              <c:numCache>
                <c:formatCode>General</c:formatCode>
                <c:ptCount val="4"/>
                <c:pt idx="0">
                  <c:v>139.9999440000224</c:v>
                </c:pt>
                <c:pt idx="1">
                  <c:v>159.35086830288139</c:v>
                </c:pt>
                <c:pt idx="2">
                  <c:v>165.24282433035344</c:v>
                </c:pt>
                <c:pt idx="3">
                  <c:v>168.78064423571905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results!$C$28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results!$A$25:$A$28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results!$AD$25:$AD$28</c:f>
              <c:numCache>
                <c:formatCode>General</c:formatCode>
                <c:ptCount val="4"/>
                <c:pt idx="0">
                  <c:v>203.40251730955424</c:v>
                </c:pt>
                <c:pt idx="1">
                  <c:v>194.4295921839304</c:v>
                </c:pt>
                <c:pt idx="2">
                  <c:v>190.91292652334198</c:v>
                </c:pt>
                <c:pt idx="3">
                  <c:v>184.01464756594623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results!$C$72</c:f>
              <c:strCache>
                <c:ptCount val="1"/>
                <c:pt idx="0">
                  <c:v>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results!$A$69:$A$72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results!$AD$69:$AD$72</c:f>
              <c:numCache>
                <c:formatCode>General</c:formatCode>
                <c:ptCount val="4"/>
                <c:pt idx="0">
                  <c:v>160.72286716737199</c:v>
                </c:pt>
                <c:pt idx="1">
                  <c:v>157.41933046410367</c:v>
                </c:pt>
                <c:pt idx="2">
                  <c:v>189.97754465422187</c:v>
                </c:pt>
                <c:pt idx="3">
                  <c:v>182.66308159925183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results!$C$19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results!$A$15:$A$19</c:f>
              <c:numCache>
                <c:formatCode>General</c:formatCode>
                <c:ptCount val="5"/>
                <c:pt idx="0">
                  <c:v>295</c:v>
                </c:pt>
                <c:pt idx="1">
                  <c:v>290</c:v>
                </c:pt>
                <c:pt idx="2">
                  <c:v>285</c:v>
                </c:pt>
                <c:pt idx="3">
                  <c:v>280</c:v>
                </c:pt>
                <c:pt idx="4">
                  <c:v>275</c:v>
                </c:pt>
              </c:numCache>
            </c:numRef>
          </c:xVal>
          <c:yVal>
            <c:numRef>
              <c:f>results!$AD$15:$AD$19</c:f>
              <c:numCache>
                <c:formatCode>General</c:formatCode>
                <c:ptCount val="5"/>
                <c:pt idx="1">
                  <c:v>160.09323830198707</c:v>
                </c:pt>
                <c:pt idx="2">
                  <c:v>150.42117930204572</c:v>
                </c:pt>
                <c:pt idx="3">
                  <c:v>250</c:v>
                </c:pt>
                <c:pt idx="4">
                  <c:v>166.6352836882387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603352"/>
        <c:axId val="320603744"/>
      </c:scatterChart>
      <c:valAx>
        <c:axId val="320603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603744"/>
        <c:crosses val="autoZero"/>
        <c:crossBetween val="midCat"/>
      </c:valAx>
      <c:valAx>
        <c:axId val="320603744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603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1 / nu_f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results!$C$44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results!$A$40:$A$50</c:f>
              <c:numCache>
                <c:formatCode>General</c:formatCode>
                <c:ptCount val="11"/>
                <c:pt idx="0">
                  <c:v>293</c:v>
                </c:pt>
                <c:pt idx="1">
                  <c:v>290</c:v>
                </c:pt>
                <c:pt idx="2">
                  <c:v>288</c:v>
                </c:pt>
                <c:pt idx="3">
                  <c:v>285</c:v>
                </c:pt>
                <c:pt idx="4">
                  <c:v>282</c:v>
                </c:pt>
                <c:pt idx="6">
                  <c:v>280</c:v>
                </c:pt>
                <c:pt idx="7">
                  <c:v>280</c:v>
                </c:pt>
                <c:pt idx="9">
                  <c:v>278</c:v>
                </c:pt>
                <c:pt idx="10">
                  <c:v>275</c:v>
                </c:pt>
              </c:numCache>
            </c:numRef>
          </c:xVal>
          <c:yVal>
            <c:numRef>
              <c:f>results!$Y$40:$Y$50</c:f>
              <c:numCache>
                <c:formatCode>General</c:formatCode>
                <c:ptCount val="11"/>
                <c:pt idx="0">
                  <c:v>34.159772086000643</c:v>
                </c:pt>
                <c:pt idx="1">
                  <c:v>35.078857271145537</c:v>
                </c:pt>
                <c:pt idx="2">
                  <c:v>33.699080689078805</c:v>
                </c:pt>
                <c:pt idx="3">
                  <c:v>35.907545252483906</c:v>
                </c:pt>
                <c:pt idx="4">
                  <c:v>35.918766118546294</c:v>
                </c:pt>
                <c:pt idx="7">
                  <c:v>35.425441843823393</c:v>
                </c:pt>
                <c:pt idx="9">
                  <c:v>37.820195227847769</c:v>
                </c:pt>
                <c:pt idx="10">
                  <c:v>40.561204830028267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results!$C$36</c:f>
              <c:strCache>
                <c:ptCount val="1"/>
                <c:pt idx="0">
                  <c:v>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results!$A$33:$A$36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results!$Y$33:$Y$36</c:f>
              <c:numCache>
                <c:formatCode>General</c:formatCode>
                <c:ptCount val="4"/>
                <c:pt idx="0">
                  <c:v>29.167954918008878</c:v>
                </c:pt>
                <c:pt idx="1">
                  <c:v>35.598970477773783</c:v>
                </c:pt>
                <c:pt idx="2">
                  <c:v>38.8648358737981</c:v>
                </c:pt>
                <c:pt idx="3">
                  <c:v>40.954904554594933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results!$C$28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results!$A$25:$A$28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results!$Y$25:$Y$28</c:f>
              <c:numCache>
                <c:formatCode>General</c:formatCode>
                <c:ptCount val="4"/>
                <c:pt idx="0">
                  <c:v>36.187174541598964</c:v>
                </c:pt>
                <c:pt idx="1">
                  <c:v>35.860802708207821</c:v>
                </c:pt>
                <c:pt idx="2">
                  <c:v>36.547971039387747</c:v>
                </c:pt>
                <c:pt idx="3">
                  <c:v>38.453256221736858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results!$C$72</c:f>
              <c:strCache>
                <c:ptCount val="1"/>
                <c:pt idx="0">
                  <c:v>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results!$A$69:$A$72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results!$Y$69:$Y$72</c:f>
              <c:numCache>
                <c:formatCode>General</c:formatCode>
                <c:ptCount val="4"/>
                <c:pt idx="0">
                  <c:v>30.9831575555528</c:v>
                </c:pt>
                <c:pt idx="1">
                  <c:v>29.147295859626624</c:v>
                </c:pt>
                <c:pt idx="2">
                  <c:v>26.955703692122732</c:v>
                </c:pt>
                <c:pt idx="3">
                  <c:v>26.987421162995929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results!$C$19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results!$A$15:$A$19</c:f>
              <c:numCache>
                <c:formatCode>General</c:formatCode>
                <c:ptCount val="5"/>
                <c:pt idx="0">
                  <c:v>295</c:v>
                </c:pt>
                <c:pt idx="1">
                  <c:v>290</c:v>
                </c:pt>
                <c:pt idx="2">
                  <c:v>285</c:v>
                </c:pt>
                <c:pt idx="3">
                  <c:v>280</c:v>
                </c:pt>
                <c:pt idx="4">
                  <c:v>275</c:v>
                </c:pt>
              </c:numCache>
            </c:numRef>
          </c:xVal>
          <c:yVal>
            <c:numRef>
              <c:f>results!$Y$15:$Y$19</c:f>
              <c:numCache>
                <c:formatCode>General</c:formatCode>
                <c:ptCount val="5"/>
                <c:pt idx="1">
                  <c:v>37.044445926222281</c:v>
                </c:pt>
                <c:pt idx="2">
                  <c:v>34.68380509088891</c:v>
                </c:pt>
                <c:pt idx="3">
                  <c:v>35.428202975260483</c:v>
                </c:pt>
                <c:pt idx="4">
                  <c:v>39.371163772229941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604528"/>
        <c:axId val="320604920"/>
      </c:scatterChart>
      <c:valAx>
        <c:axId val="32060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604920"/>
        <c:crosses val="autoZero"/>
        <c:crossBetween val="midCat"/>
      </c:valAx>
      <c:valAx>
        <c:axId val="32060492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60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p_s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results!$C$50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results!$A$40:$A$50</c:f>
              <c:numCache>
                <c:formatCode>General</c:formatCode>
                <c:ptCount val="11"/>
                <c:pt idx="0">
                  <c:v>293</c:v>
                </c:pt>
                <c:pt idx="1">
                  <c:v>290</c:v>
                </c:pt>
                <c:pt idx="2">
                  <c:v>288</c:v>
                </c:pt>
                <c:pt idx="3">
                  <c:v>285</c:v>
                </c:pt>
                <c:pt idx="4">
                  <c:v>282</c:v>
                </c:pt>
                <c:pt idx="6">
                  <c:v>280</c:v>
                </c:pt>
                <c:pt idx="7">
                  <c:v>280</c:v>
                </c:pt>
                <c:pt idx="9">
                  <c:v>278</c:v>
                </c:pt>
                <c:pt idx="10">
                  <c:v>275</c:v>
                </c:pt>
              </c:numCache>
            </c:numRef>
          </c:xVal>
          <c:yVal>
            <c:numRef>
              <c:f>results!$AI$40:$AI$50</c:f>
              <c:numCache>
                <c:formatCode>0.00%</c:formatCode>
                <c:ptCount val="11"/>
                <c:pt idx="0">
                  <c:v>0.138381</c:v>
                </c:pt>
                <c:pt idx="1">
                  <c:v>0.136215</c:v>
                </c:pt>
                <c:pt idx="2">
                  <c:v>0.14887300000000001</c:v>
                </c:pt>
                <c:pt idx="3">
                  <c:v>0.15032899999999999</c:v>
                </c:pt>
                <c:pt idx="4">
                  <c:v>0.14457300000000001</c:v>
                </c:pt>
                <c:pt idx="7">
                  <c:v>0.153254</c:v>
                </c:pt>
                <c:pt idx="9">
                  <c:v>0.15157799999999999</c:v>
                </c:pt>
                <c:pt idx="10">
                  <c:v>0.15487400000000001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results!$C$36</c:f>
              <c:strCache>
                <c:ptCount val="1"/>
                <c:pt idx="0">
                  <c:v>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results!$A$33:$A$36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results!$AM$33:$AM$36</c:f>
              <c:numCache>
                <c:formatCode>0.00%</c:formatCode>
                <c:ptCount val="4"/>
                <c:pt idx="0">
                  <c:v>6.4870300000000006E-2</c:v>
                </c:pt>
                <c:pt idx="1">
                  <c:v>7.1775900000000004E-2</c:v>
                </c:pt>
                <c:pt idx="2">
                  <c:v>7.8966499999999995E-2</c:v>
                </c:pt>
                <c:pt idx="3">
                  <c:v>8.2481200000000005E-2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results!$C$28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results!$A$25:$A$28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results!$AI$25:$AI$28</c:f>
              <c:numCache>
                <c:formatCode>0.00%</c:formatCode>
                <c:ptCount val="4"/>
                <c:pt idx="0">
                  <c:v>8.1295800000000001E-2</c:v>
                </c:pt>
                <c:pt idx="1">
                  <c:v>8.3371700000000007E-2</c:v>
                </c:pt>
                <c:pt idx="2">
                  <c:v>8.4318000000000004E-2</c:v>
                </c:pt>
                <c:pt idx="3">
                  <c:v>8.8070200000000001E-2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results!$C$72</c:f>
              <c:strCache>
                <c:ptCount val="1"/>
                <c:pt idx="0">
                  <c:v>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results!$A$69:$A$72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results!$AI$69:$AI$72</c:f>
              <c:numCache>
                <c:formatCode>0.00%</c:formatCode>
                <c:ptCount val="4"/>
                <c:pt idx="0">
                  <c:v>0.23214699999999999</c:v>
                </c:pt>
                <c:pt idx="1">
                  <c:v>0.23960899999999999</c:v>
                </c:pt>
                <c:pt idx="2">
                  <c:v>0.203927</c:v>
                </c:pt>
                <c:pt idx="3">
                  <c:v>0.222777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results!$C$19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results!$A$15:$A$19</c:f>
              <c:numCache>
                <c:formatCode>General</c:formatCode>
                <c:ptCount val="5"/>
                <c:pt idx="0">
                  <c:v>295</c:v>
                </c:pt>
                <c:pt idx="1">
                  <c:v>290</c:v>
                </c:pt>
                <c:pt idx="2">
                  <c:v>285</c:v>
                </c:pt>
                <c:pt idx="3">
                  <c:v>280</c:v>
                </c:pt>
                <c:pt idx="4">
                  <c:v>275</c:v>
                </c:pt>
              </c:numCache>
            </c:numRef>
          </c:xVal>
          <c:yVal>
            <c:numRef>
              <c:f>results!$AI$15:$AI$19</c:f>
              <c:numCache>
                <c:formatCode>0.00%</c:formatCode>
                <c:ptCount val="5"/>
                <c:pt idx="1">
                  <c:v>3.5004E-2</c:v>
                </c:pt>
                <c:pt idx="2">
                  <c:v>4.4047000000000003E-2</c:v>
                </c:pt>
                <c:pt idx="3">
                  <c:v>3.7555199999999997E-2</c:v>
                </c:pt>
                <c:pt idx="4">
                  <c:v>4.6854699999999999E-2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602960"/>
        <c:axId val="320602568"/>
      </c:scatterChart>
      <c:valAx>
        <c:axId val="32060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602568"/>
        <c:crosses val="autoZero"/>
        <c:crossBetween val="midCat"/>
      </c:valAx>
      <c:valAx>
        <c:axId val="32060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60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p_f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4824999999999998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results!$C$50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results!$A$40:$A$50</c:f>
              <c:numCache>
                <c:formatCode>General</c:formatCode>
                <c:ptCount val="11"/>
                <c:pt idx="0">
                  <c:v>293</c:v>
                </c:pt>
                <c:pt idx="1">
                  <c:v>290</c:v>
                </c:pt>
                <c:pt idx="2">
                  <c:v>288</c:v>
                </c:pt>
                <c:pt idx="3">
                  <c:v>285</c:v>
                </c:pt>
                <c:pt idx="4">
                  <c:v>282</c:v>
                </c:pt>
                <c:pt idx="6">
                  <c:v>280</c:v>
                </c:pt>
                <c:pt idx="7">
                  <c:v>280</c:v>
                </c:pt>
                <c:pt idx="9">
                  <c:v>278</c:v>
                </c:pt>
                <c:pt idx="10">
                  <c:v>275</c:v>
                </c:pt>
              </c:numCache>
            </c:numRef>
          </c:xVal>
          <c:yVal>
            <c:numRef>
              <c:f>results!$AM$40:$AM$50</c:f>
              <c:numCache>
                <c:formatCode>0.00%</c:formatCode>
                <c:ptCount val="11"/>
                <c:pt idx="0">
                  <c:v>9.3510800000000005E-2</c:v>
                </c:pt>
                <c:pt idx="1">
                  <c:v>9.7086699999999998E-2</c:v>
                </c:pt>
                <c:pt idx="2">
                  <c:v>9.2839699999999997E-2</c:v>
                </c:pt>
                <c:pt idx="3">
                  <c:v>9.39633E-2</c:v>
                </c:pt>
                <c:pt idx="4">
                  <c:v>0.102896</c:v>
                </c:pt>
                <c:pt idx="7">
                  <c:v>9.9498100000000006E-2</c:v>
                </c:pt>
                <c:pt idx="9">
                  <c:v>9.3213599999999994E-2</c:v>
                </c:pt>
                <c:pt idx="10">
                  <c:v>9.9045900000000006E-2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results!$C$36</c:f>
              <c:strCache>
                <c:ptCount val="1"/>
                <c:pt idx="0">
                  <c:v>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results!$A$33:$A$36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results!$AM$33:$AM$36</c:f>
              <c:numCache>
                <c:formatCode>0.00%</c:formatCode>
                <c:ptCount val="4"/>
                <c:pt idx="0">
                  <c:v>6.4870300000000006E-2</c:v>
                </c:pt>
                <c:pt idx="1">
                  <c:v>7.1775900000000004E-2</c:v>
                </c:pt>
                <c:pt idx="2">
                  <c:v>7.8966499999999995E-2</c:v>
                </c:pt>
                <c:pt idx="3">
                  <c:v>8.2481200000000005E-2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results!$C$28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results!$A$25:$A$28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results!$AM$25:$AM$28</c:f>
              <c:numCache>
                <c:formatCode>0.00%</c:formatCode>
                <c:ptCount val="4"/>
                <c:pt idx="0">
                  <c:v>8.1297099999999997E-2</c:v>
                </c:pt>
                <c:pt idx="1">
                  <c:v>8.2688999999999999E-2</c:v>
                </c:pt>
                <c:pt idx="2">
                  <c:v>8.6150500000000005E-2</c:v>
                </c:pt>
                <c:pt idx="3">
                  <c:v>9.0066499999999994E-2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results!$C$72</c:f>
              <c:strCache>
                <c:ptCount val="1"/>
                <c:pt idx="0">
                  <c:v>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results!$A$69:$A$72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results!$AM$69:$AM$72</c:f>
              <c:numCache>
                <c:formatCode>0.00%</c:formatCode>
                <c:ptCount val="4"/>
                <c:pt idx="0">
                  <c:v>0.24408299999999999</c:v>
                </c:pt>
                <c:pt idx="1">
                  <c:v>0.244973</c:v>
                </c:pt>
                <c:pt idx="2">
                  <c:v>0.23422100000000001</c:v>
                </c:pt>
                <c:pt idx="3">
                  <c:v>0.242733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results!$C$19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results!$A$15:$A$19</c:f>
              <c:numCache>
                <c:formatCode>General</c:formatCode>
                <c:ptCount val="5"/>
                <c:pt idx="0">
                  <c:v>295</c:v>
                </c:pt>
                <c:pt idx="1">
                  <c:v>290</c:v>
                </c:pt>
                <c:pt idx="2">
                  <c:v>285</c:v>
                </c:pt>
                <c:pt idx="3">
                  <c:v>280</c:v>
                </c:pt>
                <c:pt idx="4">
                  <c:v>275</c:v>
                </c:pt>
              </c:numCache>
            </c:numRef>
          </c:xVal>
          <c:yVal>
            <c:numRef>
              <c:f>results!$AM$15:$AM$19</c:f>
              <c:numCache>
                <c:formatCode>0.00%</c:formatCode>
                <c:ptCount val="5"/>
                <c:pt idx="1">
                  <c:v>3.36558E-2</c:v>
                </c:pt>
                <c:pt idx="2">
                  <c:v>3.11998E-2</c:v>
                </c:pt>
                <c:pt idx="3">
                  <c:v>4.30064E-2</c:v>
                </c:pt>
                <c:pt idx="4">
                  <c:v>3.8936199999999997E-2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601784"/>
        <c:axId val="320805344"/>
      </c:scatterChart>
      <c:valAx>
        <c:axId val="32060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805344"/>
        <c:crosses val="autoZero"/>
        <c:crossBetween val="midCat"/>
      </c:valAx>
      <c:valAx>
        <c:axId val="3208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601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X-talk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results!$C$39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results!$A$40:$A$50</c:f>
              <c:numCache>
                <c:formatCode>General</c:formatCode>
                <c:ptCount val="11"/>
                <c:pt idx="0">
                  <c:v>293</c:v>
                </c:pt>
                <c:pt idx="1">
                  <c:v>290</c:v>
                </c:pt>
                <c:pt idx="2">
                  <c:v>288</c:v>
                </c:pt>
                <c:pt idx="3">
                  <c:v>285</c:v>
                </c:pt>
                <c:pt idx="4">
                  <c:v>282</c:v>
                </c:pt>
                <c:pt idx="6">
                  <c:v>280</c:v>
                </c:pt>
                <c:pt idx="7">
                  <c:v>280</c:v>
                </c:pt>
                <c:pt idx="9">
                  <c:v>278</c:v>
                </c:pt>
                <c:pt idx="10">
                  <c:v>275</c:v>
                </c:pt>
              </c:numCache>
            </c:numRef>
          </c:xVal>
          <c:yVal>
            <c:numRef>
              <c:f>results!$F$40:$F$50</c:f>
              <c:numCache>
                <c:formatCode>0.00%</c:formatCode>
                <c:ptCount val="11"/>
                <c:pt idx="0">
                  <c:v>0.10836349273813051</c:v>
                </c:pt>
                <c:pt idx="1">
                  <c:v>0.10993842980040196</c:v>
                </c:pt>
                <c:pt idx="2">
                  <c:v>0.11093547079114538</c:v>
                </c:pt>
                <c:pt idx="3">
                  <c:v>0.11103621790807712</c:v>
                </c:pt>
                <c:pt idx="4">
                  <c:v>0.11038100458648756</c:v>
                </c:pt>
                <c:pt idx="7">
                  <c:v>0.10997135358594783</c:v>
                </c:pt>
                <c:pt idx="9">
                  <c:v>0.11210081388135296</c:v>
                </c:pt>
                <c:pt idx="10">
                  <c:v>0.11365309473922645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results!$C$36</c:f>
              <c:strCache>
                <c:ptCount val="1"/>
                <c:pt idx="0">
                  <c:v>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results!$A$33:$A$36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results!$F$33:$F$36</c:f>
              <c:numCache>
                <c:formatCode>0.00%</c:formatCode>
                <c:ptCount val="4"/>
                <c:pt idx="0">
                  <c:v>9.8266998964940996E-2</c:v>
                </c:pt>
                <c:pt idx="1">
                  <c:v>0.1007799474924784</c:v>
                </c:pt>
                <c:pt idx="2">
                  <c:v>9.9018160816274139E-2</c:v>
                </c:pt>
                <c:pt idx="3">
                  <c:v>0.10440172799932068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results!$C$70</c:f>
              <c:strCache>
                <c:ptCount val="1"/>
                <c:pt idx="0">
                  <c:v>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results!$A$69:$A$72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results!$F$69:$F$72</c:f>
              <c:numCache>
                <c:formatCode>0.00%</c:formatCode>
                <c:ptCount val="4"/>
                <c:pt idx="1">
                  <c:v>0.15416960715125852</c:v>
                </c:pt>
                <c:pt idx="2">
                  <c:v>0.15462782623422813</c:v>
                </c:pt>
                <c:pt idx="3">
                  <c:v>0.15374787631668366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results!$C$28</c:f>
              <c:strCache>
                <c:ptCount val="1"/>
                <c:pt idx="0">
                  <c:v>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results!$A$25:$A$28</c:f>
              <c:numCache>
                <c:formatCode>General</c:formatCode>
                <c:ptCount val="4"/>
                <c:pt idx="0">
                  <c:v>290</c:v>
                </c:pt>
                <c:pt idx="1">
                  <c:v>285</c:v>
                </c:pt>
                <c:pt idx="2">
                  <c:v>280</c:v>
                </c:pt>
                <c:pt idx="3">
                  <c:v>275</c:v>
                </c:pt>
              </c:numCache>
            </c:numRef>
          </c:xVal>
          <c:yVal>
            <c:numRef>
              <c:f>results!$F$25:$F$28</c:f>
              <c:numCache>
                <c:formatCode>0.00%</c:formatCode>
                <c:ptCount val="4"/>
                <c:pt idx="0">
                  <c:v>8.5993331408018056E-2</c:v>
                </c:pt>
                <c:pt idx="1">
                  <c:v>8.7744922625263816E-2</c:v>
                </c:pt>
                <c:pt idx="2">
                  <c:v>8.5741719505549166E-2</c:v>
                </c:pt>
                <c:pt idx="3">
                  <c:v>8.9980514564432248E-2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results!$C$19</c:f>
              <c:strCache>
                <c:ptCount val="1"/>
                <c:pt idx="0">
                  <c:v>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results!$A$15:$A$19</c:f>
              <c:numCache>
                <c:formatCode>General</c:formatCode>
                <c:ptCount val="5"/>
                <c:pt idx="0">
                  <c:v>295</c:v>
                </c:pt>
                <c:pt idx="1">
                  <c:v>290</c:v>
                </c:pt>
                <c:pt idx="2">
                  <c:v>285</c:v>
                </c:pt>
                <c:pt idx="3">
                  <c:v>280</c:v>
                </c:pt>
                <c:pt idx="4">
                  <c:v>275</c:v>
                </c:pt>
              </c:numCache>
            </c:numRef>
          </c:xVal>
          <c:yVal>
            <c:numRef>
              <c:f>results!$F$15:$F$19</c:f>
              <c:numCache>
                <c:formatCode>0.00%</c:formatCode>
                <c:ptCount val="5"/>
                <c:pt idx="2">
                  <c:v>2.3707179917672166E-2</c:v>
                </c:pt>
                <c:pt idx="3">
                  <c:v>2.6134442855285399E-2</c:v>
                </c:pt>
                <c:pt idx="4">
                  <c:v>2.4272766508416057E-2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results!$C$9</c:f>
              <c:strCache>
                <c:ptCount val="1"/>
                <c:pt idx="0">
                  <c:v>0.3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results!$A$5:$A$9</c:f>
              <c:numCache>
                <c:formatCode>General</c:formatCode>
                <c:ptCount val="5"/>
                <c:pt idx="0">
                  <c:v>295</c:v>
                </c:pt>
                <c:pt idx="1">
                  <c:v>290</c:v>
                </c:pt>
                <c:pt idx="2">
                  <c:v>285</c:v>
                </c:pt>
                <c:pt idx="3">
                  <c:v>280</c:v>
                </c:pt>
                <c:pt idx="4">
                  <c:v>275</c:v>
                </c:pt>
              </c:numCache>
            </c:numRef>
          </c:xVal>
          <c:yVal>
            <c:numRef>
              <c:f>results!$F$5:$F$9</c:f>
              <c:numCache>
                <c:formatCode>0.00%</c:formatCode>
                <c:ptCount val="5"/>
                <c:pt idx="1">
                  <c:v>1.0058475544265817E-2</c:v>
                </c:pt>
                <c:pt idx="2">
                  <c:v>1.4697256623820617E-2</c:v>
                </c:pt>
                <c:pt idx="3">
                  <c:v>2.1336797718790254E-2</c:v>
                </c:pt>
                <c:pt idx="4">
                  <c:v>1.5131838970131557E-2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806128"/>
        <c:axId val="320806520"/>
      </c:scatterChart>
      <c:valAx>
        <c:axId val="32080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806520"/>
        <c:crosses val="autoZero"/>
        <c:crossBetween val="midCat"/>
      </c:valAx>
      <c:valAx>
        <c:axId val="32080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80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13</xdr:row>
      <xdr:rowOff>109537</xdr:rowOff>
    </xdr:from>
    <xdr:to>
      <xdr:col>8</xdr:col>
      <xdr:colOff>466725</xdr:colOff>
      <xdr:row>27</xdr:row>
      <xdr:rowOff>185737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13</xdr:row>
      <xdr:rowOff>128587</xdr:rowOff>
    </xdr:from>
    <xdr:to>
      <xdr:col>14</xdr:col>
      <xdr:colOff>400050</xdr:colOff>
      <xdr:row>28</xdr:row>
      <xdr:rowOff>14287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609600</xdr:colOff>
      <xdr:row>28</xdr:row>
      <xdr:rowOff>42862</xdr:rowOff>
    </xdr:from>
    <xdr:to>
      <xdr:col>7</xdr:col>
      <xdr:colOff>533400</xdr:colOff>
      <xdr:row>42</xdr:row>
      <xdr:rowOff>119062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80</xdr:row>
      <xdr:rowOff>147637</xdr:rowOff>
    </xdr:from>
    <xdr:to>
      <xdr:col>10</xdr:col>
      <xdr:colOff>85725</xdr:colOff>
      <xdr:row>95</xdr:row>
      <xdr:rowOff>33337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381000</xdr:colOff>
      <xdr:row>80</xdr:row>
      <xdr:rowOff>147637</xdr:rowOff>
    </xdr:from>
    <xdr:to>
      <xdr:col>24</xdr:col>
      <xdr:colOff>47625</xdr:colOff>
      <xdr:row>95</xdr:row>
      <xdr:rowOff>33337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104775</xdr:colOff>
      <xdr:row>80</xdr:row>
      <xdr:rowOff>147637</xdr:rowOff>
    </xdr:from>
    <xdr:to>
      <xdr:col>17</xdr:col>
      <xdr:colOff>323850</xdr:colOff>
      <xdr:row>95</xdr:row>
      <xdr:rowOff>33337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133350</xdr:colOff>
      <xdr:row>80</xdr:row>
      <xdr:rowOff>176212</xdr:rowOff>
    </xdr:from>
    <xdr:to>
      <xdr:col>29</xdr:col>
      <xdr:colOff>733425</xdr:colOff>
      <xdr:row>95</xdr:row>
      <xdr:rowOff>61912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38100</xdr:colOff>
      <xdr:row>80</xdr:row>
      <xdr:rowOff>157162</xdr:rowOff>
    </xdr:from>
    <xdr:to>
      <xdr:col>36</xdr:col>
      <xdr:colOff>295275</xdr:colOff>
      <xdr:row>95</xdr:row>
      <xdr:rowOff>42862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361950</xdr:colOff>
      <xdr:row>80</xdr:row>
      <xdr:rowOff>147637</xdr:rowOff>
    </xdr:from>
    <xdr:to>
      <xdr:col>44</xdr:col>
      <xdr:colOff>57150</xdr:colOff>
      <xdr:row>95</xdr:row>
      <xdr:rowOff>33337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45</xdr:row>
      <xdr:rowOff>71437</xdr:rowOff>
    </xdr:from>
    <xdr:to>
      <xdr:col>8</xdr:col>
      <xdr:colOff>914400</xdr:colOff>
      <xdr:row>59</xdr:row>
      <xdr:rowOff>147637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981075</xdr:colOff>
      <xdr:row>45</xdr:row>
      <xdr:rowOff>80962</xdr:rowOff>
    </xdr:from>
    <xdr:to>
      <xdr:col>16</xdr:col>
      <xdr:colOff>285750</xdr:colOff>
      <xdr:row>59</xdr:row>
      <xdr:rowOff>157162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workbookViewId="0">
      <selection activeCell="H32" sqref="H32"/>
    </sheetView>
  </sheetViews>
  <sheetFormatPr defaultRowHeight="15" x14ac:dyDescent="0.25"/>
  <cols>
    <col min="3" max="3" width="12.5703125" bestFit="1" customWidth="1"/>
    <col min="4" max="4" width="12.140625" bestFit="1" customWidth="1"/>
    <col min="5" max="5" width="13.5703125" bestFit="1" customWidth="1"/>
    <col min="6" max="6" width="15.7109375" bestFit="1" customWidth="1"/>
    <col min="7" max="8" width="15.7109375" customWidth="1"/>
    <col min="9" max="9" width="12.28515625" style="6" bestFit="1" customWidth="1"/>
    <col min="10" max="10" width="12.28515625" bestFit="1" customWidth="1"/>
    <col min="11" max="11" width="15.85546875" bestFit="1" customWidth="1"/>
    <col min="12" max="13" width="15.85546875" customWidth="1"/>
    <col min="14" max="14" width="13.5703125" bestFit="1" customWidth="1"/>
    <col min="15" max="16" width="17" bestFit="1" customWidth="1"/>
    <col min="17" max="17" width="17" customWidth="1"/>
    <col min="18" max="18" width="12.28515625" bestFit="1" customWidth="1"/>
    <col min="19" max="19" width="13.5703125" style="4" bestFit="1" customWidth="1"/>
    <col min="22" max="22" width="13.5703125" bestFit="1" customWidth="1"/>
    <col min="23" max="23" width="9.140625" style="4"/>
    <col min="25" max="25" width="12.5703125" bestFit="1" customWidth="1"/>
  </cols>
  <sheetData>
    <row r="1" spans="1:30" x14ac:dyDescent="0.25">
      <c r="A1" t="s">
        <v>0</v>
      </c>
      <c r="B1" t="s">
        <v>2</v>
      </c>
      <c r="C1" t="s">
        <v>9</v>
      </c>
      <c r="D1" t="s">
        <v>21</v>
      </c>
      <c r="E1" t="s">
        <v>4</v>
      </c>
      <c r="F1" t="s">
        <v>15</v>
      </c>
      <c r="G1" t="s">
        <v>20</v>
      </c>
      <c r="I1" s="6" t="s">
        <v>22</v>
      </c>
      <c r="J1" t="s">
        <v>5</v>
      </c>
      <c r="K1" t="s">
        <v>16</v>
      </c>
      <c r="L1" t="s">
        <v>20</v>
      </c>
      <c r="N1" t="s">
        <v>23</v>
      </c>
      <c r="O1" t="s">
        <v>6</v>
      </c>
      <c r="P1" t="s">
        <v>17</v>
      </c>
      <c r="Q1" t="s">
        <v>20</v>
      </c>
      <c r="S1" s="4" t="s">
        <v>7</v>
      </c>
      <c r="T1" t="s">
        <v>18</v>
      </c>
      <c r="U1" t="s">
        <v>20</v>
      </c>
      <c r="V1" s="2"/>
      <c r="W1" s="4" t="s">
        <v>8</v>
      </c>
      <c r="X1" t="s">
        <v>19</v>
      </c>
      <c r="Y1" s="2" t="s">
        <v>20</v>
      </c>
      <c r="Z1" s="2"/>
      <c r="AA1" s="1" t="s">
        <v>14</v>
      </c>
      <c r="AB1" s="1"/>
      <c r="AC1" s="1"/>
      <c r="AD1" s="1"/>
    </row>
    <row r="2" spans="1:30" x14ac:dyDescent="0.25">
      <c r="C2">
        <v>20</v>
      </c>
      <c r="D2" s="6">
        <f t="shared" ref="D2:D7" si="0">1 / E2</f>
        <v>1.1462027449263334</v>
      </c>
      <c r="E2" s="7">
        <v>0.87244600000000005</v>
      </c>
      <c r="F2">
        <v>0.68757299999999999</v>
      </c>
      <c r="G2" s="5">
        <f t="shared" ref="G2:G12" si="1">F2/E2</f>
        <v>0.78809805993723392</v>
      </c>
      <c r="H2" s="5"/>
      <c r="I2" s="6">
        <f xml:space="preserve"> 1 /J2</f>
        <v>105.61836914676201</v>
      </c>
      <c r="J2">
        <v>9.4680500000000004E-3</v>
      </c>
      <c r="K2">
        <v>3.2738100000000002E-4</v>
      </c>
      <c r="L2" s="5">
        <f t="shared" ref="L2:L12" si="2">K2/J2</f>
        <v>3.4577447309636092E-2</v>
      </c>
      <c r="M2" s="5"/>
      <c r="N2">
        <f>O2 * 1000*1000</f>
        <v>334.62700000000001</v>
      </c>
      <c r="O2">
        <v>3.3462699999999999E-4</v>
      </c>
      <c r="P2" s="3">
        <v>2.7971299999999998E-6</v>
      </c>
      <c r="Q2" s="5">
        <f t="shared" ref="Q2:Q12" si="3">P2/O2</f>
        <v>8.358948919244413E-3</v>
      </c>
      <c r="S2" s="4">
        <v>0.194796</v>
      </c>
      <c r="T2">
        <v>3.8989599999999999E-3</v>
      </c>
      <c r="U2" s="5">
        <f t="shared" ref="U2:U12" si="4">T2/S2</f>
        <v>2.0015606069939833E-2</v>
      </c>
      <c r="V2" s="2"/>
      <c r="W2" s="4">
        <v>9.9298800000000003E-3</v>
      </c>
      <c r="X2">
        <v>0.50103900000000001</v>
      </c>
      <c r="Y2" s="5">
        <f t="shared" ref="Y2:Y12" si="5">X2/W2</f>
        <v>50.45770945872458</v>
      </c>
      <c r="Z2" s="2"/>
      <c r="AA2" s="1"/>
      <c r="AB2" s="1"/>
      <c r="AC2" s="1"/>
      <c r="AD2" s="1"/>
    </row>
    <row r="3" spans="1:30" x14ac:dyDescent="0.25">
      <c r="C3">
        <v>23</v>
      </c>
      <c r="D3" s="6">
        <f t="shared" si="0"/>
        <v>29.447968384661142</v>
      </c>
      <c r="E3" s="7">
        <v>3.3958200000000001E-2</v>
      </c>
      <c r="F3">
        <v>1.13343E-2</v>
      </c>
      <c r="G3" s="5">
        <f t="shared" si="1"/>
        <v>0.33377210806226476</v>
      </c>
      <c r="H3" s="5"/>
      <c r="I3" s="6">
        <f t="shared" ref="I3:I12" si="6" xml:space="preserve"> 1 /J3</f>
        <v>127.35333035326539</v>
      </c>
      <c r="J3">
        <v>7.8521700000000003E-3</v>
      </c>
      <c r="K3">
        <v>6.5428999999999997E-4</v>
      </c>
      <c r="L3" s="5">
        <f t="shared" si="2"/>
        <v>8.3326010516838009E-2</v>
      </c>
      <c r="M3" s="5"/>
      <c r="N3">
        <f t="shared" ref="N3:N12" si="7">O3 * 1000*1000</f>
        <v>332.99600000000004</v>
      </c>
      <c r="O3">
        <v>3.3299600000000001E-4</v>
      </c>
      <c r="P3" s="3">
        <v>2.8661299999999999E-6</v>
      </c>
      <c r="Q3" s="5">
        <f t="shared" si="3"/>
        <v>8.6071003855902172E-3</v>
      </c>
      <c r="S3" s="4">
        <v>0.17452200000000001</v>
      </c>
      <c r="T3">
        <v>1.09236E-2</v>
      </c>
      <c r="U3" s="5">
        <f t="shared" si="4"/>
        <v>6.2591535737614737E-2</v>
      </c>
      <c r="V3" s="2"/>
      <c r="W3" s="4">
        <v>4.8117199999999999E-2</v>
      </c>
      <c r="X3">
        <v>1.13746E-2</v>
      </c>
      <c r="Y3" s="5">
        <f t="shared" si="5"/>
        <v>0.23639363886510439</v>
      </c>
      <c r="Z3" s="2"/>
      <c r="AA3" s="1"/>
      <c r="AB3" s="1"/>
      <c r="AC3" s="1"/>
      <c r="AD3" s="1"/>
    </row>
    <row r="4" spans="1:30" x14ac:dyDescent="0.25">
      <c r="C4">
        <v>24</v>
      </c>
      <c r="D4" s="6">
        <f t="shared" si="0"/>
        <v>22.838037207730217</v>
      </c>
      <c r="E4" s="7">
        <v>4.3786600000000002E-2</v>
      </c>
      <c r="F4">
        <v>1.30031E-2</v>
      </c>
      <c r="G4" s="5">
        <f t="shared" si="1"/>
        <v>0.2969652816158368</v>
      </c>
      <c r="H4" s="5"/>
      <c r="I4" s="6">
        <f t="shared" si="6"/>
        <v>124.8425423434693</v>
      </c>
      <c r="J4">
        <v>8.0100899999999992E-3</v>
      </c>
      <c r="K4">
        <v>5.53799E-4</v>
      </c>
      <c r="L4" s="5">
        <f t="shared" si="2"/>
        <v>6.9137675107270966E-2</v>
      </c>
      <c r="M4" s="5"/>
      <c r="N4">
        <f t="shared" si="7"/>
        <v>333.09</v>
      </c>
      <c r="O4">
        <v>3.3309000000000002E-4</v>
      </c>
      <c r="P4" s="3">
        <v>2.8530099999999999E-6</v>
      </c>
      <c r="Q4" s="5">
        <f t="shared" si="3"/>
        <v>8.5652826563391259E-3</v>
      </c>
      <c r="S4" s="4">
        <v>0.17818100000000001</v>
      </c>
      <c r="T4">
        <v>7.8974100000000005E-3</v>
      </c>
      <c r="U4" s="5">
        <f t="shared" si="4"/>
        <v>4.4322402500827814E-2</v>
      </c>
      <c r="V4" s="2"/>
      <c r="W4" s="4">
        <v>5.3572000000000002E-2</v>
      </c>
      <c r="X4">
        <v>9.1994299999999998E-3</v>
      </c>
      <c r="Y4" s="5">
        <f t="shared" si="5"/>
        <v>0.17172086164414246</v>
      </c>
      <c r="Z4" s="2"/>
      <c r="AA4" s="1"/>
      <c r="AB4" s="1"/>
      <c r="AC4" s="1"/>
      <c r="AD4" s="1"/>
    </row>
    <row r="5" spans="1:30" x14ac:dyDescent="0.25">
      <c r="C5">
        <v>25</v>
      </c>
      <c r="D5" s="6">
        <f t="shared" si="0"/>
        <v>22.63575226527291</v>
      </c>
      <c r="E5">
        <v>4.4177899999999999E-2</v>
      </c>
      <c r="F5" s="3">
        <v>1.34626E-2</v>
      </c>
      <c r="G5" s="5">
        <f t="shared" si="1"/>
        <v>0.30473607844646305</v>
      </c>
      <c r="H5" s="5"/>
      <c r="I5" s="6">
        <f t="shared" si="6"/>
        <v>124.78754919749126</v>
      </c>
      <c r="J5">
        <v>8.0136200000000008E-3</v>
      </c>
      <c r="K5">
        <v>5.5231799999999999E-4</v>
      </c>
      <c r="L5" s="5">
        <f t="shared" si="2"/>
        <v>6.8922409597659981E-2</v>
      </c>
      <c r="M5" s="5"/>
      <c r="N5">
        <f t="shared" si="7"/>
        <v>333.09</v>
      </c>
      <c r="O5">
        <v>3.3309000000000002E-4</v>
      </c>
      <c r="P5" s="3">
        <v>2.8527299999999998E-6</v>
      </c>
      <c r="Q5" s="5">
        <f t="shared" si="3"/>
        <v>8.5644420426911633E-3</v>
      </c>
      <c r="S5" s="4">
        <v>0.17827200000000001</v>
      </c>
      <c r="T5">
        <v>7.8677E-3</v>
      </c>
      <c r="U5" s="5">
        <f t="shared" si="4"/>
        <v>4.4133122419673307E-2</v>
      </c>
      <c r="V5" s="2"/>
      <c r="W5" s="4">
        <v>5.3997700000000003E-2</v>
      </c>
      <c r="X5">
        <v>9.6497500000000003E-3</v>
      </c>
      <c r="Y5" s="5">
        <f t="shared" si="5"/>
        <v>0.17870668565512976</v>
      </c>
      <c r="Z5" s="2"/>
      <c r="AA5" s="1"/>
      <c r="AB5" s="1"/>
      <c r="AC5" s="1"/>
      <c r="AD5" s="1"/>
    </row>
    <row r="6" spans="1:30" x14ac:dyDescent="0.25">
      <c r="C6">
        <v>26</v>
      </c>
      <c r="D6" s="6">
        <f t="shared" si="0"/>
        <v>21.675047685104907</v>
      </c>
      <c r="E6">
        <v>4.6136000000000003E-2</v>
      </c>
      <c r="F6" s="3">
        <v>1.4224499999999999E-2</v>
      </c>
      <c r="G6" s="5">
        <f t="shared" si="1"/>
        <v>0.30831671579677472</v>
      </c>
      <c r="H6" s="5"/>
      <c r="I6" s="6">
        <f t="shared" si="6"/>
        <v>124.43367125370655</v>
      </c>
      <c r="J6">
        <v>8.0364100000000008E-3</v>
      </c>
      <c r="K6">
        <v>5.4093000000000001E-4</v>
      </c>
      <c r="L6" s="5">
        <f t="shared" si="2"/>
        <v>6.7309905791267485E-2</v>
      </c>
      <c r="M6" s="5"/>
      <c r="N6">
        <f t="shared" si="7"/>
        <v>333.11</v>
      </c>
      <c r="O6">
        <v>3.3311000000000001E-4</v>
      </c>
      <c r="P6" s="3">
        <v>2.85111E-6</v>
      </c>
      <c r="Q6" s="5">
        <f t="shared" si="3"/>
        <v>8.5590645732640872E-3</v>
      </c>
      <c r="S6" s="4">
        <v>0.178757</v>
      </c>
      <c r="T6">
        <v>7.5673399999999997E-3</v>
      </c>
      <c r="U6" s="5">
        <f t="shared" si="4"/>
        <v>4.2333111430601318E-2</v>
      </c>
      <c r="V6" s="2"/>
      <c r="W6" s="4">
        <v>5.5761999999999999E-2</v>
      </c>
      <c r="X6">
        <v>1.0555999999999999E-2</v>
      </c>
      <c r="Y6" s="5">
        <f t="shared" si="5"/>
        <v>0.18930454431333166</v>
      </c>
      <c r="Z6" s="2"/>
      <c r="AA6" s="1"/>
      <c r="AB6" s="1"/>
      <c r="AC6" s="1"/>
      <c r="AD6" s="1"/>
    </row>
    <row r="7" spans="1:30" x14ac:dyDescent="0.25">
      <c r="C7">
        <v>30</v>
      </c>
      <c r="D7" s="6">
        <f t="shared" si="0"/>
        <v>21.342986054492911</v>
      </c>
      <c r="E7">
        <v>4.6853800000000001E-2</v>
      </c>
      <c r="F7">
        <v>1.71678E-2</v>
      </c>
      <c r="G7" s="5">
        <f t="shared" si="1"/>
        <v>0.36641211598632339</v>
      </c>
      <c r="H7" s="5"/>
      <c r="I7" s="6">
        <f t="shared" si="6"/>
        <v>124.12630596389661</v>
      </c>
      <c r="J7">
        <v>8.0563100000000006E-3</v>
      </c>
      <c r="K7">
        <v>5.4732999999999995E-4</v>
      </c>
      <c r="L7" s="5">
        <f t="shared" si="2"/>
        <v>6.7938051043219524E-2</v>
      </c>
      <c r="M7" s="5"/>
      <c r="N7">
        <f t="shared" si="7"/>
        <v>333.11899999999997</v>
      </c>
      <c r="O7">
        <v>3.3311899999999999E-4</v>
      </c>
      <c r="P7" s="3">
        <v>2.8512899999999999E-6</v>
      </c>
      <c r="Q7" s="5">
        <f t="shared" si="3"/>
        <v>8.5593736772744868E-3</v>
      </c>
      <c r="S7" s="4">
        <v>0.179115</v>
      </c>
      <c r="T7">
        <v>7.7244599999999998E-3</v>
      </c>
      <c r="U7" s="5">
        <f t="shared" si="4"/>
        <v>4.3125701365044802E-2</v>
      </c>
      <c r="W7" s="4">
        <v>5.50123E-2</v>
      </c>
      <c r="X7">
        <v>1.42711E-2</v>
      </c>
      <c r="Y7" s="5">
        <f t="shared" si="5"/>
        <v>0.25941653048500063</v>
      </c>
      <c r="AA7" t="s">
        <v>10</v>
      </c>
      <c r="AB7" t="s">
        <v>11</v>
      </c>
      <c r="AC7" t="s">
        <v>12</v>
      </c>
      <c r="AD7" t="s">
        <v>13</v>
      </c>
    </row>
    <row r="8" spans="1:30" x14ac:dyDescent="0.25">
      <c r="C8">
        <v>31</v>
      </c>
      <c r="D8" s="6">
        <f t="shared" ref="D8:D12" si="8">1 / E8</f>
        <v>21.064028326905294</v>
      </c>
      <c r="E8">
        <v>4.7474299999999997E-2</v>
      </c>
      <c r="F8">
        <v>1.78321E-2</v>
      </c>
      <c r="G8" s="5">
        <f t="shared" si="1"/>
        <v>0.37561585952820792</v>
      </c>
      <c r="H8" s="5"/>
      <c r="I8" s="6">
        <f t="shared" si="6"/>
        <v>124.01962486543871</v>
      </c>
      <c r="J8">
        <v>8.0632399999999993E-3</v>
      </c>
      <c r="K8">
        <v>5.4434600000000002E-4</v>
      </c>
      <c r="L8" s="5">
        <f t="shared" si="2"/>
        <v>6.7509586717002107E-2</v>
      </c>
      <c r="M8" s="5"/>
      <c r="N8">
        <f t="shared" si="7"/>
        <v>333.12400000000002</v>
      </c>
      <c r="O8">
        <v>3.3312400000000002E-4</v>
      </c>
      <c r="P8" s="3">
        <v>2.8508100000000002E-6</v>
      </c>
      <c r="Q8" s="5">
        <f t="shared" si="3"/>
        <v>8.5578043011010907E-3</v>
      </c>
      <c r="S8" s="4">
        <v>0.17924799999999999</v>
      </c>
      <c r="T8">
        <v>7.6538200000000004E-3</v>
      </c>
      <c r="U8" s="5">
        <f t="shared" si="4"/>
        <v>4.2699611711148805E-2</v>
      </c>
      <c r="W8" s="4">
        <v>5.5704499999999997E-2</v>
      </c>
      <c r="X8">
        <v>1.57698E-2</v>
      </c>
      <c r="Y8" s="5">
        <f t="shared" si="5"/>
        <v>0.28309741582816472</v>
      </c>
    </row>
    <row r="9" spans="1:30" x14ac:dyDescent="0.25">
      <c r="C9">
        <v>32</v>
      </c>
      <c r="D9" s="6">
        <f t="shared" si="8"/>
        <v>19.058328012883429</v>
      </c>
      <c r="E9">
        <v>5.2470500000000003E-2</v>
      </c>
      <c r="F9">
        <v>1.9057500000000002E-2</v>
      </c>
      <c r="G9" s="5">
        <f t="shared" si="1"/>
        <v>0.36320408610552596</v>
      </c>
      <c r="H9" s="5"/>
      <c r="I9" s="6">
        <f t="shared" si="6"/>
        <v>123.45511357253172</v>
      </c>
      <c r="J9">
        <v>8.1001100000000006E-3</v>
      </c>
      <c r="K9">
        <v>5.1843600000000005E-4</v>
      </c>
      <c r="L9" s="5">
        <f t="shared" si="2"/>
        <v>6.4003575260089068E-2</v>
      </c>
      <c r="M9" s="5"/>
      <c r="N9">
        <f t="shared" si="7"/>
        <v>333.13899999999995</v>
      </c>
      <c r="O9">
        <v>3.3313899999999998E-4</v>
      </c>
      <c r="P9" s="3">
        <v>2.84709E-6</v>
      </c>
      <c r="Q9" s="5">
        <f t="shared" si="3"/>
        <v>8.5462524651872037E-3</v>
      </c>
      <c r="S9" s="4">
        <v>0.17998900000000001</v>
      </c>
      <c r="T9">
        <v>6.9983399999999996E-3</v>
      </c>
      <c r="U9" s="5">
        <f t="shared" si="4"/>
        <v>3.8882042791503924E-2</v>
      </c>
      <c r="W9" s="4">
        <v>6.29556E-2</v>
      </c>
      <c r="X9">
        <v>2.1160200000000001E-2</v>
      </c>
      <c r="Y9" s="5">
        <f t="shared" si="5"/>
        <v>0.33611307016373443</v>
      </c>
    </row>
    <row r="10" spans="1:30" x14ac:dyDescent="0.25">
      <c r="C10">
        <v>35</v>
      </c>
      <c r="D10" s="6">
        <f t="shared" si="8"/>
        <v>13.092586846401698</v>
      </c>
      <c r="E10">
        <v>7.6379100000000005E-2</v>
      </c>
      <c r="F10">
        <v>2.64233E-2</v>
      </c>
      <c r="G10" s="5">
        <f t="shared" si="1"/>
        <v>0.345949350018526</v>
      </c>
      <c r="H10" s="5"/>
      <c r="I10" s="6">
        <f t="shared" si="6"/>
        <v>121.88507456319437</v>
      </c>
      <c r="J10">
        <v>8.2044500000000003E-3</v>
      </c>
      <c r="K10">
        <v>4.61407E-4</v>
      </c>
      <c r="L10" s="5">
        <f t="shared" si="2"/>
        <v>5.6238626598979817E-2</v>
      </c>
      <c r="M10" s="5"/>
      <c r="N10">
        <f t="shared" si="7"/>
        <v>333.22499999999997</v>
      </c>
      <c r="O10">
        <v>3.3322499999999998E-4</v>
      </c>
      <c r="P10" s="3">
        <v>2.83824E-6</v>
      </c>
      <c r="Q10" s="5">
        <f t="shared" si="3"/>
        <v>8.51748818365969E-3</v>
      </c>
      <c r="S10" s="4">
        <v>0.181977</v>
      </c>
      <c r="T10">
        <v>5.7071700000000001E-3</v>
      </c>
      <c r="U10" s="5">
        <f t="shared" si="4"/>
        <v>3.1362040257834782E-2</v>
      </c>
      <c r="W10" s="4">
        <v>0.12582199999999999</v>
      </c>
      <c r="X10">
        <v>7.5555800000000006E-2</v>
      </c>
      <c r="Y10" s="5">
        <f t="shared" si="5"/>
        <v>0.60049752825420044</v>
      </c>
    </row>
    <row r="11" spans="1:30" x14ac:dyDescent="0.25">
      <c r="C11">
        <v>40</v>
      </c>
      <c r="D11" s="6">
        <f t="shared" si="8"/>
        <v>12.478490202513418</v>
      </c>
      <c r="E11">
        <v>8.0137899999999998E-2</v>
      </c>
      <c r="F11">
        <v>3.7120399999999998E-2</v>
      </c>
      <c r="G11" s="5">
        <f t="shared" si="1"/>
        <v>0.46320654771337905</v>
      </c>
      <c r="H11" s="5"/>
      <c r="I11" s="6">
        <f t="shared" si="6"/>
        <v>121.58113838851496</v>
      </c>
      <c r="J11">
        <v>8.2249599999999999E-3</v>
      </c>
      <c r="K11">
        <v>4.6230899999999999E-4</v>
      </c>
      <c r="L11" s="5">
        <f t="shared" si="2"/>
        <v>5.620805450725596E-2</v>
      </c>
      <c r="M11" s="5"/>
      <c r="N11">
        <f t="shared" si="7"/>
        <v>333.23700000000002</v>
      </c>
      <c r="O11">
        <v>3.3323700000000001E-4</v>
      </c>
      <c r="P11" s="3">
        <v>2.8378600000000001E-6</v>
      </c>
      <c r="Q11" s="5">
        <f t="shared" si="3"/>
        <v>8.5160411358882714E-3</v>
      </c>
      <c r="S11" s="4">
        <v>0.18229500000000001</v>
      </c>
      <c r="T11">
        <v>5.7212699999999997E-3</v>
      </c>
      <c r="U11" s="5">
        <f t="shared" si="4"/>
        <v>3.1384678680161274E-2</v>
      </c>
      <c r="W11" s="4">
        <v>0.137326</v>
      </c>
      <c r="X11">
        <v>0.135132</v>
      </c>
      <c r="Y11" s="5">
        <f t="shared" si="5"/>
        <v>0.98402341872624266</v>
      </c>
    </row>
    <row r="12" spans="1:30" x14ac:dyDescent="0.25">
      <c r="C12">
        <v>45</v>
      </c>
      <c r="D12" s="6">
        <f t="shared" si="8"/>
        <v>11.955072836281255</v>
      </c>
      <c r="E12">
        <v>8.3646499999999999E-2</v>
      </c>
      <c r="F12">
        <v>4.7596199999999998E-2</v>
      </c>
      <c r="G12" s="5">
        <f t="shared" si="1"/>
        <v>0.56901603773020981</v>
      </c>
      <c r="H12" s="5"/>
      <c r="I12" s="6">
        <f t="shared" si="6"/>
        <v>121.50210623901167</v>
      </c>
      <c r="J12">
        <v>8.2303099999999994E-3</v>
      </c>
      <c r="K12">
        <v>4.5840799999999999E-4</v>
      </c>
      <c r="L12" s="5">
        <f t="shared" si="2"/>
        <v>5.5697537516812855E-2</v>
      </c>
      <c r="M12" s="5"/>
      <c r="N12">
        <f t="shared" si="7"/>
        <v>333.23400000000004</v>
      </c>
      <c r="O12">
        <v>3.3323400000000002E-4</v>
      </c>
      <c r="P12" s="3">
        <v>2.83718E-6</v>
      </c>
      <c r="Q12" s="5">
        <f t="shared" si="3"/>
        <v>8.5140771950041102E-3</v>
      </c>
      <c r="S12" s="4">
        <v>0.182397</v>
      </c>
      <c r="T12">
        <v>5.6575699999999998E-3</v>
      </c>
      <c r="U12" s="5">
        <f t="shared" si="4"/>
        <v>3.101788954862196E-2</v>
      </c>
      <c r="W12" s="4">
        <v>0.155389</v>
      </c>
      <c r="X12">
        <v>0.21698700000000001</v>
      </c>
      <c r="Y12" s="5">
        <f t="shared" si="5"/>
        <v>1.3964115864057303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542"/>
  <sheetViews>
    <sheetView tabSelected="1" topLeftCell="A61" workbookViewId="0">
      <selection activeCell="I76" sqref="I76"/>
    </sheetView>
  </sheetViews>
  <sheetFormatPr defaultRowHeight="15" x14ac:dyDescent="0.25"/>
  <cols>
    <col min="6" max="7" width="9.140625" style="4"/>
    <col min="13" max="13" width="10.42578125" bestFit="1" customWidth="1"/>
    <col min="16" max="16" width="9.140625" style="4"/>
    <col min="20" max="20" width="14.140625" customWidth="1"/>
    <col min="22" max="22" width="13.7109375" customWidth="1"/>
    <col min="25" max="25" width="11.7109375" customWidth="1"/>
    <col min="26" max="26" width="12.140625" bestFit="1" customWidth="1"/>
    <col min="27" max="27" width="15.7109375" bestFit="1" customWidth="1"/>
    <col min="28" max="28" width="10.85546875" customWidth="1"/>
    <col min="30" max="30" width="11.140625" customWidth="1"/>
    <col min="31" max="31" width="12.28515625" bestFit="1" customWidth="1"/>
    <col min="32" max="32" width="15.85546875" bestFit="1" customWidth="1"/>
    <col min="35" max="35" width="9.140625" style="4"/>
    <col min="39" max="39" width="9.140625" style="4"/>
  </cols>
  <sheetData>
    <row r="1" spans="1:41" x14ac:dyDescent="0.25">
      <c r="A1" t="s">
        <v>51</v>
      </c>
      <c r="B1">
        <v>0.57404999999999995</v>
      </c>
    </row>
    <row r="2" spans="1:41" x14ac:dyDescent="0.25">
      <c r="A2" t="s">
        <v>52</v>
      </c>
      <c r="B2">
        <v>124.77652999999999</v>
      </c>
    </row>
    <row r="4" spans="1:41" x14ac:dyDescent="0.25">
      <c r="A4" t="s">
        <v>0</v>
      </c>
      <c r="C4" t="s">
        <v>2</v>
      </c>
      <c r="D4" t="s">
        <v>1</v>
      </c>
      <c r="F4" s="11" t="s">
        <v>14</v>
      </c>
      <c r="G4" s="11" t="s">
        <v>58</v>
      </c>
      <c r="H4" t="s">
        <v>10</v>
      </c>
      <c r="I4" t="s">
        <v>11</v>
      </c>
      <c r="J4" t="s">
        <v>12</v>
      </c>
      <c r="K4" t="s">
        <v>13</v>
      </c>
      <c r="M4" t="s">
        <v>25</v>
      </c>
      <c r="N4" t="s">
        <v>26</v>
      </c>
      <c r="O4" t="s">
        <v>27</v>
      </c>
      <c r="P4" s="4" t="s">
        <v>28</v>
      </c>
      <c r="T4" t="s">
        <v>23</v>
      </c>
      <c r="U4" t="s">
        <v>3</v>
      </c>
      <c r="V4" t="s">
        <v>24</v>
      </c>
      <c r="W4" s="4" t="s">
        <v>20</v>
      </c>
      <c r="Y4" t="s">
        <v>21</v>
      </c>
      <c r="Z4" t="s">
        <v>4</v>
      </c>
      <c r="AA4" t="s">
        <v>15</v>
      </c>
      <c r="AB4" t="s">
        <v>20</v>
      </c>
      <c r="AD4" s="6" t="s">
        <v>22</v>
      </c>
      <c r="AE4" t="s">
        <v>5</v>
      </c>
      <c r="AF4" t="s">
        <v>16</v>
      </c>
      <c r="AG4" t="s">
        <v>20</v>
      </c>
      <c r="AI4" s="4" t="s">
        <v>7</v>
      </c>
      <c r="AJ4" t="s">
        <v>18</v>
      </c>
      <c r="AK4" t="s">
        <v>20</v>
      </c>
      <c r="AL4" s="2"/>
      <c r="AM4" s="4" t="s">
        <v>8</v>
      </c>
      <c r="AN4" t="s">
        <v>19</v>
      </c>
      <c r="AO4" s="2" t="s">
        <v>20</v>
      </c>
    </row>
    <row r="5" spans="1:41" x14ac:dyDescent="0.25">
      <c r="A5">
        <v>295</v>
      </c>
      <c r="C5">
        <v>0.3</v>
      </c>
      <c r="D5" s="8">
        <v>69.31</v>
      </c>
      <c r="E5" s="8"/>
    </row>
    <row r="6" spans="1:41" x14ac:dyDescent="0.25">
      <c r="A6">
        <v>290</v>
      </c>
      <c r="B6">
        <f>$B$1*A6+$B$2</f>
        <v>291.25102999999996</v>
      </c>
      <c r="C6">
        <v>0.3</v>
      </c>
      <c r="D6" s="8">
        <v>69.13</v>
      </c>
      <c r="E6" s="8"/>
      <c r="F6" s="11">
        <f>SUM(I6:J6)/SUM(H6:J6)</f>
        <v>1.0058475544265817E-2</v>
      </c>
      <c r="G6" s="11">
        <f t="shared" ref="G6:G8" si="0">SQRT(1 / H6 + 1 / (I6 + J6))*F6</f>
        <v>4.1619934045187336E-4</v>
      </c>
      <c r="H6">
        <v>58067</v>
      </c>
      <c r="I6">
        <v>590</v>
      </c>
      <c r="M6" s="4">
        <f>H6/SUM(H6:K6)</f>
        <v>0.98994152445573413</v>
      </c>
      <c r="N6" s="4">
        <f>I6/SUM(H6:K6)</f>
        <v>1.0058475544265817E-2</v>
      </c>
      <c r="T6">
        <f>U6 * 1000*1000</f>
        <v>63.278299999999994</v>
      </c>
      <c r="U6" s="3">
        <v>6.3278299999999993E-5</v>
      </c>
      <c r="V6" s="3">
        <v>3.7483999999999999E-7</v>
      </c>
      <c r="W6" s="4">
        <f>V6/U6</f>
        <v>5.9236736764420031E-3</v>
      </c>
    </row>
    <row r="7" spans="1:41" x14ac:dyDescent="0.25">
      <c r="A7">
        <v>285</v>
      </c>
      <c r="B7">
        <f>$B$1*A7+$B$2</f>
        <v>288.38077999999996</v>
      </c>
      <c r="C7">
        <v>0.3</v>
      </c>
      <c r="D7" s="8">
        <v>68.95</v>
      </c>
      <c r="E7" s="8"/>
      <c r="F7" s="11">
        <f>SUM(I7:J7)/SUM(H7:J7)</f>
        <v>1.4697256623820617E-2</v>
      </c>
      <c r="G7" s="11">
        <f t="shared" si="0"/>
        <v>4.9997885154139153E-4</v>
      </c>
      <c r="H7">
        <v>58794</v>
      </c>
      <c r="I7">
        <v>877</v>
      </c>
      <c r="M7" s="4">
        <f>H7/SUM(H7:K7)</f>
        <v>0.9853027433761794</v>
      </c>
      <c r="N7" s="4">
        <f>I7/SUM(H7:K7)</f>
        <v>1.4697256623820617E-2</v>
      </c>
      <c r="T7">
        <f>U7 * 1000*1000</f>
        <v>63.724600000000009</v>
      </c>
      <c r="U7" s="3">
        <v>6.3724600000000003E-5</v>
      </c>
      <c r="V7" s="3">
        <v>3.8299299999999999E-7</v>
      </c>
      <c r="W7" s="4">
        <f>V7/U7</f>
        <v>6.0101279568643817E-3</v>
      </c>
    </row>
    <row r="8" spans="1:41" x14ac:dyDescent="0.25">
      <c r="A8">
        <v>280</v>
      </c>
      <c r="B8">
        <f t="shared" ref="B8:B9" si="1">$B$1*A8+$B$2</f>
        <v>285.51052999999996</v>
      </c>
      <c r="C8">
        <v>0.3</v>
      </c>
      <c r="D8" s="8">
        <v>68.775651999999994</v>
      </c>
      <c r="E8" s="8"/>
      <c r="F8" s="11">
        <f t="shared" ref="F6:F9" si="2">SUM(I8:J8)/SUM(H8:J8)</f>
        <v>2.1336797718790254E-2</v>
      </c>
      <c r="G8" s="11">
        <f t="shared" si="0"/>
        <v>4.8993190705050392E-4</v>
      </c>
      <c r="H8">
        <v>88891</v>
      </c>
      <c r="I8">
        <v>1938</v>
      </c>
      <c r="M8" s="4">
        <f>H8/SUM(H8:K8)</f>
        <v>0.97866320228120973</v>
      </c>
      <c r="N8" s="4">
        <f>I8/SUM(H8:K8)</f>
        <v>2.1336797718790254E-2</v>
      </c>
      <c r="T8">
        <f>U8 * 1000*1000</f>
        <v>103.07600000000001</v>
      </c>
      <c r="U8">
        <v>1.03076E-4</v>
      </c>
      <c r="V8" s="3">
        <v>3.97049E-7</v>
      </c>
      <c r="W8" s="4">
        <f>V8/U8</f>
        <v>3.8520024059916953E-3</v>
      </c>
    </row>
    <row r="9" spans="1:41" x14ac:dyDescent="0.25">
      <c r="A9">
        <v>275</v>
      </c>
      <c r="B9">
        <f t="shared" si="1"/>
        <v>282.64027999999996</v>
      </c>
      <c r="C9">
        <v>0.3</v>
      </c>
      <c r="D9" s="8">
        <v>68.599999999999994</v>
      </c>
      <c r="E9" s="8"/>
      <c r="F9" s="11">
        <f t="shared" si="2"/>
        <v>1.5131838970131557E-2</v>
      </c>
      <c r="G9" s="11">
        <f>SQRT(1 / H9 + 1 / (I9 + J9))*F9</f>
        <v>6.5859778727900731E-4</v>
      </c>
      <c r="H9">
        <v>34886</v>
      </c>
      <c r="I9">
        <v>536</v>
      </c>
      <c r="M9" s="4">
        <f>H9/SUM(H9:K9)</f>
        <v>0.98486816102986841</v>
      </c>
      <c r="N9" s="4">
        <f>I9/SUM(H9:K9)</f>
        <v>1.5131838970131557E-2</v>
      </c>
      <c r="T9">
        <f>U9 * 1000*1000</f>
        <v>37.437200000000004</v>
      </c>
      <c r="U9" s="3">
        <v>3.7437200000000001E-5</v>
      </c>
      <c r="V9" s="3">
        <v>4.53499E-7</v>
      </c>
      <c r="W9" s="4">
        <f>V9/U9</f>
        <v>1.2113592896904682E-2</v>
      </c>
    </row>
    <row r="14" spans="1:41" x14ac:dyDescent="0.25">
      <c r="A14" t="s">
        <v>0</v>
      </c>
      <c r="C14" t="s">
        <v>2</v>
      </c>
      <c r="D14" t="s">
        <v>1</v>
      </c>
      <c r="F14" s="11" t="s">
        <v>14</v>
      </c>
      <c r="G14" s="11"/>
      <c r="H14" t="s">
        <v>10</v>
      </c>
      <c r="I14" t="s">
        <v>11</v>
      </c>
      <c r="J14" t="s">
        <v>12</v>
      </c>
      <c r="K14" t="s">
        <v>13</v>
      </c>
      <c r="M14" t="s">
        <v>25</v>
      </c>
      <c r="N14" t="s">
        <v>26</v>
      </c>
      <c r="O14" t="s">
        <v>27</v>
      </c>
      <c r="P14" s="4" t="s">
        <v>28</v>
      </c>
      <c r="T14" t="s">
        <v>23</v>
      </c>
      <c r="U14" t="s">
        <v>3</v>
      </c>
      <c r="V14" t="s">
        <v>24</v>
      </c>
      <c r="W14" s="4" t="s">
        <v>20</v>
      </c>
      <c r="Y14" t="s">
        <v>21</v>
      </c>
      <c r="Z14" t="s">
        <v>4</v>
      </c>
      <c r="AA14" t="s">
        <v>15</v>
      </c>
      <c r="AB14" t="s">
        <v>20</v>
      </c>
      <c r="AD14" s="6" t="s">
        <v>22</v>
      </c>
      <c r="AE14" t="s">
        <v>5</v>
      </c>
      <c r="AF14" t="s">
        <v>16</v>
      </c>
      <c r="AG14" t="s">
        <v>20</v>
      </c>
      <c r="AI14" s="4" t="s">
        <v>7</v>
      </c>
      <c r="AJ14" t="s">
        <v>18</v>
      </c>
      <c r="AK14" t="s">
        <v>20</v>
      </c>
      <c r="AL14" s="2"/>
      <c r="AM14" s="4" t="s">
        <v>8</v>
      </c>
      <c r="AN14" t="s">
        <v>19</v>
      </c>
      <c r="AO14" s="2" t="s">
        <v>20</v>
      </c>
    </row>
    <row r="15" spans="1:41" x14ac:dyDescent="0.25">
      <c r="A15">
        <v>295</v>
      </c>
      <c r="B15">
        <f t="shared" ref="B15:B19" si="3">$B$1*A15+$B$2</f>
        <v>294.12127999999996</v>
      </c>
      <c r="C15">
        <v>0.5</v>
      </c>
      <c r="D15" s="8">
        <v>69.512365500000001</v>
      </c>
      <c r="F15" s="11"/>
      <c r="G15" s="11"/>
      <c r="H15" s="1"/>
      <c r="I15" s="1"/>
      <c r="J15" s="1"/>
      <c r="K15" s="1"/>
      <c r="M15" s="4"/>
      <c r="N15" s="4"/>
      <c r="O15" s="4"/>
    </row>
    <row r="16" spans="1:41" x14ac:dyDescent="0.25">
      <c r="A16">
        <v>290</v>
      </c>
      <c r="B16">
        <f t="shared" si="3"/>
        <v>291.25102999999996</v>
      </c>
      <c r="C16">
        <v>0.5</v>
      </c>
      <c r="D16" s="8">
        <v>69.333461</v>
      </c>
      <c r="F16" s="11"/>
      <c r="G16" s="11"/>
      <c r="H16" s="1"/>
      <c r="I16" s="1"/>
      <c r="J16" s="1"/>
      <c r="K16" s="1"/>
      <c r="M16" s="4"/>
      <c r="N16" s="4"/>
      <c r="O16" s="4"/>
      <c r="T16">
        <f>U16 * 1000*1000</f>
        <v>127.38300000000002</v>
      </c>
      <c r="U16">
        <v>1.2738300000000001E-4</v>
      </c>
      <c r="V16" s="3">
        <v>4.9892400000000003E-7</v>
      </c>
      <c r="W16" s="4">
        <f>V16/U16</f>
        <v>3.9167235816396223E-3</v>
      </c>
      <c r="Y16">
        <f>1/Z16</f>
        <v>37.044445926222281</v>
      </c>
      <c r="Z16">
        <v>2.6994600000000001E-2</v>
      </c>
      <c r="AA16">
        <v>5.6460800000000004E-3</v>
      </c>
      <c r="AB16" s="4">
        <f>AA16/Z16</f>
        <v>0.20915590525512512</v>
      </c>
      <c r="AD16">
        <f>1/AE16</f>
        <v>160.09323830198707</v>
      </c>
      <c r="AE16">
        <v>6.2463600000000003E-3</v>
      </c>
      <c r="AF16">
        <v>7.8980499999999998E-4</v>
      </c>
      <c r="AG16" s="4">
        <f>AF16/AE16</f>
        <v>0.1264424400771009</v>
      </c>
      <c r="AI16" s="4">
        <v>3.5004E-2</v>
      </c>
      <c r="AJ16">
        <v>4.2992600000000001E-3</v>
      </c>
      <c r="AK16" s="4">
        <f t="shared" ref="AK16:AK18" si="4">AJ16/AI16</f>
        <v>0.12282196320420523</v>
      </c>
      <c r="AM16" s="4">
        <v>3.36558E-2</v>
      </c>
      <c r="AN16">
        <v>4.0272600000000004E-3</v>
      </c>
      <c r="AO16" s="4">
        <f>AN16/AM16</f>
        <v>0.11966020715597313</v>
      </c>
    </row>
    <row r="17" spans="1:41" x14ac:dyDescent="0.25">
      <c r="A17">
        <v>285</v>
      </c>
      <c r="B17">
        <f t="shared" si="3"/>
        <v>288.38077999999996</v>
      </c>
      <c r="C17">
        <v>0.5</v>
      </c>
      <c r="D17" s="8">
        <v>69.154556499999998</v>
      </c>
      <c r="F17" s="11">
        <f t="shared" ref="F17:F19" si="5">SUM(I17:J17)/SUM(H17:J17)</f>
        <v>2.3707179917672166E-2</v>
      </c>
      <c r="G17" s="11">
        <f>SQRT(1 / H17 + 1 / (I17 + J17))*F17</f>
        <v>4.9557688810775234E-4</v>
      </c>
      <c r="H17" s="1">
        <v>96529</v>
      </c>
      <c r="I17" s="1">
        <v>2281</v>
      </c>
      <c r="J17" s="1">
        <v>63</v>
      </c>
      <c r="K17" s="1"/>
      <c r="M17" s="4">
        <f>H17/SUM(H17:K17)</f>
        <v>0.97629282008232787</v>
      </c>
      <c r="N17" s="4">
        <f>I17/SUM(H17:K17)</f>
        <v>2.3069998887461692E-2</v>
      </c>
      <c r="O17" s="4">
        <f>J17/SUM(H17:K17)</f>
        <v>6.3718103021047205E-4</v>
      </c>
      <c r="T17">
        <f>U17 * 1000*1000</f>
        <v>109.37799999999999</v>
      </c>
      <c r="U17">
        <v>1.09378E-4</v>
      </c>
      <c r="V17" s="3">
        <v>5.0726099999999998E-7</v>
      </c>
      <c r="W17" s="4">
        <f>V17/U17</f>
        <v>4.6376876519958312E-3</v>
      </c>
      <c r="Y17">
        <f>1/Z17</f>
        <v>34.68380509088891</v>
      </c>
      <c r="Z17">
        <v>2.8831900000000001E-2</v>
      </c>
      <c r="AA17">
        <v>7.2904199999999997E-3</v>
      </c>
      <c r="AB17" s="4">
        <f>AA17/Z17</f>
        <v>0.2528595063107183</v>
      </c>
      <c r="AD17">
        <f>1/AE17</f>
        <v>150.42117930204572</v>
      </c>
      <c r="AE17">
        <v>6.6480000000000003E-3</v>
      </c>
      <c r="AF17">
        <v>6.6698699999999996E-4</v>
      </c>
      <c r="AG17" s="4">
        <f>AF17/AE17</f>
        <v>0.10032897111913357</v>
      </c>
      <c r="AI17" s="4">
        <v>4.4047000000000003E-2</v>
      </c>
      <c r="AJ17">
        <v>4.43306E-3</v>
      </c>
      <c r="AK17" s="4">
        <f t="shared" si="4"/>
        <v>0.10064385769745952</v>
      </c>
      <c r="AM17" s="4">
        <v>3.11998E-2</v>
      </c>
      <c r="AN17">
        <v>4.7653499999999998E-3</v>
      </c>
      <c r="AO17" s="4">
        <f>AN17/AM17</f>
        <v>0.15273655600356412</v>
      </c>
    </row>
    <row r="18" spans="1:41" x14ac:dyDescent="0.25">
      <c r="A18">
        <v>280</v>
      </c>
      <c r="B18">
        <f t="shared" si="3"/>
        <v>285.51052999999996</v>
      </c>
      <c r="C18">
        <v>0.5</v>
      </c>
      <c r="D18" s="8">
        <v>68.975651999999997</v>
      </c>
      <c r="F18" s="11">
        <f t="shared" si="5"/>
        <v>2.6134442855285399E-2</v>
      </c>
      <c r="G18" s="11">
        <f t="shared" ref="G18:G19" si="6">SQRT(1 / H18 + 1 / (I18 + J18))*F18</f>
        <v>3.3549408470246529E-4</v>
      </c>
      <c r="H18">
        <v>232190</v>
      </c>
      <c r="I18">
        <v>6034</v>
      </c>
      <c r="J18">
        <v>197</v>
      </c>
      <c r="K18" s="1"/>
      <c r="M18" s="4">
        <f>H18/SUM(H18:K18)</f>
        <v>0.97386555714471457</v>
      </c>
      <c r="N18" s="4">
        <f>I18/SUM(H18:K18)</f>
        <v>2.5308173357212662E-2</v>
      </c>
      <c r="O18" s="4">
        <f>J18/SUM(H18:K18)</f>
        <v>8.2626949807273684E-4</v>
      </c>
      <c r="T18">
        <f>U18 * 1000*1000</f>
        <v>280.029</v>
      </c>
      <c r="U18">
        <v>2.80029E-4</v>
      </c>
      <c r="V18" s="3">
        <v>6.57122E-7</v>
      </c>
      <c r="W18" s="4">
        <f>V18/U18</f>
        <v>2.3466212427998528E-3</v>
      </c>
      <c r="Y18">
        <f>1/Z18</f>
        <v>35.428202975260483</v>
      </c>
      <c r="Z18">
        <v>2.82261E-2</v>
      </c>
      <c r="AA18">
        <v>2.5684200000000001E-3</v>
      </c>
      <c r="AB18" s="4">
        <f>AA18/Z18</f>
        <v>9.0994505085718533E-2</v>
      </c>
      <c r="AD18">
        <f>1/AE18</f>
        <v>250</v>
      </c>
      <c r="AE18">
        <v>4.0000000000000001E-3</v>
      </c>
      <c r="AF18">
        <v>1.9862499999999999E-4</v>
      </c>
      <c r="AG18" s="4">
        <f>AF18/AE18</f>
        <v>4.9656249999999999E-2</v>
      </c>
      <c r="AI18" s="4">
        <v>3.7555199999999997E-2</v>
      </c>
      <c r="AJ18">
        <v>1.8788500000000001E-3</v>
      </c>
      <c r="AK18" s="4">
        <f t="shared" si="4"/>
        <v>5.0029023943421957E-2</v>
      </c>
      <c r="AM18" s="4">
        <v>4.30064E-2</v>
      </c>
      <c r="AN18">
        <v>3.1544300000000002E-3</v>
      </c>
      <c r="AO18" s="4">
        <f>AN18/AM18</f>
        <v>7.3347920309535325E-2</v>
      </c>
    </row>
    <row r="19" spans="1:41" x14ac:dyDescent="0.25">
      <c r="A19">
        <v>275</v>
      </c>
      <c r="B19">
        <f t="shared" si="3"/>
        <v>282.64027999999996</v>
      </c>
      <c r="C19">
        <v>0.5</v>
      </c>
      <c r="D19" s="8">
        <v>68.796747499999995</v>
      </c>
      <c r="F19" s="11">
        <f t="shared" si="5"/>
        <v>2.4272766508416057E-2</v>
      </c>
      <c r="G19" s="11">
        <f>SQRT(1 / H19 + 1 / (I19 + J19))*F19</f>
        <v>6.5533355324053674E-4</v>
      </c>
      <c r="H19" s="1">
        <v>56519</v>
      </c>
      <c r="I19" s="1">
        <v>1353</v>
      </c>
      <c r="J19" s="1">
        <v>53</v>
      </c>
      <c r="M19" s="4">
        <f>H19/SUM(H19:K19)</f>
        <v>0.97572723349158397</v>
      </c>
      <c r="N19" s="4">
        <f>I19/SUM(H19:K19)</f>
        <v>2.335779024600777E-2</v>
      </c>
      <c r="O19" s="4">
        <f>J19/SUM(H19:K19)</f>
        <v>9.1497626240828658E-4</v>
      </c>
      <c r="T19">
        <f>U19 * 1000*1000</f>
        <v>64.810900000000004</v>
      </c>
      <c r="U19" s="3">
        <v>6.4810900000000007E-5</v>
      </c>
      <c r="V19" s="3">
        <v>6.1570299999999996E-7</v>
      </c>
      <c r="W19" s="4">
        <f>V19/U19</f>
        <v>9.4999915137731449E-3</v>
      </c>
      <c r="Y19">
        <f>1/Z19</f>
        <v>39.371163772229941</v>
      </c>
      <c r="Z19">
        <v>2.53993E-2</v>
      </c>
      <c r="AA19">
        <v>5.6925700000000001E-3</v>
      </c>
      <c r="AB19" s="4">
        <f>AA19/Z19</f>
        <v>0.22412310575488301</v>
      </c>
      <c r="AD19">
        <f>1/AE19</f>
        <v>166.6352836882387</v>
      </c>
      <c r="AE19">
        <v>6.0011300000000004E-3</v>
      </c>
      <c r="AF19">
        <v>6.7046599999999999E-4</v>
      </c>
      <c r="AG19" s="4">
        <f>AF19/AE19</f>
        <v>0.11172329211331865</v>
      </c>
      <c r="AI19" s="4">
        <v>4.6854699999999999E-2</v>
      </c>
      <c r="AJ19">
        <v>5.4220700000000002E-3</v>
      </c>
      <c r="AK19" s="4">
        <f>AJ19/AI19</f>
        <v>0.11572094154908687</v>
      </c>
      <c r="AM19" s="4">
        <v>3.8936199999999997E-2</v>
      </c>
      <c r="AN19">
        <v>5.1259499999999998E-3</v>
      </c>
      <c r="AO19" s="4">
        <f>AN19/AM19</f>
        <v>0.13164998125138047</v>
      </c>
    </row>
    <row r="23" spans="1:41" x14ac:dyDescent="0.25">
      <c r="A23" t="s">
        <v>0</v>
      </c>
      <c r="C23" t="s">
        <v>2</v>
      </c>
      <c r="D23" t="s">
        <v>1</v>
      </c>
      <c r="F23" s="11" t="s">
        <v>14</v>
      </c>
      <c r="G23" s="11"/>
      <c r="H23" t="s">
        <v>10</v>
      </c>
      <c r="I23" t="s">
        <v>11</v>
      </c>
      <c r="J23" t="s">
        <v>12</v>
      </c>
      <c r="K23" t="s">
        <v>13</v>
      </c>
      <c r="M23" t="s">
        <v>25</v>
      </c>
      <c r="N23" t="s">
        <v>26</v>
      </c>
      <c r="O23" t="s">
        <v>27</v>
      </c>
      <c r="P23" s="4" t="s">
        <v>28</v>
      </c>
      <c r="T23" t="s">
        <v>23</v>
      </c>
      <c r="U23" t="s">
        <v>3</v>
      </c>
      <c r="V23" t="s">
        <v>24</v>
      </c>
      <c r="W23" s="4" t="s">
        <v>20</v>
      </c>
      <c r="Y23" t="s">
        <v>21</v>
      </c>
      <c r="Z23" t="s">
        <v>4</v>
      </c>
      <c r="AA23" t="s">
        <v>15</v>
      </c>
      <c r="AB23" t="s">
        <v>20</v>
      </c>
      <c r="AD23" s="6" t="s">
        <v>22</v>
      </c>
      <c r="AE23" t="s">
        <v>5</v>
      </c>
      <c r="AF23" t="s">
        <v>16</v>
      </c>
      <c r="AG23" t="s">
        <v>20</v>
      </c>
      <c r="AI23" s="4" t="s">
        <v>7</v>
      </c>
      <c r="AJ23" t="s">
        <v>18</v>
      </c>
      <c r="AK23" t="s">
        <v>20</v>
      </c>
      <c r="AM23" s="4" t="s">
        <v>8</v>
      </c>
      <c r="AN23" t="s">
        <v>19</v>
      </c>
      <c r="AO23" s="2" t="s">
        <v>20</v>
      </c>
    </row>
    <row r="24" spans="1:41" x14ac:dyDescent="0.25">
      <c r="A24">
        <v>295</v>
      </c>
      <c r="B24">
        <f t="shared" ref="B24:B28" si="7">$B$1*A24+$B$2</f>
        <v>294.12127999999996</v>
      </c>
      <c r="C24">
        <v>0.8</v>
      </c>
      <c r="D24" s="8">
        <v>69.81</v>
      </c>
      <c r="F24" s="11"/>
      <c r="G24" s="11"/>
      <c r="H24" s="1"/>
      <c r="I24" s="1"/>
      <c r="J24" s="1"/>
      <c r="K24" s="1"/>
      <c r="M24" s="4"/>
      <c r="N24" s="4"/>
      <c r="O24" s="4"/>
    </row>
    <row r="25" spans="1:41" x14ac:dyDescent="0.25">
      <c r="A25">
        <v>290</v>
      </c>
      <c r="B25">
        <f t="shared" si="7"/>
        <v>291.25102999999996</v>
      </c>
      <c r="C25">
        <v>0.8</v>
      </c>
      <c r="D25" s="8">
        <v>69.63</v>
      </c>
      <c r="F25" s="11">
        <f t="shared" ref="F25:F26" si="8">SUM(I25:J25)/SUM(H25:J25)</f>
        <v>8.5993331408018056E-2</v>
      </c>
      <c r="G25" s="11">
        <f t="shared" ref="G25:G28" si="9">SQRT(1 / H25 + 1 / (I25 + J25))*F25</f>
        <v>7.0286661782676524E-4</v>
      </c>
      <c r="H25" s="1">
        <v>174068</v>
      </c>
      <c r="I25" s="1">
        <v>14877</v>
      </c>
      <c r="J25" s="1">
        <v>1500</v>
      </c>
      <c r="K25" s="1"/>
      <c r="M25" s="4">
        <f>H25/SUM(H25:K25)</f>
        <v>0.91400666859198199</v>
      </c>
      <c r="N25" s="4">
        <f>I25/SUM(H25:K25)</f>
        <v>7.8117041665572734E-2</v>
      </c>
      <c r="O25" s="4">
        <f>J25/SUM(H25:K25)</f>
        <v>7.8762897424453256E-3</v>
      </c>
      <c r="T25">
        <f t="shared" ref="T25:T27" si="10">U25 * 1000*1000</f>
        <v>228.56299999999999</v>
      </c>
      <c r="U25">
        <v>2.2856299999999999E-4</v>
      </c>
      <c r="V25" s="3">
        <v>6.4329100000000001E-7</v>
      </c>
      <c r="W25" s="4">
        <f>V25/U25</f>
        <v>2.8145019097579227E-3</v>
      </c>
      <c r="Y25">
        <f>1/Z25</f>
        <v>36.187174541598964</v>
      </c>
      <c r="Z25">
        <v>2.7634100000000002E-2</v>
      </c>
      <c r="AA25">
        <v>1.0604099999999999E-3</v>
      </c>
      <c r="AB25" s="4">
        <f>AA25/Z25</f>
        <v>3.8373241755656956E-2</v>
      </c>
      <c r="AD25">
        <f>1/AE25</f>
        <v>203.40251730955424</v>
      </c>
      <c r="AE25">
        <v>4.9163599999999998E-3</v>
      </c>
      <c r="AF25">
        <v>2.17214E-4</v>
      </c>
      <c r="AG25" s="4">
        <f>AF25/AE25</f>
        <v>4.4181874394877509E-2</v>
      </c>
      <c r="AI25" s="4">
        <v>8.1295800000000001E-2</v>
      </c>
      <c r="AJ25">
        <v>2.2824400000000002E-3</v>
      </c>
      <c r="AK25" s="4">
        <f>AJ25/AI25</f>
        <v>2.807574315032265E-2</v>
      </c>
      <c r="AM25" s="4">
        <v>8.1297099999999997E-2</v>
      </c>
      <c r="AN25">
        <v>2.2607899999999999E-3</v>
      </c>
      <c r="AO25" s="4">
        <f>AN25/AM25</f>
        <v>2.7808987036437954E-2</v>
      </c>
    </row>
    <row r="26" spans="1:41" x14ac:dyDescent="0.25">
      <c r="A26">
        <v>285</v>
      </c>
      <c r="B26">
        <f t="shared" si="7"/>
        <v>288.38077999999996</v>
      </c>
      <c r="C26">
        <v>0.8</v>
      </c>
      <c r="D26" s="8">
        <v>69.45</v>
      </c>
      <c r="E26" t="s">
        <v>50</v>
      </c>
      <c r="F26" s="11">
        <f t="shared" si="8"/>
        <v>8.7744922625263816E-2</v>
      </c>
      <c r="G26" s="11">
        <f t="shared" si="9"/>
        <v>8.3811181528059369E-4</v>
      </c>
      <c r="H26" s="1">
        <v>124916</v>
      </c>
      <c r="I26" s="1">
        <v>10893</v>
      </c>
      <c r="J26" s="1">
        <v>1122</v>
      </c>
      <c r="K26" s="1"/>
      <c r="M26" s="4">
        <f>H26/SUM(H26:K26)</f>
        <v>0.91225507737473621</v>
      </c>
      <c r="N26" s="4">
        <f>I26/SUM(H26:K26)</f>
        <v>7.9551014744652412E-2</v>
      </c>
      <c r="O26" s="4">
        <f>J26/SUM(H26:K26)</f>
        <v>8.1939078806114035E-3</v>
      </c>
      <c r="T26">
        <f t="shared" si="10"/>
        <v>161.71700000000001</v>
      </c>
      <c r="U26">
        <v>1.61717E-4</v>
      </c>
      <c r="V26" s="3"/>
      <c r="W26" s="4">
        <f>V26/U26</f>
        <v>0</v>
      </c>
      <c r="Y26">
        <f>1/Z26</f>
        <v>35.860802708207821</v>
      </c>
      <c r="Z26">
        <v>2.78856E-2</v>
      </c>
      <c r="AA26">
        <v>1.61111E-3</v>
      </c>
      <c r="AB26" s="4">
        <f>AA26/Z26</f>
        <v>5.7775697851220699E-2</v>
      </c>
      <c r="AD26">
        <f>1/AE26</f>
        <v>194.4295921839304</v>
      </c>
      <c r="AE26">
        <v>5.1432500000000003E-3</v>
      </c>
      <c r="AF26">
        <v>3.4701799999999999E-4</v>
      </c>
      <c r="AG26" s="4">
        <f>AF26/AE26</f>
        <v>6.7470568220483154E-2</v>
      </c>
      <c r="AI26" s="4">
        <v>8.3371700000000007E-2</v>
      </c>
      <c r="AJ26">
        <v>3.31986E-3</v>
      </c>
      <c r="AK26" s="4">
        <f>AJ26/AI26</f>
        <v>3.981998687804135E-2</v>
      </c>
      <c r="AM26" s="4">
        <v>8.2688999999999999E-2</v>
      </c>
      <c r="AN26">
        <v>3.6283999999999999E-3</v>
      </c>
      <c r="AO26" s="4">
        <f>AN26/AM26</f>
        <v>4.3880080784626734E-2</v>
      </c>
    </row>
    <row r="27" spans="1:41" x14ac:dyDescent="0.25">
      <c r="A27">
        <v>280</v>
      </c>
      <c r="B27">
        <f t="shared" si="7"/>
        <v>285.51052999999996</v>
      </c>
      <c r="C27">
        <v>0.8</v>
      </c>
      <c r="D27" s="8">
        <v>69.275651999999994</v>
      </c>
      <c r="F27" s="11">
        <f>SUM(I27:J27)/SUM(H27:J27)</f>
        <v>8.5741719505549166E-2</v>
      </c>
      <c r="G27" s="11">
        <f t="shared" si="9"/>
        <v>9.0069362920284276E-4</v>
      </c>
      <c r="H27">
        <v>105691</v>
      </c>
      <c r="I27">
        <v>8985</v>
      </c>
      <c r="J27">
        <v>927</v>
      </c>
      <c r="K27" s="1"/>
      <c r="M27" s="4">
        <f>H27/SUM(H27:K27)</f>
        <v>0.91425828049445079</v>
      </c>
      <c r="N27" s="4">
        <f>I27/SUM(H27:K27)</f>
        <v>7.7722896464624616E-2</v>
      </c>
      <c r="O27" s="4">
        <f>J27/SUM(H27:K27)</f>
        <v>8.0188230409245428E-3</v>
      </c>
      <c r="T27">
        <f t="shared" si="10"/>
        <v>137.36299999999997</v>
      </c>
      <c r="U27">
        <v>1.3736299999999999E-4</v>
      </c>
      <c r="V27" s="3">
        <v>5.5658200000000003E-7</v>
      </c>
      <c r="W27" s="4">
        <f>V27/U27</f>
        <v>4.0519062629674665E-3</v>
      </c>
      <c r="Y27">
        <f>1/Z27</f>
        <v>36.547971039387747</v>
      </c>
      <c r="Z27">
        <v>2.7361300000000002E-2</v>
      </c>
      <c r="AA27">
        <v>1.1516199999999999E-3</v>
      </c>
      <c r="AB27" s="4">
        <f>AA27/Z27</f>
        <v>4.2089374408379711E-2</v>
      </c>
      <c r="AD27">
        <f>1/AE27</f>
        <v>190.91292652334198</v>
      </c>
      <c r="AE27">
        <v>5.2379899999999997E-3</v>
      </c>
      <c r="AF27">
        <v>2.0765200000000001E-4</v>
      </c>
      <c r="AG27" s="4">
        <f>AF27/AE27</f>
        <v>3.9643451018425008E-2</v>
      </c>
      <c r="AI27" s="4">
        <v>8.4318000000000004E-2</v>
      </c>
      <c r="AJ27">
        <v>2.5994400000000002E-3</v>
      </c>
      <c r="AK27" s="4">
        <f>AJ27/AI27</f>
        <v>3.0829004483028534E-2</v>
      </c>
      <c r="AM27" s="4">
        <v>8.6150500000000005E-2</v>
      </c>
      <c r="AN27">
        <v>2.5298299999999998E-3</v>
      </c>
      <c r="AO27" s="4">
        <f>AN27/AM27</f>
        <v>2.9365238739183171E-2</v>
      </c>
    </row>
    <row r="28" spans="1:41" x14ac:dyDescent="0.25">
      <c r="A28">
        <v>275</v>
      </c>
      <c r="B28">
        <f t="shared" si="7"/>
        <v>282.64027999999996</v>
      </c>
      <c r="C28">
        <v>0.8</v>
      </c>
      <c r="D28" s="8">
        <v>69.099999999999994</v>
      </c>
      <c r="F28" s="11">
        <f>SUM(I28:J28)/SUM(H28:J28)</f>
        <v>8.9980514564432248E-2</v>
      </c>
      <c r="G28" s="11">
        <f t="shared" si="9"/>
        <v>1.1077815387508048E-3</v>
      </c>
      <c r="H28">
        <v>73323</v>
      </c>
      <c r="I28">
        <v>6536</v>
      </c>
      <c r="J28">
        <v>714</v>
      </c>
      <c r="K28" s="1"/>
      <c r="M28" s="4">
        <f>H28/SUM(H28:K28)</f>
        <v>0.91001948543556777</v>
      </c>
      <c r="N28" s="4">
        <f>I28/SUM(H28:K28)</f>
        <v>8.1118985268017821E-2</v>
      </c>
      <c r="O28" s="4">
        <f>J28/SUM(H28:K28)</f>
        <v>8.8615292964144311E-3</v>
      </c>
      <c r="T28">
        <f>U28 * 1000*1000</f>
        <v>100.25700000000001</v>
      </c>
      <c r="U28">
        <v>1.00257E-4</v>
      </c>
      <c r="V28" s="3">
        <v>5.9582800000000001E-7</v>
      </c>
      <c r="W28" s="4">
        <f>V28/U28</f>
        <v>5.9430064733634559E-3</v>
      </c>
      <c r="Y28">
        <f>1/Z28</f>
        <v>38.453256221736858</v>
      </c>
      <c r="Z28">
        <v>2.60056E-2</v>
      </c>
      <c r="AA28">
        <v>1.4432799999999999E-3</v>
      </c>
      <c r="AB28" s="4">
        <f>AA28/Z28</f>
        <v>5.549881563970837E-2</v>
      </c>
      <c r="AD28">
        <f>1/AE28</f>
        <v>184.01464756594623</v>
      </c>
      <c r="AE28">
        <v>5.4343500000000001E-3</v>
      </c>
      <c r="AF28">
        <v>2.8665500000000003E-4</v>
      </c>
      <c r="AG28" s="4">
        <f>AF28/AE28</f>
        <v>5.2748718798016327E-2</v>
      </c>
      <c r="AI28" s="4">
        <v>8.8070200000000001E-2</v>
      </c>
      <c r="AJ28">
        <v>3.74932E-3</v>
      </c>
      <c r="AK28" s="4">
        <f>AJ28/AI28</f>
        <v>4.2571948286707649E-2</v>
      </c>
      <c r="AM28" s="4">
        <v>9.0066499999999994E-2</v>
      </c>
      <c r="AN28">
        <v>3.6385800000000002E-3</v>
      </c>
      <c r="AO28" s="4">
        <f>AN28/AM28</f>
        <v>4.0398816430082224E-2</v>
      </c>
    </row>
    <row r="31" spans="1:41" x14ac:dyDescent="0.25">
      <c r="A31" t="s">
        <v>0</v>
      </c>
      <c r="C31" t="s">
        <v>2</v>
      </c>
      <c r="D31" t="s">
        <v>1</v>
      </c>
      <c r="F31" s="11" t="s">
        <v>14</v>
      </c>
      <c r="G31" s="11"/>
      <c r="H31" t="s">
        <v>10</v>
      </c>
      <c r="I31" t="s">
        <v>11</v>
      </c>
      <c r="J31" t="s">
        <v>12</v>
      </c>
      <c r="K31" t="s">
        <v>13</v>
      </c>
      <c r="M31" t="s">
        <v>25</v>
      </c>
      <c r="N31" t="s">
        <v>26</v>
      </c>
      <c r="O31" t="s">
        <v>27</v>
      </c>
      <c r="P31" s="4" t="s">
        <v>28</v>
      </c>
      <c r="T31" t="s">
        <v>23</v>
      </c>
      <c r="U31" t="s">
        <v>3</v>
      </c>
      <c r="V31" t="s">
        <v>24</v>
      </c>
      <c r="W31" s="4" t="s">
        <v>20</v>
      </c>
      <c r="Y31" t="s">
        <v>21</v>
      </c>
      <c r="Z31" t="s">
        <v>4</v>
      </c>
      <c r="AA31" t="s">
        <v>15</v>
      </c>
      <c r="AB31" t="s">
        <v>20</v>
      </c>
      <c r="AD31" s="6" t="s">
        <v>22</v>
      </c>
      <c r="AE31" t="s">
        <v>5</v>
      </c>
      <c r="AF31" t="s">
        <v>16</v>
      </c>
      <c r="AG31" t="s">
        <v>20</v>
      </c>
      <c r="AI31" s="4" t="s">
        <v>7</v>
      </c>
      <c r="AJ31" t="s">
        <v>18</v>
      </c>
      <c r="AK31" t="s">
        <v>20</v>
      </c>
      <c r="AL31" s="2"/>
      <c r="AM31" s="4" t="s">
        <v>8</v>
      </c>
      <c r="AN31" t="s">
        <v>19</v>
      </c>
      <c r="AO31" s="2" t="s">
        <v>20</v>
      </c>
    </row>
    <row r="32" spans="1:41" x14ac:dyDescent="0.25">
      <c r="A32">
        <v>295</v>
      </c>
      <c r="B32">
        <f t="shared" ref="B32:B36" si="11">$B$1*A32+$B$2</f>
        <v>294.12127999999996</v>
      </c>
      <c r="C32">
        <v>0.9</v>
      </c>
      <c r="D32">
        <v>69.91</v>
      </c>
      <c r="F32" s="11"/>
      <c r="G32" s="11"/>
      <c r="H32" s="1"/>
      <c r="I32" s="1"/>
      <c r="J32" s="1"/>
      <c r="K32" s="1"/>
      <c r="M32" s="4" t="e">
        <f>H32/SUM(H32:K32)</f>
        <v>#DIV/0!</v>
      </c>
      <c r="N32" s="4" t="e">
        <f>I32/SUM(H32:K32)</f>
        <v>#DIV/0!</v>
      </c>
      <c r="O32" s="4" t="e">
        <f>J32/SUM(H32:K32)</f>
        <v>#DIV/0!</v>
      </c>
      <c r="P32" s="4" t="e">
        <f>K32/SUM(H32:K32)</f>
        <v>#DIV/0!</v>
      </c>
      <c r="T32">
        <f>U32 * 1000*1000</f>
        <v>0</v>
      </c>
      <c r="V32" s="3"/>
      <c r="W32" s="4" t="e">
        <f>V32/U32</f>
        <v>#DIV/0!</v>
      </c>
    </row>
    <row r="33" spans="1:41" x14ac:dyDescent="0.25">
      <c r="A33">
        <v>290</v>
      </c>
      <c r="B33">
        <f t="shared" si="11"/>
        <v>291.25102999999996</v>
      </c>
      <c r="C33">
        <v>0.9</v>
      </c>
      <c r="D33">
        <v>69.73</v>
      </c>
      <c r="F33" s="11">
        <f>SUM(I33:J33)/SUM(H33:J33)</f>
        <v>9.8266998964940996E-2</v>
      </c>
      <c r="G33" s="11">
        <f t="shared" ref="G33:G36" si="12">SQRT(1 / H33 + 1 / (I33 + J33))*F33</f>
        <v>7.9381793001705614E-4</v>
      </c>
      <c r="H33" s="1">
        <v>155943</v>
      </c>
      <c r="I33" s="1">
        <v>15358</v>
      </c>
      <c r="J33" s="1">
        <v>1636</v>
      </c>
      <c r="K33" s="1"/>
      <c r="M33" s="4">
        <f>H33/SUM(H33:K33)</f>
        <v>0.90173300103505905</v>
      </c>
      <c r="N33" s="4">
        <f>I33/SUM(H33:K33)</f>
        <v>8.8806906561348931E-2</v>
      </c>
      <c r="O33" s="4">
        <f>J33/SUM(H33:K33)</f>
        <v>9.4600924035920589E-3</v>
      </c>
      <c r="T33">
        <f>U33 * 1000*1000</f>
        <v>230.48499999999999</v>
      </c>
      <c r="U33">
        <v>2.30485E-4</v>
      </c>
      <c r="V33" s="3">
        <v>6.5816499999999999E-7</v>
      </c>
      <c r="W33" s="4">
        <f>V33/U33</f>
        <v>2.8555654380979238E-3</v>
      </c>
      <c r="Y33">
        <f>1/Z33</f>
        <v>29.167954918008878</v>
      </c>
      <c r="Z33">
        <v>3.4284200000000001E-2</v>
      </c>
      <c r="AA33">
        <v>1.6874800000000001E-3</v>
      </c>
      <c r="AB33" s="4">
        <f>AA33/Z33</f>
        <v>4.9220340565041626E-2</v>
      </c>
      <c r="AD33">
        <f>1/AE33</f>
        <v>139.9999440000224</v>
      </c>
      <c r="AE33">
        <v>7.14286E-3</v>
      </c>
      <c r="AF33">
        <v>1.0491000000000001E-3</v>
      </c>
      <c r="AG33" s="4">
        <f>AF33/AE33</f>
        <v>0.14687394125042352</v>
      </c>
      <c r="AI33" s="4">
        <v>0.12864900000000001</v>
      </c>
      <c r="AJ33">
        <v>2.1858400000000001E-3</v>
      </c>
      <c r="AK33" s="4">
        <f>AJ33/AI33</f>
        <v>1.699072670599849E-2</v>
      </c>
      <c r="AM33" s="4">
        <v>6.4870300000000006E-2</v>
      </c>
      <c r="AN33">
        <v>2.3961799999999999E-3</v>
      </c>
      <c r="AO33" s="4">
        <f>AN33/AM33</f>
        <v>3.6938013235640957E-2</v>
      </c>
    </row>
    <row r="34" spans="1:41" x14ac:dyDescent="0.25">
      <c r="A34">
        <v>285</v>
      </c>
      <c r="B34">
        <f t="shared" si="11"/>
        <v>288.38077999999996</v>
      </c>
      <c r="C34">
        <v>0.9</v>
      </c>
      <c r="D34">
        <v>69.55</v>
      </c>
      <c r="F34" s="11">
        <f>SUM(I34:J34)/SUM(H34:J34)</f>
        <v>0.1007799474924784</v>
      </c>
      <c r="G34" s="11">
        <f t="shared" si="12"/>
        <v>8.4611408261945807E-4</v>
      </c>
      <c r="H34" s="1">
        <v>140772</v>
      </c>
      <c r="I34" s="1">
        <v>14234</v>
      </c>
      <c r="J34" s="1">
        <v>1543</v>
      </c>
      <c r="K34" s="1"/>
      <c r="M34" s="4">
        <f>H34/SUM(H34:K34)</f>
        <v>0.89922005250752157</v>
      </c>
      <c r="N34" s="4">
        <f>I34/SUM(H34:K34)</f>
        <v>9.0923608582616305E-2</v>
      </c>
      <c r="O34" s="4">
        <f>J34/SUM(H34:K34)</f>
        <v>9.8563389098620877E-3</v>
      </c>
      <c r="T34">
        <f>U34 * 1000*1000</f>
        <v>192.37</v>
      </c>
      <c r="U34">
        <v>1.9237E-4</v>
      </c>
      <c r="V34" s="3">
        <v>6.1442899999999995E-7</v>
      </c>
      <c r="W34" s="4">
        <f>V34/U34</f>
        <v>3.1939959453137182E-3</v>
      </c>
      <c r="Y34">
        <f>1/Z34</f>
        <v>35.598970477773783</v>
      </c>
      <c r="Z34">
        <v>2.80907E-2</v>
      </c>
      <c r="AA34">
        <v>1.7765700000000001E-3</v>
      </c>
      <c r="AB34" s="4">
        <f>AA34/Z34</f>
        <v>6.3244062981698573E-2</v>
      </c>
      <c r="AD34">
        <f>1/AE34</f>
        <v>159.35086830288139</v>
      </c>
      <c r="AE34">
        <v>6.2754600000000001E-3</v>
      </c>
      <c r="AF34">
        <v>2.1557400000000001E-4</v>
      </c>
      <c r="AG34" s="4">
        <f>AF34/AE34</f>
        <v>3.4351904083525349E-2</v>
      </c>
      <c r="AI34" s="4">
        <v>0.12709699999999999</v>
      </c>
      <c r="AJ34">
        <v>3.4178899999999998E-3</v>
      </c>
      <c r="AK34" s="4">
        <f>AJ34/AI34</f>
        <v>2.6891980141152034E-2</v>
      </c>
      <c r="AM34" s="4">
        <v>7.1775900000000004E-2</v>
      </c>
      <c r="AN34">
        <v>3.4483000000000001E-3</v>
      </c>
      <c r="AO34" s="4">
        <f>AN34/AM34</f>
        <v>4.80425881110512E-2</v>
      </c>
    </row>
    <row r="35" spans="1:41" x14ac:dyDescent="0.25">
      <c r="A35">
        <v>280</v>
      </c>
      <c r="B35">
        <f t="shared" si="11"/>
        <v>285.51052999999996</v>
      </c>
      <c r="C35">
        <v>0.9</v>
      </c>
      <c r="D35" s="8">
        <v>69.349999999999994</v>
      </c>
      <c r="F35" s="11">
        <f>SUM(I35:J35)/SUM(H35:J35)</f>
        <v>9.9018160816274139E-2</v>
      </c>
      <c r="G35" s="11">
        <f t="shared" si="12"/>
        <v>1.0037483717627558E-3</v>
      </c>
      <c r="H35" s="1">
        <v>98280</v>
      </c>
      <c r="I35" s="1">
        <v>9723</v>
      </c>
      <c r="J35" s="1">
        <v>1078</v>
      </c>
      <c r="K35" s="1"/>
      <c r="M35" s="4">
        <f>H35/SUM(H35:K35)</f>
        <v>0.90098183918372587</v>
      </c>
      <c r="N35" s="4">
        <f>I35/SUM(H35:K35)</f>
        <v>8.9135596483347235E-2</v>
      </c>
      <c r="O35" s="4">
        <f>J35/SUM(H35:K35)</f>
        <v>9.8825643329269082E-3</v>
      </c>
      <c r="T35">
        <f>U35 * 1000*1000</f>
        <v>133.994</v>
      </c>
      <c r="U35">
        <v>1.3399399999999999E-4</v>
      </c>
      <c r="V35" s="3">
        <v>5.7796600000000003E-7</v>
      </c>
      <c r="W35" s="4">
        <f>V35/U35</f>
        <v>4.3133722405480851E-3</v>
      </c>
      <c r="Y35">
        <f>1/Z35</f>
        <v>38.8648358737981</v>
      </c>
      <c r="Z35">
        <v>2.5730200000000002E-2</v>
      </c>
      <c r="AA35">
        <v>1.78706E-3</v>
      </c>
      <c r="AB35" s="4">
        <f>AA35/Z35</f>
        <v>6.9453793596629634E-2</v>
      </c>
      <c r="AD35">
        <f>1/AE35</f>
        <v>165.24282433035344</v>
      </c>
      <c r="AE35">
        <v>6.0517000000000001E-3</v>
      </c>
      <c r="AF35">
        <v>2.4939E-4</v>
      </c>
      <c r="AG35" s="4">
        <f>AF35/AE35</f>
        <v>4.1209907959746848E-2</v>
      </c>
      <c r="AI35" s="4">
        <v>0.12050900000000001</v>
      </c>
      <c r="AJ35">
        <v>4.3524100000000001E-3</v>
      </c>
      <c r="AK35" s="4">
        <f>AJ35/AI35</f>
        <v>3.6116887535370804E-2</v>
      </c>
      <c r="AM35" s="4">
        <v>7.8966499999999995E-2</v>
      </c>
      <c r="AN35">
        <v>4.2372299999999998E-3</v>
      </c>
      <c r="AO35" s="4">
        <f>AN35/AM35</f>
        <v>5.3658576738237103E-2</v>
      </c>
    </row>
    <row r="36" spans="1:41" x14ac:dyDescent="0.25">
      <c r="A36">
        <v>275</v>
      </c>
      <c r="B36">
        <f t="shared" si="11"/>
        <v>282.64027999999996</v>
      </c>
      <c r="C36">
        <v>0.9</v>
      </c>
      <c r="D36">
        <v>69.2</v>
      </c>
      <c r="F36" s="11">
        <f>SUM(I36:J36)/SUM(H36:J36)</f>
        <v>0.10440172799932068</v>
      </c>
      <c r="G36" s="11">
        <f t="shared" si="12"/>
        <v>1.1123508817600337E-3</v>
      </c>
      <c r="H36" s="1">
        <v>84377</v>
      </c>
      <c r="I36" s="1">
        <v>8844</v>
      </c>
      <c r="J36" s="1">
        <v>992</v>
      </c>
      <c r="M36" s="4">
        <f>H36/SUM(H36:K36)</f>
        <v>0.89559827200067932</v>
      </c>
      <c r="N36" s="4">
        <f>I36/SUM(H36:K36)</f>
        <v>9.3872395529279395E-2</v>
      </c>
      <c r="O36" s="4">
        <f>J36/SUM(H36:K36)</f>
        <v>1.0529332470041289E-2</v>
      </c>
      <c r="T36">
        <f>U36 * 1000*1000</f>
        <v>114.9</v>
      </c>
      <c r="U36">
        <v>1.149E-4</v>
      </c>
      <c r="V36" s="3">
        <v>5.85997E-7</v>
      </c>
      <c r="W36" s="4">
        <f>V36/U36</f>
        <v>5.1000609225413402E-3</v>
      </c>
      <c r="Y36">
        <f>1/Z36</f>
        <v>40.954904554594933</v>
      </c>
      <c r="Z36">
        <v>2.4417100000000001E-2</v>
      </c>
      <c r="AA36">
        <v>1.5892E-3</v>
      </c>
      <c r="AB36" s="4">
        <f>AA36/Z36</f>
        <v>6.5085534318162275E-2</v>
      </c>
      <c r="AD36">
        <f>1/AE36</f>
        <v>168.78064423571905</v>
      </c>
      <c r="AE36">
        <v>5.9248499999999997E-3</v>
      </c>
      <c r="AF36">
        <v>2.2486699999999999E-4</v>
      </c>
      <c r="AG36" s="4">
        <f>AF36/AE36</f>
        <v>3.7953197127353434E-2</v>
      </c>
      <c r="AI36" s="4">
        <v>0.12959899999999999</v>
      </c>
      <c r="AJ36">
        <v>4.4541499999999996E-3</v>
      </c>
      <c r="AK36" s="4">
        <f>AJ36/AI36</f>
        <v>3.4368706548661643E-2</v>
      </c>
      <c r="AM36" s="4">
        <v>8.2481200000000005E-2</v>
      </c>
      <c r="AN36">
        <v>4.4689600000000001E-3</v>
      </c>
      <c r="AO36" s="4">
        <f>AN36/AM36</f>
        <v>5.4181558949190842E-2</v>
      </c>
    </row>
    <row r="38" spans="1:41" x14ac:dyDescent="0.25">
      <c r="A38" t="s">
        <v>0</v>
      </c>
      <c r="C38" t="s">
        <v>2</v>
      </c>
      <c r="D38" t="s">
        <v>1</v>
      </c>
      <c r="F38" s="11" t="s">
        <v>14</v>
      </c>
      <c r="G38" s="11"/>
      <c r="H38" t="s">
        <v>10</v>
      </c>
      <c r="I38" t="s">
        <v>11</v>
      </c>
      <c r="J38" t="s">
        <v>12</v>
      </c>
      <c r="K38" t="s">
        <v>13</v>
      </c>
      <c r="M38" t="s">
        <v>25</v>
      </c>
      <c r="N38" t="s">
        <v>26</v>
      </c>
      <c r="O38" t="s">
        <v>27</v>
      </c>
      <c r="P38" s="4" t="s">
        <v>28</v>
      </c>
      <c r="T38" t="s">
        <v>23</v>
      </c>
      <c r="U38" t="s">
        <v>3</v>
      </c>
      <c r="V38" t="s">
        <v>24</v>
      </c>
      <c r="W38" s="4" t="s">
        <v>20</v>
      </c>
      <c r="Y38" t="s">
        <v>21</v>
      </c>
      <c r="Z38" t="s">
        <v>4</v>
      </c>
      <c r="AA38" t="s">
        <v>15</v>
      </c>
      <c r="AB38" t="s">
        <v>20</v>
      </c>
      <c r="AD38" s="6" t="s">
        <v>22</v>
      </c>
      <c r="AE38" t="s">
        <v>5</v>
      </c>
      <c r="AF38" t="s">
        <v>16</v>
      </c>
      <c r="AG38" t="s">
        <v>20</v>
      </c>
      <c r="AI38" s="4" t="s">
        <v>7</v>
      </c>
      <c r="AJ38" t="s">
        <v>18</v>
      </c>
      <c r="AK38" t="s">
        <v>20</v>
      </c>
      <c r="AL38" s="2"/>
      <c r="AM38" s="4" t="s">
        <v>8</v>
      </c>
      <c r="AN38" t="s">
        <v>19</v>
      </c>
      <c r="AO38" s="2" t="s">
        <v>20</v>
      </c>
    </row>
    <row r="39" spans="1:41" x14ac:dyDescent="0.25">
      <c r="A39">
        <v>295</v>
      </c>
      <c r="C39">
        <v>1</v>
      </c>
      <c r="D39">
        <v>70.010000000000005</v>
      </c>
      <c r="F39" s="11"/>
      <c r="G39" s="11"/>
      <c r="H39" s="1"/>
      <c r="I39" s="1"/>
      <c r="J39" s="1"/>
      <c r="K39" s="1"/>
      <c r="M39" s="4" t="e">
        <f>H39/SUM(H39:K39)</f>
        <v>#DIV/0!</v>
      </c>
      <c r="N39" s="4" t="e">
        <f>I39/SUM(H39:K39)</f>
        <v>#DIV/0!</v>
      </c>
      <c r="O39" s="4" t="e">
        <f>J39/SUM(H39:K39)</f>
        <v>#DIV/0!</v>
      </c>
      <c r="P39" s="4" t="e">
        <f>K39/SUM(H39:K39)</f>
        <v>#DIV/0!</v>
      </c>
      <c r="T39">
        <f t="shared" ref="T39:T44" si="13">U39 * 1000*1000</f>
        <v>0</v>
      </c>
      <c r="V39" s="3"/>
      <c r="W39" s="4" t="e">
        <f t="shared" ref="W39:W44" si="14">V39/U39</f>
        <v>#DIV/0!</v>
      </c>
    </row>
    <row r="40" spans="1:41" x14ac:dyDescent="0.25">
      <c r="A40">
        <v>293</v>
      </c>
      <c r="B40">
        <f>$B$1*A40+$B$2</f>
        <v>292.97317999999996</v>
      </c>
      <c r="C40">
        <v>1</v>
      </c>
      <c r="D40">
        <v>69.94</v>
      </c>
      <c r="F40" s="11">
        <f>SUM(I40:J40)/SUM(H40:J40)</f>
        <v>0.10836349273813051</v>
      </c>
      <c r="G40" s="11">
        <f t="shared" ref="G40:G44" si="15">SQRT(1 / H40 + 1 / (I40 + J40))*F40</f>
        <v>7.2233023744660988E-4</v>
      </c>
      <c r="H40" s="1">
        <v>207688</v>
      </c>
      <c r="I40" s="1">
        <v>23884</v>
      </c>
      <c r="J40" s="1">
        <v>1357</v>
      </c>
      <c r="K40" s="1"/>
      <c r="M40" s="4">
        <f t="shared" ref="M40:M42" si="16">H40/SUM(H40:K40)</f>
        <v>0.89163650726186949</v>
      </c>
      <c r="N40" s="4">
        <f t="shared" ref="N40:N42" si="17">I40/SUM(H40:K40)</f>
        <v>0.10253768315667006</v>
      </c>
      <c r="O40" s="4">
        <f t="shared" ref="O40:O42" si="18">J40/SUM(H40:K40)</f>
        <v>5.8258095814604453E-3</v>
      </c>
      <c r="T40">
        <f t="shared" si="13"/>
        <v>312.38099999999997</v>
      </c>
      <c r="U40">
        <v>3.1238099999999998E-4</v>
      </c>
      <c r="V40" s="3">
        <v>8.5654100000000005E-7</v>
      </c>
      <c r="W40" s="4">
        <f t="shared" si="14"/>
        <v>2.7419753442110761E-3</v>
      </c>
      <c r="Y40">
        <f>1/Z40</f>
        <v>34.159772086000643</v>
      </c>
      <c r="Z40">
        <v>2.92742E-2</v>
      </c>
      <c r="AA40">
        <v>1.16154E-3</v>
      </c>
      <c r="AB40" s="4">
        <f>AA40/Z40</f>
        <v>3.9677941668773184E-2</v>
      </c>
      <c r="AD40">
        <f>1/AE40</f>
        <v>173.25947859292512</v>
      </c>
      <c r="AE40">
        <v>5.7716900000000003E-3</v>
      </c>
      <c r="AF40">
        <v>1.6571399999999999E-4</v>
      </c>
      <c r="AG40" s="4">
        <f>AF40/AE40</f>
        <v>2.8711521235547991E-2</v>
      </c>
      <c r="AI40" s="4">
        <v>0.138381</v>
      </c>
      <c r="AJ40">
        <v>2.6224E-3</v>
      </c>
      <c r="AK40" s="4">
        <f>AJ40/AI40</f>
        <v>1.8950578475368726E-2</v>
      </c>
      <c r="AM40" s="4">
        <v>9.3510800000000005E-2</v>
      </c>
      <c r="AN40">
        <v>2.6658900000000002E-3</v>
      </c>
      <c r="AO40" s="4">
        <f>AN40/AM40</f>
        <v>2.8508899506794937E-2</v>
      </c>
    </row>
    <row r="41" spans="1:41" x14ac:dyDescent="0.25">
      <c r="A41">
        <v>290</v>
      </c>
      <c r="B41">
        <f t="shared" ref="B41:B44" si="19">$B$1*A41+$B$2</f>
        <v>291.25102999999996</v>
      </c>
      <c r="C41">
        <v>1</v>
      </c>
      <c r="D41">
        <v>69.83</v>
      </c>
      <c r="F41" s="11">
        <f>SUM(I41:J41)/SUM(H41:J41)</f>
        <v>0.10993842980040196</v>
      </c>
      <c r="G41" s="11">
        <f t="shared" si="15"/>
        <v>8.1039311176724527E-4</v>
      </c>
      <c r="H41" s="1">
        <v>167401</v>
      </c>
      <c r="I41" s="1">
        <v>19386</v>
      </c>
      <c r="J41" s="1">
        <v>1291</v>
      </c>
      <c r="K41" s="1"/>
      <c r="M41" s="4">
        <f t="shared" si="16"/>
        <v>0.89006157019959808</v>
      </c>
      <c r="N41" s="4">
        <f t="shared" si="17"/>
        <v>0.10307425642552558</v>
      </c>
      <c r="O41" s="4">
        <f t="shared" si="18"/>
        <v>6.8641733748763811E-3</v>
      </c>
      <c r="T41">
        <f t="shared" si="13"/>
        <v>255.33799999999997</v>
      </c>
      <c r="U41">
        <v>2.5533799999999997E-4</v>
      </c>
      <c r="V41" s="3">
        <v>7.3885199999999998E-7</v>
      </c>
      <c r="W41" s="4">
        <f t="shared" si="14"/>
        <v>2.8936233541423527E-3</v>
      </c>
      <c r="Y41">
        <f>1/Z41</f>
        <v>35.078857271145537</v>
      </c>
      <c r="Z41">
        <v>2.85072E-2</v>
      </c>
      <c r="AA41">
        <v>1.31963E-3</v>
      </c>
      <c r="AB41" s="4">
        <f>AA41/Z41</f>
        <v>4.6291112420721786E-2</v>
      </c>
      <c r="AD41">
        <f>1/AE41</f>
        <v>164.82610845557934</v>
      </c>
      <c r="AE41">
        <v>6.0670000000000003E-3</v>
      </c>
      <c r="AF41">
        <v>2.0204199999999999E-4</v>
      </c>
      <c r="AG41" s="4">
        <f>AF41/AE41</f>
        <v>3.3301796604582164E-2</v>
      </c>
      <c r="AI41" s="4">
        <v>0.136215</v>
      </c>
      <c r="AJ41">
        <v>3.25261E-3</v>
      </c>
      <c r="AK41" s="4">
        <f>AJ41/AI41</f>
        <v>2.3878500899313586E-2</v>
      </c>
      <c r="AM41" s="4">
        <v>9.7086699999999998E-2</v>
      </c>
      <c r="AN41">
        <v>3.2228399999999998E-3</v>
      </c>
      <c r="AO41" s="4">
        <f>AN41/AM41</f>
        <v>3.3195484036433416E-2</v>
      </c>
    </row>
    <row r="42" spans="1:41" x14ac:dyDescent="0.25">
      <c r="A42">
        <v>288</v>
      </c>
      <c r="B42">
        <f t="shared" si="19"/>
        <v>290.10292999999996</v>
      </c>
      <c r="C42">
        <v>1</v>
      </c>
      <c r="D42">
        <f>68.75+1</f>
        <v>69.75</v>
      </c>
      <c r="F42" s="11">
        <f>SUM(I42:J42)/SUM(H42:J42)</f>
        <v>0.11093547079114538</v>
      </c>
      <c r="G42" s="11">
        <f t="shared" si="15"/>
        <v>8.5629971224711148E-4</v>
      </c>
      <c r="H42" s="1">
        <v>151293</v>
      </c>
      <c r="I42" s="1">
        <v>17867</v>
      </c>
      <c r="J42" s="1">
        <v>1011</v>
      </c>
      <c r="K42" s="1"/>
      <c r="M42" s="4">
        <f t="shared" si="16"/>
        <v>0.88906452920885459</v>
      </c>
      <c r="N42" s="4">
        <f t="shared" si="17"/>
        <v>0.104994387997955</v>
      </c>
      <c r="O42" s="4">
        <f t="shared" si="18"/>
        <v>5.9410827931903791E-3</v>
      </c>
      <c r="T42">
        <f t="shared" si="13"/>
        <v>224.72900000000001</v>
      </c>
      <c r="U42">
        <v>2.2472900000000001E-4</v>
      </c>
      <c r="V42" s="3">
        <v>6.9275899999999999E-7</v>
      </c>
      <c r="W42" s="4">
        <f t="shared" si="14"/>
        <v>3.082641759630488E-3</v>
      </c>
      <c r="Y42">
        <f>1/Z42</f>
        <v>33.699080689078805</v>
      </c>
      <c r="Z42">
        <v>2.96744E-2</v>
      </c>
      <c r="AA42">
        <v>1.46199E-3</v>
      </c>
      <c r="AB42" s="4">
        <f>AA42/Z42</f>
        <v>4.9267718976626317E-2</v>
      </c>
      <c r="AD42">
        <f>1/AE42</f>
        <v>165.19068787054337</v>
      </c>
      <c r="AE42">
        <v>6.0536100000000001E-3</v>
      </c>
      <c r="AF42">
        <v>1.7895199999999999E-4</v>
      </c>
      <c r="AG42" s="4">
        <f>AF42/AE42</f>
        <v>2.9561203975809473E-2</v>
      </c>
      <c r="AI42" s="4">
        <v>0.14887300000000001</v>
      </c>
      <c r="AJ42">
        <v>3.0992799999999998E-3</v>
      </c>
      <c r="AK42" s="4">
        <f>AJ42/AI42</f>
        <v>2.0818281353905677E-2</v>
      </c>
      <c r="AM42" s="4">
        <v>9.2839699999999997E-2</v>
      </c>
      <c r="AN42">
        <v>3.1413999999999999E-3</v>
      </c>
      <c r="AO42" s="4">
        <f>AN42/AM42</f>
        <v>3.3836817654516335E-2</v>
      </c>
    </row>
    <row r="43" spans="1:41" x14ac:dyDescent="0.25">
      <c r="A43">
        <v>285</v>
      </c>
      <c r="B43">
        <f t="shared" si="19"/>
        <v>288.38077999999996</v>
      </c>
      <c r="C43">
        <v>1</v>
      </c>
      <c r="D43">
        <v>69.650000000000006</v>
      </c>
      <c r="F43" s="11">
        <f>SUM(I43:J43)/SUM(H43:J43)</f>
        <v>0.11103621790807712</v>
      </c>
      <c r="G43" s="11">
        <f t="shared" si="15"/>
        <v>9.1300271042134295E-4</v>
      </c>
      <c r="H43" s="1">
        <v>133205</v>
      </c>
      <c r="I43" s="1">
        <v>15697</v>
      </c>
      <c r="J43" s="1">
        <v>941</v>
      </c>
      <c r="K43" s="1"/>
      <c r="M43" s="4">
        <f>H43/SUM(H43:K43)</f>
        <v>0.88896378209192284</v>
      </c>
      <c r="N43" s="4">
        <f>I43/SUM(H43:K43)</f>
        <v>0.10475631160614776</v>
      </c>
      <c r="O43" s="4">
        <f>J43/SUM(H43:K43)</f>
        <v>6.2799063019293531E-3</v>
      </c>
      <c r="T43">
        <f t="shared" si="13"/>
        <v>196.364</v>
      </c>
      <c r="U43">
        <v>1.9636400000000001E-4</v>
      </c>
      <c r="V43" s="3">
        <v>7.7548299999999998E-7</v>
      </c>
      <c r="W43" s="4">
        <f t="shared" si="14"/>
        <v>3.9492116681265404E-3</v>
      </c>
      <c r="Y43">
        <f>1/Z43</f>
        <v>35.907545252483906</v>
      </c>
      <c r="Z43">
        <v>2.78493E-2</v>
      </c>
      <c r="AA43">
        <v>1.4876799999999999E-3</v>
      </c>
      <c r="AB43" s="4">
        <f>AA43/Z43</f>
        <v>5.341893692121525E-2</v>
      </c>
      <c r="AD43">
        <f>1/AE43</f>
        <v>164.92533005681676</v>
      </c>
      <c r="AE43">
        <v>6.0633500000000003E-3</v>
      </c>
      <c r="AF43">
        <v>1.90636E-4</v>
      </c>
      <c r="AG43" s="4">
        <f>AF43/AE43</f>
        <v>3.1440705220711324E-2</v>
      </c>
      <c r="AI43" s="4">
        <v>0.15032899999999999</v>
      </c>
      <c r="AJ43">
        <v>3.5830100000000002E-3</v>
      </c>
      <c r="AK43" s="4">
        <f>AJ43/AI43</f>
        <v>2.3834456425573247E-2</v>
      </c>
      <c r="AM43" s="4">
        <v>9.39633E-2</v>
      </c>
      <c r="AN43">
        <v>3.56742E-3</v>
      </c>
      <c r="AO43" s="4">
        <f>AN43/AM43</f>
        <v>3.7966099530348553E-2</v>
      </c>
    </row>
    <row r="44" spans="1:41" x14ac:dyDescent="0.25">
      <c r="A44">
        <v>282</v>
      </c>
      <c r="B44">
        <f t="shared" si="19"/>
        <v>286.65862999999996</v>
      </c>
      <c r="C44">
        <v>1</v>
      </c>
      <c r="D44">
        <v>69.53</v>
      </c>
      <c r="F44" s="11">
        <f>SUM(I44:J44)/SUM(H44:J44)</f>
        <v>0.11038100458648756</v>
      </c>
      <c r="G44" s="11">
        <f t="shared" si="15"/>
        <v>9.278644324848597E-4</v>
      </c>
      <c r="H44" s="1">
        <v>128211</v>
      </c>
      <c r="I44" s="1">
        <v>15019</v>
      </c>
      <c r="J44" s="1">
        <v>889</v>
      </c>
      <c r="K44" s="1"/>
      <c r="M44" s="4">
        <f>H44/SUM(H44:K44)</f>
        <v>0.88961899541351241</v>
      </c>
      <c r="N44" s="4">
        <f>I44/SUM(H44:K44)</f>
        <v>0.1042124910664104</v>
      </c>
      <c r="O44" s="4">
        <f>J44/SUM(H44:K44)</f>
        <v>6.1685135200771589E-3</v>
      </c>
      <c r="T44">
        <f t="shared" si="13"/>
        <v>203.52099999999999</v>
      </c>
      <c r="U44">
        <v>2.0352099999999999E-4</v>
      </c>
      <c r="V44" s="3">
        <v>6.9511500000000001E-7</v>
      </c>
      <c r="W44" s="4">
        <f t="shared" si="14"/>
        <v>3.415446071904128E-3</v>
      </c>
      <c r="Y44">
        <f>1/Z44</f>
        <v>35.918766118546294</v>
      </c>
      <c r="Z44">
        <v>2.78406E-2</v>
      </c>
      <c r="AA44">
        <v>1.23667E-3</v>
      </c>
      <c r="AB44" s="4">
        <f>AA44/Z44</f>
        <v>4.4419660495822647E-2</v>
      </c>
      <c r="AD44">
        <f>1/AE44</f>
        <v>179.20536755916913</v>
      </c>
      <c r="AE44">
        <v>5.5801899999999996E-3</v>
      </c>
      <c r="AF44">
        <v>1.7456399999999999E-4</v>
      </c>
      <c r="AG44" s="4">
        <f>AF44/AE44</f>
        <v>3.1282805782598802E-2</v>
      </c>
      <c r="AI44" s="4">
        <v>0.14457300000000001</v>
      </c>
      <c r="AJ44">
        <v>3.14234E-3</v>
      </c>
      <c r="AK44" s="4">
        <f>AJ44/AI44</f>
        <v>2.1735317106236985E-2</v>
      </c>
      <c r="AM44" s="4">
        <v>0.102896</v>
      </c>
      <c r="AN44">
        <v>3.1675700000000002E-3</v>
      </c>
      <c r="AO44" s="4">
        <f>AN44/AM44</f>
        <v>3.0784189861607837E-2</v>
      </c>
    </row>
    <row r="45" spans="1:41" x14ac:dyDescent="0.25">
      <c r="F45" s="11"/>
      <c r="G45" s="11"/>
      <c r="H45" s="1"/>
      <c r="I45" s="1"/>
      <c r="J45" s="1"/>
      <c r="K45" s="1"/>
      <c r="M45" s="4"/>
      <c r="N45" s="4"/>
      <c r="O45" s="4"/>
      <c r="V45" s="3"/>
      <c r="W45" s="4"/>
      <c r="AB45" s="4"/>
      <c r="AG45" s="4"/>
      <c r="AK45" s="4"/>
      <c r="AO45" s="4"/>
    </row>
    <row r="46" spans="1:41" x14ac:dyDescent="0.25">
      <c r="A46">
        <v>280</v>
      </c>
      <c r="C46">
        <v>1</v>
      </c>
      <c r="D46" s="8">
        <v>69.45</v>
      </c>
      <c r="F46" s="11"/>
      <c r="G46" s="11"/>
      <c r="H46" s="1"/>
      <c r="I46" s="1"/>
      <c r="J46" s="1"/>
      <c r="K46" s="1"/>
      <c r="M46" s="4"/>
      <c r="N46" s="4"/>
      <c r="O46" s="4"/>
      <c r="V46" s="3"/>
      <c r="W46" s="4"/>
      <c r="AB46" s="4"/>
      <c r="AG46" s="4"/>
      <c r="AK46" s="4"/>
      <c r="AO46" s="4"/>
    </row>
    <row r="47" spans="1:41" x14ac:dyDescent="0.25">
      <c r="A47">
        <v>280</v>
      </c>
      <c r="B47">
        <f t="shared" ref="B47" si="20">$B$1*A47+$B$2</f>
        <v>285.51052999999996</v>
      </c>
      <c r="C47">
        <v>1</v>
      </c>
      <c r="D47" s="8">
        <v>69.48</v>
      </c>
      <c r="E47" t="s">
        <v>42</v>
      </c>
      <c r="F47" s="11">
        <f>SUM(I47:J47)/SUM(H47:J47)</f>
        <v>0.10997135358594783</v>
      </c>
      <c r="G47" s="11">
        <f t="shared" ref="G47" si="21">SQRT(1 / H47 + 1 / (I47 + J47))*F47</f>
        <v>1.0294368061515098E-3</v>
      </c>
      <c r="H47" s="1">
        <v>103772</v>
      </c>
      <c r="I47" s="1">
        <v>12209</v>
      </c>
      <c r="J47" s="1">
        <v>613</v>
      </c>
      <c r="K47" s="1"/>
      <c r="M47" s="4">
        <f>H47/SUM(H47:K47)</f>
        <v>0.89002864641405222</v>
      </c>
      <c r="N47" s="4">
        <f>I47/SUM(H47:K47)</f>
        <v>0.10471379316259842</v>
      </c>
      <c r="O47" s="4">
        <f>J47/SUM(H47:K47)</f>
        <v>5.2575604233494003E-3</v>
      </c>
      <c r="T47">
        <f>U47 * 1000*1000</f>
        <v>151.65099999999998</v>
      </c>
      <c r="U47">
        <v>1.5165099999999999E-4</v>
      </c>
      <c r="V47" s="3">
        <v>6.1923999999999998E-7</v>
      </c>
      <c r="W47" s="4">
        <f>V47/U47</f>
        <v>4.0833228926944101E-3</v>
      </c>
      <c r="Y47">
        <f>1/Z47</f>
        <v>35.425441843823393</v>
      </c>
      <c r="Z47">
        <v>2.8228300000000001E-2</v>
      </c>
      <c r="AA47">
        <v>1.44198E-3</v>
      </c>
      <c r="AB47" s="4">
        <f>AA47/Z47</f>
        <v>5.1082778629956464E-2</v>
      </c>
      <c r="AD47">
        <f>1/AE47</f>
        <v>170.4837989245882</v>
      </c>
      <c r="AE47">
        <v>5.86566E-3</v>
      </c>
      <c r="AF47">
        <v>1.71996E-4</v>
      </c>
      <c r="AG47" s="4">
        <f>AF47/AE47</f>
        <v>2.932253147983347E-2</v>
      </c>
      <c r="AI47" s="4">
        <v>0.153254</v>
      </c>
      <c r="AJ47">
        <v>3.4712800000000002E-3</v>
      </c>
      <c r="AK47" s="4">
        <f>AJ47/AI47</f>
        <v>2.2650501781356441E-2</v>
      </c>
      <c r="AM47" s="4">
        <v>9.9498100000000006E-2</v>
      </c>
      <c r="AN47">
        <v>3.49673E-3</v>
      </c>
      <c r="AO47" s="4">
        <f>AN47/AM47</f>
        <v>3.5143686160841257E-2</v>
      </c>
    </row>
    <row r="48" spans="1:41" x14ac:dyDescent="0.25">
      <c r="D48" s="8"/>
      <c r="F48" s="11"/>
      <c r="G48" s="11"/>
      <c r="H48" s="1"/>
      <c r="I48" s="1"/>
      <c r="J48" s="1"/>
      <c r="K48" s="1"/>
      <c r="M48" s="4"/>
      <c r="N48" s="4"/>
      <c r="O48" s="4"/>
      <c r="V48" s="3"/>
      <c r="W48" s="4"/>
      <c r="AB48" s="4"/>
      <c r="AG48" s="4"/>
      <c r="AK48" s="4"/>
      <c r="AO48" s="4"/>
    </row>
    <row r="49" spans="1:41" x14ac:dyDescent="0.25">
      <c r="A49">
        <v>278</v>
      </c>
      <c r="B49">
        <f t="shared" ref="B49:B50" si="22">$B$1*A49+$B$2</f>
        <v>284.36242999999996</v>
      </c>
      <c r="C49">
        <v>1</v>
      </c>
      <c r="D49" s="8">
        <v>69.38</v>
      </c>
      <c r="F49" s="11">
        <f>SUM(I49:J49)/SUM(H49:J49)</f>
        <v>0.11210081388135296</v>
      </c>
      <c r="G49" s="11">
        <f t="shared" ref="G49:G50" si="23">SQRT(1 / H49 + 1 / (I49 + J49))*F49</f>
        <v>1.0812065438567139E-3</v>
      </c>
      <c r="H49" s="1">
        <v>95894</v>
      </c>
      <c r="I49" s="1">
        <v>11326</v>
      </c>
      <c r="J49" s="1">
        <v>781</v>
      </c>
      <c r="K49" s="1"/>
      <c r="M49" s="4">
        <f>H49/SUM(H49:K49)</f>
        <v>0.88789918611864704</v>
      </c>
      <c r="N49" s="4">
        <f>I49/SUM(H49:K49)</f>
        <v>0.10486939935741335</v>
      </c>
      <c r="O49" s="4">
        <f>J49/SUM(H49:K49)</f>
        <v>7.2314145239395933E-3</v>
      </c>
      <c r="T49">
        <f>U49 * 1000*1000</f>
        <v>141.49700000000001</v>
      </c>
      <c r="U49">
        <v>1.41497E-4</v>
      </c>
      <c r="V49" s="3">
        <v>6.1529299999999998E-7</v>
      </c>
      <c r="W49" s="4">
        <f>V49/U49</f>
        <v>4.348452617369979E-3</v>
      </c>
      <c r="Y49">
        <f>1/Z49</f>
        <v>37.820195227847769</v>
      </c>
      <c r="Z49">
        <v>2.64409E-2</v>
      </c>
      <c r="AA49">
        <v>1.61071E-3</v>
      </c>
      <c r="AB49" s="4">
        <f>AA49/Z49</f>
        <v>6.0917366655446677E-2</v>
      </c>
      <c r="AD49">
        <f>1/AE49</f>
        <v>161.33013469452945</v>
      </c>
      <c r="AE49">
        <v>6.1984700000000002E-3</v>
      </c>
      <c r="AF49">
        <v>2.1051899999999999E-4</v>
      </c>
      <c r="AG49" s="4">
        <f>AF49/AE49</f>
        <v>3.3963058625757644E-2</v>
      </c>
      <c r="AI49" s="4">
        <v>0.15157799999999999</v>
      </c>
      <c r="AJ49">
        <v>4.34235E-3</v>
      </c>
      <c r="AK49" s="4">
        <f>AJ49/AI49</f>
        <v>2.8647626964335197E-2</v>
      </c>
      <c r="AM49" s="4">
        <v>9.3213599999999994E-2</v>
      </c>
      <c r="AN49">
        <v>4.3496899999999998E-3</v>
      </c>
      <c r="AO49" s="4">
        <f>AN49/AM49</f>
        <v>4.6663684269248266E-2</v>
      </c>
    </row>
    <row r="50" spans="1:41" x14ac:dyDescent="0.25">
      <c r="A50">
        <v>275</v>
      </c>
      <c r="B50">
        <f t="shared" si="22"/>
        <v>282.64027999999996</v>
      </c>
      <c r="C50">
        <v>1</v>
      </c>
      <c r="D50">
        <v>69.3</v>
      </c>
      <c r="F50" s="11">
        <f>SUM(I50:J50)/SUM(H50:J50)</f>
        <v>0.11365309473922645</v>
      </c>
      <c r="G50" s="11">
        <f t="shared" si="23"/>
        <v>1.2050934090131991E-3</v>
      </c>
      <c r="H50" s="1">
        <v>78260</v>
      </c>
      <c r="I50" s="1">
        <v>9546</v>
      </c>
      <c r="J50" s="1">
        <v>489</v>
      </c>
      <c r="M50" s="4">
        <f>H50/SUM(H50:K50)</f>
        <v>0.88634690526077353</v>
      </c>
      <c r="N50" s="4">
        <f>I50/SUM(H50:K50)</f>
        <v>0.1081148422900504</v>
      </c>
      <c r="O50" s="4">
        <f>J50/SUM(H50:K50)</f>
        <v>5.5382524491760579E-3</v>
      </c>
      <c r="T50">
        <f>U50 * 1000*1000</f>
        <v>120.50099999999999</v>
      </c>
      <c r="U50">
        <v>1.20501E-4</v>
      </c>
      <c r="V50" s="3">
        <v>6.3712999999999999E-7</v>
      </c>
      <c r="W50" s="4">
        <f>V50/U50</f>
        <v>5.2873420137592216E-3</v>
      </c>
      <c r="Y50">
        <f>1/Z50</f>
        <v>40.561204830028267</v>
      </c>
      <c r="Z50">
        <v>2.4654100000000002E-2</v>
      </c>
      <c r="AA50">
        <v>1.6827999999999999E-3</v>
      </c>
      <c r="AB50" s="4">
        <f>AA50/Z50</f>
        <v>6.8256395487971563E-2</v>
      </c>
      <c r="AD50">
        <f>1/AE50</f>
        <v>165.29936541573616</v>
      </c>
      <c r="AE50">
        <v>6.0496300000000003E-3</v>
      </c>
      <c r="AF50">
        <v>2.38373E-4</v>
      </c>
      <c r="AG50" s="4">
        <f>AF50/AE50</f>
        <v>3.9402905632245279E-2</v>
      </c>
      <c r="AI50" s="4">
        <v>0.15487400000000001</v>
      </c>
      <c r="AJ50">
        <v>5.4038999999999997E-3</v>
      </c>
      <c r="AK50" s="4">
        <f>AJ50/AI50</f>
        <v>3.4892234978111232E-2</v>
      </c>
      <c r="AM50" s="4">
        <v>9.9045900000000006E-2</v>
      </c>
      <c r="AN50">
        <v>5.3443600000000003E-3</v>
      </c>
      <c r="AO50" s="4">
        <f>AN50/AM50</f>
        <v>5.3958417259068775E-2</v>
      </c>
    </row>
    <row r="52" spans="1:41" x14ac:dyDescent="0.25">
      <c r="A52" t="s">
        <v>0</v>
      </c>
      <c r="C52" t="s">
        <v>2</v>
      </c>
      <c r="D52" t="s">
        <v>1</v>
      </c>
      <c r="F52" s="11" t="s">
        <v>14</v>
      </c>
      <c r="G52" s="11"/>
      <c r="H52" t="s">
        <v>10</v>
      </c>
      <c r="I52" t="s">
        <v>11</v>
      </c>
      <c r="J52" t="s">
        <v>12</v>
      </c>
      <c r="K52" t="s">
        <v>13</v>
      </c>
      <c r="M52" t="s">
        <v>25</v>
      </c>
      <c r="N52" t="s">
        <v>26</v>
      </c>
      <c r="O52" t="s">
        <v>27</v>
      </c>
      <c r="P52" s="4" t="s">
        <v>28</v>
      </c>
      <c r="T52" t="s">
        <v>23</v>
      </c>
      <c r="U52" t="s">
        <v>3</v>
      </c>
      <c r="V52" t="s">
        <v>24</v>
      </c>
      <c r="W52" s="4" t="s">
        <v>20</v>
      </c>
      <c r="Y52" t="s">
        <v>21</v>
      </c>
      <c r="Z52" t="s">
        <v>4</v>
      </c>
      <c r="AA52" t="s">
        <v>15</v>
      </c>
      <c r="AB52" t="s">
        <v>20</v>
      </c>
      <c r="AD52" s="6" t="s">
        <v>22</v>
      </c>
      <c r="AE52" t="s">
        <v>5</v>
      </c>
      <c r="AF52" t="s">
        <v>16</v>
      </c>
      <c r="AG52" t="s">
        <v>20</v>
      </c>
      <c r="AI52" s="4" t="s">
        <v>7</v>
      </c>
      <c r="AJ52" t="s">
        <v>18</v>
      </c>
      <c r="AK52" t="s">
        <v>20</v>
      </c>
      <c r="AL52" s="2"/>
      <c r="AM52" s="4" t="s">
        <v>8</v>
      </c>
      <c r="AN52" t="s">
        <v>19</v>
      </c>
      <c r="AO52" s="2" t="s">
        <v>20</v>
      </c>
    </row>
    <row r="53" spans="1:41" x14ac:dyDescent="0.25">
      <c r="A53">
        <v>295</v>
      </c>
      <c r="C53">
        <v>1.1000000000000001</v>
      </c>
    </row>
    <row r="54" spans="1:41" x14ac:dyDescent="0.25">
      <c r="A54">
        <v>293</v>
      </c>
      <c r="C54">
        <v>1.1000000000000001</v>
      </c>
    </row>
    <row r="55" spans="1:41" x14ac:dyDescent="0.25">
      <c r="A55">
        <v>290</v>
      </c>
      <c r="C55">
        <v>1.1000000000000001</v>
      </c>
    </row>
    <row r="56" spans="1:41" x14ac:dyDescent="0.25">
      <c r="A56">
        <v>285</v>
      </c>
      <c r="C56">
        <v>1.1000000000000001</v>
      </c>
      <c r="D56">
        <v>69.75</v>
      </c>
    </row>
    <row r="57" spans="1:41" x14ac:dyDescent="0.25">
      <c r="A57">
        <v>280</v>
      </c>
      <c r="C57">
        <v>1.1000000000000001</v>
      </c>
      <c r="D57" s="8">
        <v>69.575651999999991</v>
      </c>
      <c r="M57" s="4" t="e">
        <f>H57/SUM(H57:K57)</f>
        <v>#DIV/0!</v>
      </c>
      <c r="N57" s="4" t="e">
        <f>I57/SUM(H57:K57)</f>
        <v>#DIV/0!</v>
      </c>
      <c r="O57" s="4" t="e">
        <f>J57/SUM(H57:K57)</f>
        <v>#DIV/0!</v>
      </c>
      <c r="T57">
        <f>U57 * 1000*1000</f>
        <v>0</v>
      </c>
      <c r="V57" s="3"/>
      <c r="W57" s="4" t="e">
        <f>V57/U57</f>
        <v>#DIV/0!</v>
      </c>
      <c r="Y57" t="e">
        <f>1/Z57</f>
        <v>#DIV/0!</v>
      </c>
      <c r="AB57" s="4" t="e">
        <f>AA57/Z57</f>
        <v>#DIV/0!</v>
      </c>
      <c r="AD57" t="e">
        <f>1/AE57</f>
        <v>#DIV/0!</v>
      </c>
      <c r="AG57" s="4" t="e">
        <f>AF57/AE57</f>
        <v>#DIV/0!</v>
      </c>
      <c r="AK57" s="4" t="e">
        <f>AJ57/AI57</f>
        <v>#DIV/0!</v>
      </c>
      <c r="AO57" s="4" t="e">
        <f>AN57/AM57</f>
        <v>#DIV/0!</v>
      </c>
    </row>
    <row r="58" spans="1:41" x14ac:dyDescent="0.25">
      <c r="A58">
        <v>275</v>
      </c>
      <c r="C58">
        <v>1.1000000000000001</v>
      </c>
      <c r="D58">
        <v>69.400000000000006</v>
      </c>
    </row>
    <row r="60" spans="1:41" x14ac:dyDescent="0.25">
      <c r="A60" t="s">
        <v>0</v>
      </c>
      <c r="C60" t="s">
        <v>2</v>
      </c>
      <c r="D60" t="s">
        <v>1</v>
      </c>
      <c r="F60" s="11" t="s">
        <v>14</v>
      </c>
      <c r="G60" s="11"/>
      <c r="H60" t="s">
        <v>10</v>
      </c>
      <c r="I60" t="s">
        <v>11</v>
      </c>
      <c r="J60" t="s">
        <v>12</v>
      </c>
      <c r="K60" t="s">
        <v>13</v>
      </c>
      <c r="M60" t="s">
        <v>25</v>
      </c>
      <c r="N60" t="s">
        <v>26</v>
      </c>
      <c r="O60" t="s">
        <v>27</v>
      </c>
      <c r="P60" s="4" t="s">
        <v>28</v>
      </c>
      <c r="T60" t="s">
        <v>23</v>
      </c>
      <c r="U60" t="s">
        <v>3</v>
      </c>
      <c r="V60" t="s">
        <v>24</v>
      </c>
      <c r="W60" s="4" t="s">
        <v>20</v>
      </c>
      <c r="Y60" t="s">
        <v>21</v>
      </c>
      <c r="Z60" t="s">
        <v>4</v>
      </c>
      <c r="AA60" t="s">
        <v>15</v>
      </c>
      <c r="AB60" t="s">
        <v>20</v>
      </c>
      <c r="AD60" s="6" t="s">
        <v>22</v>
      </c>
      <c r="AE60" t="s">
        <v>5</v>
      </c>
      <c r="AF60" t="s">
        <v>16</v>
      </c>
      <c r="AG60" t="s">
        <v>20</v>
      </c>
      <c r="AI60" s="4" t="s">
        <v>7</v>
      </c>
      <c r="AJ60" t="s">
        <v>18</v>
      </c>
      <c r="AK60" t="s">
        <v>20</v>
      </c>
      <c r="AL60" s="2"/>
      <c r="AM60" s="4" t="s">
        <v>8</v>
      </c>
      <c r="AN60" t="s">
        <v>19</v>
      </c>
      <c r="AO60" s="2" t="s">
        <v>20</v>
      </c>
    </row>
    <row r="61" spans="1:41" x14ac:dyDescent="0.25">
      <c r="A61">
        <v>295</v>
      </c>
      <c r="C61">
        <v>1.2</v>
      </c>
    </row>
    <row r="62" spans="1:41" x14ac:dyDescent="0.25">
      <c r="A62">
        <v>290</v>
      </c>
      <c r="C62">
        <v>1.2</v>
      </c>
    </row>
    <row r="63" spans="1:41" x14ac:dyDescent="0.25">
      <c r="A63">
        <v>285</v>
      </c>
      <c r="C63">
        <v>1.2</v>
      </c>
      <c r="D63">
        <v>69.849999999999994</v>
      </c>
    </row>
    <row r="64" spans="1:41" x14ac:dyDescent="0.25">
      <c r="A64">
        <v>280</v>
      </c>
      <c r="C64">
        <v>1.2</v>
      </c>
      <c r="D64" s="8"/>
      <c r="M64" s="4" t="e">
        <f>H64/SUM(H64:K64)</f>
        <v>#DIV/0!</v>
      </c>
      <c r="N64" s="4" t="e">
        <f>I64/SUM(H64:K64)</f>
        <v>#DIV/0!</v>
      </c>
      <c r="O64" s="4" t="e">
        <f>J64/SUM(H64:K64)</f>
        <v>#DIV/0!</v>
      </c>
      <c r="T64">
        <f>U64 * 1000*1000</f>
        <v>0</v>
      </c>
      <c r="V64" s="3"/>
      <c r="W64" s="4" t="e">
        <f>V64/U64</f>
        <v>#DIV/0!</v>
      </c>
      <c r="Y64" t="e">
        <f>1/Z64</f>
        <v>#DIV/0!</v>
      </c>
      <c r="AB64" s="4" t="e">
        <f>AA64/Z64</f>
        <v>#DIV/0!</v>
      </c>
      <c r="AD64" t="e">
        <f>1/AE64</f>
        <v>#DIV/0!</v>
      </c>
      <c r="AG64" s="4" t="e">
        <f>AF64/AE64</f>
        <v>#DIV/0!</v>
      </c>
      <c r="AK64" s="4" t="e">
        <f>AJ64/AI64</f>
        <v>#DIV/0!</v>
      </c>
      <c r="AO64" s="4" t="e">
        <f>AN64/AM64</f>
        <v>#DIV/0!</v>
      </c>
    </row>
    <row r="65" spans="1:41" x14ac:dyDescent="0.25">
      <c r="A65">
        <v>275</v>
      </c>
      <c r="C65">
        <v>1.2</v>
      </c>
    </row>
    <row r="67" spans="1:41" x14ac:dyDescent="0.25">
      <c r="A67" t="s">
        <v>0</v>
      </c>
      <c r="C67" t="s">
        <v>2</v>
      </c>
      <c r="D67" t="s">
        <v>1</v>
      </c>
      <c r="F67" s="11" t="s">
        <v>14</v>
      </c>
      <c r="G67" s="11"/>
      <c r="H67" t="s">
        <v>10</v>
      </c>
      <c r="I67" t="s">
        <v>11</v>
      </c>
      <c r="J67" t="s">
        <v>12</v>
      </c>
      <c r="K67" t="s">
        <v>13</v>
      </c>
      <c r="M67" t="s">
        <v>25</v>
      </c>
      <c r="N67" t="s">
        <v>26</v>
      </c>
      <c r="O67" t="s">
        <v>27</v>
      </c>
      <c r="P67" s="4" t="s">
        <v>28</v>
      </c>
      <c r="T67" t="s">
        <v>23</v>
      </c>
      <c r="U67" t="s">
        <v>3</v>
      </c>
      <c r="V67" t="s">
        <v>24</v>
      </c>
      <c r="W67" s="4" t="s">
        <v>20</v>
      </c>
      <c r="Y67" t="s">
        <v>21</v>
      </c>
      <c r="Z67" t="s">
        <v>4</v>
      </c>
      <c r="AA67" t="s">
        <v>15</v>
      </c>
      <c r="AB67" t="s">
        <v>20</v>
      </c>
      <c r="AD67" s="6" t="s">
        <v>22</v>
      </c>
      <c r="AE67" t="s">
        <v>5</v>
      </c>
      <c r="AF67" t="s">
        <v>16</v>
      </c>
      <c r="AG67" t="s">
        <v>20</v>
      </c>
      <c r="AI67" s="4" t="s">
        <v>7</v>
      </c>
      <c r="AJ67" t="s">
        <v>18</v>
      </c>
      <c r="AK67" t="s">
        <v>20</v>
      </c>
      <c r="AL67" s="2"/>
      <c r="AM67" s="4" t="s">
        <v>8</v>
      </c>
      <c r="AN67" t="s">
        <v>19</v>
      </c>
      <c r="AO67" s="2" t="s">
        <v>20</v>
      </c>
    </row>
    <row r="68" spans="1:41" x14ac:dyDescent="0.25">
      <c r="A68">
        <v>295</v>
      </c>
      <c r="B68">
        <f t="shared" ref="B68:B72" si="24">$B$1*A68+$B$2</f>
        <v>294.12127999999996</v>
      </c>
      <c r="C68">
        <v>1.3</v>
      </c>
    </row>
    <row r="69" spans="1:41" x14ac:dyDescent="0.25">
      <c r="A69">
        <v>290</v>
      </c>
      <c r="B69">
        <f t="shared" si="24"/>
        <v>291.25102999999996</v>
      </c>
      <c r="C69">
        <v>1.3</v>
      </c>
      <c r="T69">
        <f>U69 * 1000*1000</f>
        <v>335.637</v>
      </c>
      <c r="U69">
        <v>3.3563700000000001E-4</v>
      </c>
      <c r="V69" s="3">
        <v>1.5129900000000001E-6</v>
      </c>
      <c r="W69" s="4">
        <f>V69/U69</f>
        <v>4.5078164803046151E-3</v>
      </c>
      <c r="Y69">
        <f>1/Z69</f>
        <v>30.9831575555528</v>
      </c>
      <c r="Z69">
        <v>3.2275600000000002E-2</v>
      </c>
      <c r="AA69">
        <v>9.7201500000000001E-4</v>
      </c>
      <c r="AB69" s="4">
        <f>AA69/Z69</f>
        <v>3.0116093891360655E-2</v>
      </c>
      <c r="AD69">
        <f>1/AE69</f>
        <v>160.72286716737199</v>
      </c>
      <c r="AE69">
        <v>6.2218899999999999E-3</v>
      </c>
      <c r="AF69">
        <v>1.91614E-4</v>
      </c>
      <c r="AG69" s="4">
        <f>AF69/AE69</f>
        <v>3.0796751469408815E-2</v>
      </c>
      <c r="AI69" s="4">
        <v>0.23214699999999999</v>
      </c>
      <c r="AJ69">
        <v>4.5579100000000001E-3</v>
      </c>
      <c r="AK69" s="4">
        <f>AJ69/AI69</f>
        <v>1.9633723459704412E-2</v>
      </c>
      <c r="AM69" s="4">
        <v>0.24408299999999999</v>
      </c>
      <c r="AN69">
        <v>4.3685099999999999E-3</v>
      </c>
      <c r="AO69" s="4">
        <f t="shared" ref="AO69:AO71" si="25">AN69/AM69</f>
        <v>1.789764137608928E-2</v>
      </c>
    </row>
    <row r="70" spans="1:41" x14ac:dyDescent="0.25">
      <c r="A70">
        <v>285</v>
      </c>
      <c r="B70">
        <f t="shared" si="24"/>
        <v>288.38077999999996</v>
      </c>
      <c r="C70">
        <v>1.3</v>
      </c>
      <c r="D70">
        <v>69.95</v>
      </c>
      <c r="F70" s="11">
        <f>SUM(I70:J70)/SUM(H70:J70)</f>
        <v>0.15416960715125852</v>
      </c>
      <c r="G70" s="11">
        <f t="shared" ref="G70:G72" si="26">SQRT(1 / H70 + 1 / (I70 + J70))*F70</f>
        <v>1.3366157254207406E-3</v>
      </c>
      <c r="H70">
        <v>86295</v>
      </c>
      <c r="I70">
        <v>14674</v>
      </c>
      <c r="J70">
        <v>1055</v>
      </c>
      <c r="M70" s="4">
        <f>H70/SUM(H70:K70)</f>
        <v>0.84583039284874151</v>
      </c>
      <c r="N70" s="4">
        <f>I70/SUM(H70:K70)</f>
        <v>0.14382890300321494</v>
      </c>
      <c r="O70" s="4">
        <f>J70/SUM(H70:K70)</f>
        <v>1.0340704148043597E-2</v>
      </c>
      <c r="T70">
        <f>U70 * 1000*1000</f>
        <v>246.35999999999999</v>
      </c>
      <c r="U70">
        <v>2.4635999999999999E-4</v>
      </c>
      <c r="V70" s="3">
        <v>1.29139E-6</v>
      </c>
      <c r="W70" s="4">
        <f>V70/U70</f>
        <v>5.2418817989933432E-3</v>
      </c>
      <c r="Y70">
        <f>1/Z70</f>
        <v>29.147295859626624</v>
      </c>
      <c r="Z70">
        <v>3.4308499999999999E-2</v>
      </c>
      <c r="AA70">
        <v>1.2193200000000001E-3</v>
      </c>
      <c r="AB70" s="4">
        <f>AA70/Z70</f>
        <v>3.5539880787559937E-2</v>
      </c>
      <c r="AD70">
        <f>1/AE70</f>
        <v>157.41933046410367</v>
      </c>
      <c r="AE70">
        <v>6.3524599999999999E-3</v>
      </c>
      <c r="AF70">
        <v>1.9454499999999999E-4</v>
      </c>
      <c r="AG70" s="4">
        <f>AF70/AE70</f>
        <v>3.0625143645139047E-2</v>
      </c>
      <c r="AI70" s="4">
        <v>0.23960899999999999</v>
      </c>
      <c r="AJ70">
        <v>4.8952600000000002E-3</v>
      </c>
      <c r="AK70" s="4">
        <f>AJ70/AI70</f>
        <v>2.0430200868915609E-2</v>
      </c>
      <c r="AM70" s="4">
        <v>0.244973</v>
      </c>
      <c r="AN70">
        <v>4.8270700000000001E-3</v>
      </c>
      <c r="AO70" s="4">
        <f t="shared" si="25"/>
        <v>1.9704498046723518E-2</v>
      </c>
    </row>
    <row r="71" spans="1:41" x14ac:dyDescent="0.25">
      <c r="A71">
        <v>280</v>
      </c>
      <c r="B71">
        <f t="shared" si="24"/>
        <v>285.51052999999996</v>
      </c>
      <c r="C71">
        <v>1.3</v>
      </c>
      <c r="D71" s="8">
        <v>69.775651999999994</v>
      </c>
      <c r="F71" s="11">
        <f>SUM(I71:J71)/SUM(H71:J71)</f>
        <v>0.15462782623422813</v>
      </c>
      <c r="G71" s="11">
        <f t="shared" si="26"/>
        <v>2.7829044285981536E-3</v>
      </c>
      <c r="H71">
        <v>19966</v>
      </c>
      <c r="I71">
        <v>3427</v>
      </c>
      <c r="J71">
        <v>225</v>
      </c>
      <c r="M71" s="4">
        <f>H71/SUM(H71:K71)</f>
        <v>0.84537217376577189</v>
      </c>
      <c r="N71" s="4">
        <f>I71/SUM(H71:K71)</f>
        <v>0.14510119400457278</v>
      </c>
      <c r="O71" s="4">
        <f>J71/SUM(H71:K71)</f>
        <v>9.526632229655347E-3</v>
      </c>
      <c r="T71">
        <f>U71 * 1000*1000</f>
        <v>191.05500000000001</v>
      </c>
      <c r="U71">
        <v>1.9105500000000001E-4</v>
      </c>
      <c r="V71" s="3">
        <v>1.78772E-6</v>
      </c>
      <c r="W71" s="4">
        <f>V71/U71</f>
        <v>9.3570961241527303E-3</v>
      </c>
      <c r="Y71">
        <f>1/Z71</f>
        <v>26.955703692122732</v>
      </c>
      <c r="Z71">
        <v>3.7097900000000003E-2</v>
      </c>
      <c r="AA71">
        <v>1.9875000000000001E-3</v>
      </c>
      <c r="AB71" s="4">
        <f>AA71/Z71</f>
        <v>5.3574461088093932E-2</v>
      </c>
      <c r="AD71">
        <f>1/AE71</f>
        <v>189.97754465422187</v>
      </c>
      <c r="AE71">
        <v>5.26378E-3</v>
      </c>
      <c r="AF71">
        <v>2.6215400000000001E-4</v>
      </c>
      <c r="AG71" s="4">
        <f>AF71/AE71</f>
        <v>4.9803373241282881E-2</v>
      </c>
      <c r="AI71" s="4">
        <v>0.203927</v>
      </c>
      <c r="AJ71">
        <v>6.2755099999999998E-3</v>
      </c>
      <c r="AK71" s="4">
        <f>AJ71/AI71</f>
        <v>3.0773315941488865E-2</v>
      </c>
      <c r="AM71" s="4">
        <v>0.23422100000000001</v>
      </c>
      <c r="AN71">
        <v>7.5146299999999996E-3</v>
      </c>
      <c r="AO71" s="4">
        <f t="shared" si="25"/>
        <v>3.2083502333266442E-2</v>
      </c>
    </row>
    <row r="72" spans="1:41" x14ac:dyDescent="0.25">
      <c r="A72">
        <v>275</v>
      </c>
      <c r="B72">
        <f t="shared" si="24"/>
        <v>282.64027999999996</v>
      </c>
      <c r="C72">
        <v>1.3</v>
      </c>
      <c r="D72">
        <v>69.599999999999994</v>
      </c>
      <c r="F72" s="11">
        <f>SUM(I72:J72)/SUM(H72:J72)</f>
        <v>0.15374787631668366</v>
      </c>
      <c r="G72" s="11">
        <f t="shared" si="26"/>
        <v>1.5714101054030304E-3</v>
      </c>
      <c r="H72">
        <v>62263</v>
      </c>
      <c r="I72">
        <v>10552</v>
      </c>
      <c r="J72">
        <v>760</v>
      </c>
      <c r="M72" s="4">
        <f>H72/SUM(H72:K72)</f>
        <v>0.84625212368331637</v>
      </c>
      <c r="N72" s="4">
        <f>I72/SUM(H72:K72)</f>
        <v>0.14341828066598708</v>
      </c>
      <c r="O72" s="4">
        <f>J72/SUM(H72:K72)</f>
        <v>1.0329595650696568E-2</v>
      </c>
      <c r="T72">
        <f>U72 * 1000*1000</f>
        <v>147.19499999999999</v>
      </c>
      <c r="U72">
        <v>1.47195E-4</v>
      </c>
      <c r="V72" s="3">
        <v>8.50521E-7</v>
      </c>
      <c r="W72" s="4">
        <f>V72/U72</f>
        <v>5.7781921940283296E-3</v>
      </c>
      <c r="Y72">
        <f>1/Z72</f>
        <v>26.987421162995929</v>
      </c>
      <c r="Z72">
        <v>3.7054299999999998E-2</v>
      </c>
      <c r="AA72">
        <v>1.1176000000000001E-3</v>
      </c>
      <c r="AB72" s="4">
        <f>AA72/Z72</f>
        <v>3.0161141891764252E-2</v>
      </c>
      <c r="AD72">
        <f>1/AE72</f>
        <v>182.66308159925183</v>
      </c>
      <c r="AE72">
        <v>5.4745599999999998E-3</v>
      </c>
      <c r="AF72">
        <v>1.38369E-4</v>
      </c>
      <c r="AG72" s="4">
        <f>AF72/AE72</f>
        <v>2.5274907937806877E-2</v>
      </c>
      <c r="AI72" s="4">
        <v>0.222777</v>
      </c>
      <c r="AJ72">
        <v>3.571E-3</v>
      </c>
      <c r="AK72" s="4">
        <f>AJ72/AI72</f>
        <v>1.6029482397195403E-2</v>
      </c>
      <c r="AM72" s="4">
        <v>0.242733</v>
      </c>
      <c r="AN72">
        <v>4.2984199999999998E-3</v>
      </c>
      <c r="AO72" s="4">
        <f>AN72/AM72</f>
        <v>1.7708428602620986E-2</v>
      </c>
    </row>
    <row r="74" spans="1:41" x14ac:dyDescent="0.25">
      <c r="A74" t="s">
        <v>0</v>
      </c>
      <c r="C74" t="s">
        <v>2</v>
      </c>
      <c r="D74" t="s">
        <v>1</v>
      </c>
      <c r="F74" s="11" t="s">
        <v>14</v>
      </c>
      <c r="G74" s="11"/>
      <c r="H74" t="s">
        <v>10</v>
      </c>
      <c r="I74" t="s">
        <v>11</v>
      </c>
      <c r="J74" t="s">
        <v>12</v>
      </c>
      <c r="K74" t="s">
        <v>13</v>
      </c>
      <c r="M74" t="s">
        <v>25</v>
      </c>
      <c r="N74" t="s">
        <v>26</v>
      </c>
      <c r="O74" t="s">
        <v>27</v>
      </c>
      <c r="P74" s="4" t="s">
        <v>28</v>
      </c>
      <c r="T74" t="s">
        <v>23</v>
      </c>
      <c r="U74" t="s">
        <v>3</v>
      </c>
      <c r="V74" t="s">
        <v>24</v>
      </c>
      <c r="W74" s="4" t="s">
        <v>20</v>
      </c>
      <c r="Y74" t="s">
        <v>21</v>
      </c>
      <c r="Z74" t="s">
        <v>4</v>
      </c>
      <c r="AA74" t="s">
        <v>15</v>
      </c>
      <c r="AB74" t="s">
        <v>20</v>
      </c>
      <c r="AD74" s="6" t="s">
        <v>22</v>
      </c>
      <c r="AE74" t="s">
        <v>5</v>
      </c>
      <c r="AF74" t="s">
        <v>16</v>
      </c>
      <c r="AG74" t="s">
        <v>20</v>
      </c>
      <c r="AI74" s="4" t="s">
        <v>7</v>
      </c>
      <c r="AJ74" t="s">
        <v>18</v>
      </c>
      <c r="AK74" t="s">
        <v>20</v>
      </c>
      <c r="AL74" s="2"/>
      <c r="AM74" s="4" t="s">
        <v>8</v>
      </c>
      <c r="AN74" t="s">
        <v>19</v>
      </c>
      <c r="AO74" s="2" t="s">
        <v>20</v>
      </c>
    </row>
    <row r="75" spans="1:41" x14ac:dyDescent="0.25">
      <c r="A75">
        <v>295</v>
      </c>
      <c r="C75">
        <v>1.5</v>
      </c>
      <c r="D75" s="8">
        <v>70.510000000000005</v>
      </c>
    </row>
    <row r="76" spans="1:41" x14ac:dyDescent="0.25">
      <c r="A76">
        <v>290</v>
      </c>
      <c r="C76">
        <v>1.5</v>
      </c>
      <c r="D76" s="8">
        <v>70.33</v>
      </c>
    </row>
    <row r="77" spans="1:41" x14ac:dyDescent="0.25">
      <c r="A77">
        <v>285</v>
      </c>
      <c r="C77">
        <v>1.5</v>
      </c>
      <c r="D77" s="8">
        <v>70.150000000000006</v>
      </c>
    </row>
    <row r="78" spans="1:41" x14ac:dyDescent="0.25">
      <c r="A78">
        <v>280</v>
      </c>
      <c r="C78">
        <v>1.5</v>
      </c>
      <c r="D78" s="8">
        <v>69.975651999999997</v>
      </c>
      <c r="M78" s="4" t="e">
        <f>H78/SUM(H78:K78)</f>
        <v>#DIV/0!</v>
      </c>
      <c r="N78" s="4" t="e">
        <f>I78/SUM(H78:K78)</f>
        <v>#DIV/0!</v>
      </c>
      <c r="O78" s="4" t="e">
        <f>J78/SUM(H78:K78)</f>
        <v>#DIV/0!</v>
      </c>
      <c r="V78" s="3"/>
      <c r="W78" s="4"/>
      <c r="AB78" s="4"/>
      <c r="AG78" s="4"/>
      <c r="AK78" s="4"/>
      <c r="AO78" s="4"/>
    </row>
    <row r="79" spans="1:41" x14ac:dyDescent="0.25">
      <c r="A79">
        <v>275</v>
      </c>
      <c r="C79">
        <v>1.5</v>
      </c>
      <c r="D79" s="8">
        <v>69.8</v>
      </c>
    </row>
    <row r="118" spans="1:2" x14ac:dyDescent="0.25">
      <c r="A118" s="3"/>
      <c r="B118" s="3"/>
    </row>
    <row r="126" spans="1:2" x14ac:dyDescent="0.25">
      <c r="A126" s="3"/>
      <c r="B126" s="3"/>
    </row>
    <row r="140" spans="1:2" x14ac:dyDescent="0.25">
      <c r="A140" s="3"/>
      <c r="B140" s="3"/>
    </row>
    <row r="142" spans="1:2" x14ac:dyDescent="0.25">
      <c r="A142" s="3"/>
      <c r="B142" s="3"/>
    </row>
    <row r="146" spans="1:2" x14ac:dyDescent="0.25">
      <c r="A146" s="3"/>
      <c r="B146" s="3"/>
    </row>
    <row r="150" spans="1:2" x14ac:dyDescent="0.25">
      <c r="A150" s="3"/>
      <c r="B150" s="3"/>
    </row>
    <row r="151" spans="1:2" x14ac:dyDescent="0.25">
      <c r="A151" s="3"/>
      <c r="B151" s="3"/>
    </row>
    <row r="161" spans="1:2" x14ac:dyDescent="0.25">
      <c r="A161" s="3"/>
      <c r="B161" s="3"/>
    </row>
    <row r="168" spans="1:2" x14ac:dyDescent="0.25">
      <c r="A168" s="3"/>
      <c r="B168" s="3"/>
    </row>
    <row r="175" spans="1:2" x14ac:dyDescent="0.25">
      <c r="A175" s="3"/>
      <c r="B175" s="3"/>
    </row>
    <row r="178" spans="1:2" x14ac:dyDescent="0.25">
      <c r="A178" s="3"/>
      <c r="B178" s="3"/>
    </row>
    <row r="181" spans="1:2" x14ac:dyDescent="0.25">
      <c r="A181" s="3"/>
      <c r="B181" s="3"/>
    </row>
    <row r="187" spans="1:2" x14ac:dyDescent="0.25">
      <c r="A187" s="3"/>
      <c r="B187" s="3"/>
    </row>
    <row r="189" spans="1:2" x14ac:dyDescent="0.25">
      <c r="A189" s="3"/>
      <c r="B189" s="3"/>
    </row>
    <row r="190" spans="1:2" x14ac:dyDescent="0.25">
      <c r="A190" s="3"/>
      <c r="B190" s="3"/>
    </row>
    <row r="191" spans="1:2" x14ac:dyDescent="0.25">
      <c r="A191" s="3"/>
      <c r="B191" s="3"/>
    </row>
    <row r="192" spans="1:2" x14ac:dyDescent="0.25">
      <c r="A192" s="3"/>
      <c r="B192" s="3"/>
    </row>
    <row r="197" spans="1:2" x14ac:dyDescent="0.25">
      <c r="A197" s="3"/>
      <c r="B197" s="3"/>
    </row>
    <row r="198" spans="1:2" x14ac:dyDescent="0.25">
      <c r="A198" s="3"/>
      <c r="B198" s="3"/>
    </row>
    <row r="200" spans="1:2" x14ac:dyDescent="0.25">
      <c r="A200" s="3"/>
      <c r="B200" s="3"/>
    </row>
    <row r="201" spans="1:2" x14ac:dyDescent="0.25">
      <c r="A201" s="3"/>
      <c r="B201" s="3"/>
    </row>
    <row r="203" spans="1:2" x14ac:dyDescent="0.25">
      <c r="A203" s="3"/>
      <c r="B203" s="3"/>
    </row>
    <row r="207" spans="1:2" x14ac:dyDescent="0.25">
      <c r="A207" s="3"/>
      <c r="B207" s="3"/>
    </row>
    <row r="209" spans="1:2" x14ac:dyDescent="0.25">
      <c r="A209" s="3"/>
      <c r="B209" s="3"/>
    </row>
    <row r="210" spans="1:2" x14ac:dyDescent="0.25">
      <c r="A210" s="3"/>
      <c r="B210" s="3"/>
    </row>
    <row r="214" spans="1:2" x14ac:dyDescent="0.25">
      <c r="A214" s="3"/>
      <c r="B214" s="3"/>
    </row>
    <row r="216" spans="1:2" x14ac:dyDescent="0.25">
      <c r="A216" s="3"/>
      <c r="B216" s="3"/>
    </row>
    <row r="217" spans="1:2" x14ac:dyDescent="0.25">
      <c r="A217" s="3"/>
      <c r="B217" s="3"/>
    </row>
    <row r="218" spans="1:2" x14ac:dyDescent="0.25">
      <c r="A218" s="3"/>
      <c r="B218" s="3"/>
    </row>
    <row r="219" spans="1:2" x14ac:dyDescent="0.25">
      <c r="A219" s="3"/>
      <c r="B219" s="3"/>
    </row>
    <row r="221" spans="1:2" x14ac:dyDescent="0.25">
      <c r="A221" s="3"/>
      <c r="B221" s="3"/>
    </row>
    <row r="223" spans="1:2" x14ac:dyDescent="0.25">
      <c r="A223" s="3"/>
      <c r="B223" s="3"/>
    </row>
    <row r="224" spans="1:2" x14ac:dyDescent="0.25">
      <c r="A224" s="3"/>
      <c r="B224" s="3"/>
    </row>
    <row r="226" spans="1:2" x14ac:dyDescent="0.25">
      <c r="A226" s="3"/>
      <c r="B226" s="3"/>
    </row>
    <row r="232" spans="1:2" x14ac:dyDescent="0.25">
      <c r="A232" s="3"/>
      <c r="B232" s="3"/>
    </row>
    <row r="234" spans="1:2" x14ac:dyDescent="0.25">
      <c r="A234" s="3"/>
      <c r="B234" s="3"/>
    </row>
    <row r="235" spans="1:2" x14ac:dyDescent="0.25">
      <c r="A235" s="3"/>
      <c r="B235" s="3"/>
    </row>
    <row r="236" spans="1:2" x14ac:dyDescent="0.25">
      <c r="A236" s="3"/>
      <c r="B236" s="3"/>
    </row>
    <row r="238" spans="1:2" x14ac:dyDescent="0.25">
      <c r="A238" s="3"/>
      <c r="B238" s="3"/>
    </row>
    <row r="240" spans="1:2" x14ac:dyDescent="0.25">
      <c r="A240" s="3"/>
      <c r="B240" s="3"/>
    </row>
    <row r="242" spans="1:2" x14ac:dyDescent="0.25">
      <c r="A242" s="3"/>
      <c r="B242" s="3"/>
    </row>
    <row r="243" spans="1:2" x14ac:dyDescent="0.25">
      <c r="A243" s="3"/>
      <c r="B243" s="3"/>
    </row>
    <row r="244" spans="1:2" x14ac:dyDescent="0.25">
      <c r="A244" s="3"/>
      <c r="B244" s="3"/>
    </row>
    <row r="245" spans="1:2" x14ac:dyDescent="0.25">
      <c r="A245" s="3"/>
      <c r="B245" s="3"/>
    </row>
    <row r="246" spans="1:2" x14ac:dyDescent="0.25">
      <c r="A246" s="3"/>
      <c r="B246" s="3"/>
    </row>
    <row r="247" spans="1:2" x14ac:dyDescent="0.25">
      <c r="A247" s="3"/>
      <c r="B247" s="3"/>
    </row>
    <row r="248" spans="1:2" x14ac:dyDescent="0.25">
      <c r="A248" s="3"/>
      <c r="B248" s="3"/>
    </row>
    <row r="250" spans="1:2" x14ac:dyDescent="0.25">
      <c r="A250" s="3"/>
      <c r="B250" s="3"/>
    </row>
    <row r="251" spans="1:2" x14ac:dyDescent="0.25">
      <c r="A251" s="3"/>
      <c r="B251" s="3"/>
    </row>
    <row r="255" spans="1:2" x14ac:dyDescent="0.25">
      <c r="A255" s="3"/>
      <c r="B255" s="3"/>
    </row>
    <row r="257" spans="1:2" x14ac:dyDescent="0.25">
      <c r="A257" s="3"/>
      <c r="B257" s="3"/>
    </row>
    <row r="259" spans="1:2" x14ac:dyDescent="0.25">
      <c r="A259" s="3"/>
      <c r="B259" s="3"/>
    </row>
    <row r="260" spans="1:2" x14ac:dyDescent="0.25">
      <c r="A260" s="3"/>
      <c r="B260" s="3"/>
    </row>
    <row r="262" spans="1:2" x14ac:dyDescent="0.25">
      <c r="A262" s="3"/>
      <c r="B262" s="3"/>
    </row>
    <row r="263" spans="1:2" x14ac:dyDescent="0.25">
      <c r="A263" s="3"/>
      <c r="B263" s="3"/>
    </row>
    <row r="264" spans="1:2" x14ac:dyDescent="0.25">
      <c r="A264" s="3"/>
      <c r="B264" s="3"/>
    </row>
    <row r="266" spans="1:2" x14ac:dyDescent="0.25">
      <c r="A266" s="3"/>
      <c r="B266" s="3"/>
    </row>
    <row r="267" spans="1:2" x14ac:dyDescent="0.25">
      <c r="A267" s="3"/>
      <c r="B267" s="3"/>
    </row>
    <row r="268" spans="1:2" x14ac:dyDescent="0.25">
      <c r="A268" s="3"/>
      <c r="B268" s="3"/>
    </row>
    <row r="269" spans="1:2" x14ac:dyDescent="0.25">
      <c r="A269" s="3"/>
      <c r="B269" s="3"/>
    </row>
    <row r="270" spans="1:2" x14ac:dyDescent="0.25">
      <c r="A270" s="3"/>
      <c r="B270" s="3"/>
    </row>
    <row r="271" spans="1:2" x14ac:dyDescent="0.25">
      <c r="A271" s="3"/>
      <c r="B271" s="3"/>
    </row>
    <row r="272" spans="1:2" x14ac:dyDescent="0.25">
      <c r="A272" s="3"/>
      <c r="B272" s="3"/>
    </row>
    <row r="275" spans="1:2" x14ac:dyDescent="0.25">
      <c r="A275" s="3"/>
      <c r="B275" s="3"/>
    </row>
    <row r="276" spans="1:2" x14ac:dyDescent="0.25">
      <c r="A276" s="3"/>
      <c r="B276" s="3"/>
    </row>
    <row r="278" spans="1:2" x14ac:dyDescent="0.25">
      <c r="A278" s="3"/>
      <c r="B278" s="3"/>
    </row>
    <row r="279" spans="1:2" x14ac:dyDescent="0.25">
      <c r="A279" s="3"/>
      <c r="B279" s="3"/>
    </row>
    <row r="280" spans="1:2" x14ac:dyDescent="0.25">
      <c r="A280" s="3"/>
      <c r="B280" s="3"/>
    </row>
    <row r="282" spans="1:2" x14ac:dyDescent="0.25">
      <c r="A282" s="3"/>
      <c r="B282" s="3"/>
    </row>
    <row r="283" spans="1:2" x14ac:dyDescent="0.25">
      <c r="A283" s="3"/>
      <c r="B283" s="3"/>
    </row>
    <row r="284" spans="1:2" x14ac:dyDescent="0.25">
      <c r="A284" s="3"/>
      <c r="B284" s="3"/>
    </row>
    <row r="285" spans="1:2" x14ac:dyDescent="0.25">
      <c r="A285" s="3"/>
      <c r="B285" s="3"/>
    </row>
    <row r="286" spans="1:2" x14ac:dyDescent="0.25">
      <c r="A286" s="3"/>
      <c r="B286" s="3"/>
    </row>
    <row r="287" spans="1:2" x14ac:dyDescent="0.25">
      <c r="A287" s="3"/>
      <c r="B287" s="3"/>
    </row>
    <row r="289" spans="1:2" x14ac:dyDescent="0.25">
      <c r="A289" s="3"/>
      <c r="B289" s="3"/>
    </row>
    <row r="291" spans="1:2" x14ac:dyDescent="0.25">
      <c r="A291" s="3"/>
      <c r="B291" s="3"/>
    </row>
    <row r="292" spans="1:2" x14ac:dyDescent="0.25">
      <c r="A292" s="3"/>
      <c r="B292" s="3"/>
    </row>
    <row r="293" spans="1:2" x14ac:dyDescent="0.25">
      <c r="A293" s="3"/>
      <c r="B293" s="3"/>
    </row>
    <row r="295" spans="1:2" x14ac:dyDescent="0.25">
      <c r="A295" s="3"/>
      <c r="B295" s="3"/>
    </row>
    <row r="296" spans="1:2" x14ac:dyDescent="0.25">
      <c r="A296" s="3"/>
      <c r="B296" s="3"/>
    </row>
    <row r="297" spans="1:2" x14ac:dyDescent="0.25">
      <c r="A297" s="3"/>
      <c r="B297" s="3"/>
    </row>
    <row r="301" spans="1:2" x14ac:dyDescent="0.25">
      <c r="A301" s="3"/>
      <c r="B301" s="3"/>
    </row>
    <row r="302" spans="1:2" x14ac:dyDescent="0.25">
      <c r="A302" s="3"/>
      <c r="B302" s="3"/>
    </row>
    <row r="303" spans="1:2" x14ac:dyDescent="0.25">
      <c r="A303" s="3"/>
      <c r="B303" s="3"/>
    </row>
    <row r="304" spans="1:2" x14ac:dyDescent="0.25">
      <c r="A304" s="3"/>
      <c r="B304" s="3"/>
    </row>
    <row r="307" spans="1:2" x14ac:dyDescent="0.25">
      <c r="A307" s="3"/>
      <c r="B307" s="3"/>
    </row>
    <row r="308" spans="1:2" x14ac:dyDescent="0.25">
      <c r="A308" s="3"/>
      <c r="B308" s="3"/>
    </row>
    <row r="310" spans="1:2" x14ac:dyDescent="0.25">
      <c r="A310" s="3"/>
      <c r="B310" s="3"/>
    </row>
    <row r="311" spans="1:2" x14ac:dyDescent="0.25">
      <c r="A311" s="3"/>
      <c r="B311" s="3"/>
    </row>
    <row r="312" spans="1:2" x14ac:dyDescent="0.25">
      <c r="A312" s="3"/>
      <c r="B312" s="3"/>
    </row>
    <row r="313" spans="1:2" x14ac:dyDescent="0.25">
      <c r="A313" s="3"/>
      <c r="B313" s="3"/>
    </row>
    <row r="314" spans="1:2" x14ac:dyDescent="0.25">
      <c r="A314" s="3"/>
      <c r="B314" s="3"/>
    </row>
    <row r="315" spans="1:2" x14ac:dyDescent="0.25">
      <c r="A315" s="3"/>
      <c r="B315" s="3"/>
    </row>
    <row r="317" spans="1:2" x14ac:dyDescent="0.25">
      <c r="A317" s="3"/>
      <c r="B317" s="3"/>
    </row>
    <row r="319" spans="1:2" x14ac:dyDescent="0.25">
      <c r="A319" s="3"/>
      <c r="B319" s="3"/>
    </row>
    <row r="320" spans="1:2" x14ac:dyDescent="0.25">
      <c r="A320" s="3"/>
      <c r="B320" s="3"/>
    </row>
    <row r="322" spans="1:2" x14ac:dyDescent="0.25">
      <c r="A322" s="3"/>
      <c r="B322" s="3"/>
    </row>
    <row r="323" spans="1:2" x14ac:dyDescent="0.25">
      <c r="A323" s="3"/>
      <c r="B323" s="3"/>
    </row>
    <row r="324" spans="1:2" x14ac:dyDescent="0.25">
      <c r="A324" s="3"/>
      <c r="B324" s="3"/>
    </row>
    <row r="325" spans="1:2" x14ac:dyDescent="0.25">
      <c r="A325" s="3"/>
      <c r="B325" s="3"/>
    </row>
    <row r="326" spans="1:2" x14ac:dyDescent="0.25">
      <c r="A326" s="3"/>
      <c r="B326" s="3"/>
    </row>
    <row r="327" spans="1:2" x14ac:dyDescent="0.25">
      <c r="A327" s="3"/>
      <c r="B327" s="3"/>
    </row>
    <row r="328" spans="1:2" x14ac:dyDescent="0.25">
      <c r="A328" s="3"/>
      <c r="B328" s="3"/>
    </row>
    <row r="329" spans="1:2" x14ac:dyDescent="0.25">
      <c r="A329" s="3"/>
      <c r="B329" s="3"/>
    </row>
    <row r="331" spans="1:2" x14ac:dyDescent="0.25">
      <c r="A331" s="3"/>
      <c r="B331" s="3"/>
    </row>
    <row r="332" spans="1:2" x14ac:dyDescent="0.25">
      <c r="A332" s="3"/>
      <c r="B332" s="3"/>
    </row>
    <row r="333" spans="1:2" x14ac:dyDescent="0.25">
      <c r="A333" s="3"/>
      <c r="B333" s="3"/>
    </row>
    <row r="334" spans="1:2" x14ac:dyDescent="0.25">
      <c r="A334" s="3"/>
      <c r="B334" s="3"/>
    </row>
    <row r="335" spans="1:2" x14ac:dyDescent="0.25">
      <c r="A335" s="3"/>
      <c r="B335" s="3"/>
    </row>
    <row r="336" spans="1:2" x14ac:dyDescent="0.25">
      <c r="A336" s="3"/>
      <c r="B336" s="3"/>
    </row>
    <row r="337" spans="1:2" x14ac:dyDescent="0.25">
      <c r="A337" s="3"/>
      <c r="B337" s="3"/>
    </row>
    <row r="339" spans="1:2" x14ac:dyDescent="0.25">
      <c r="A339" s="3"/>
      <c r="B339" s="3"/>
    </row>
    <row r="340" spans="1:2" x14ac:dyDescent="0.25">
      <c r="A340" s="3"/>
      <c r="B340" s="3"/>
    </row>
    <row r="341" spans="1:2" x14ac:dyDescent="0.25">
      <c r="A341" s="3"/>
      <c r="B341" s="3"/>
    </row>
    <row r="342" spans="1:2" x14ac:dyDescent="0.25">
      <c r="A342" s="3"/>
      <c r="B342" s="3"/>
    </row>
    <row r="343" spans="1:2" x14ac:dyDescent="0.25">
      <c r="A343" s="3"/>
      <c r="B343" s="3"/>
    </row>
    <row r="344" spans="1:2" x14ac:dyDescent="0.25">
      <c r="A344" s="3"/>
      <c r="B344" s="3"/>
    </row>
    <row r="346" spans="1:2" x14ac:dyDescent="0.25">
      <c r="A346" s="3"/>
      <c r="B346" s="3"/>
    </row>
    <row r="347" spans="1:2" x14ac:dyDescent="0.25">
      <c r="A347" s="3"/>
      <c r="B347" s="3"/>
    </row>
    <row r="350" spans="1:2" x14ac:dyDescent="0.25">
      <c r="A350" s="3"/>
      <c r="B350" s="3"/>
    </row>
    <row r="351" spans="1:2" x14ac:dyDescent="0.25">
      <c r="A351" s="3"/>
      <c r="B351" s="3"/>
    </row>
    <row r="352" spans="1:2" x14ac:dyDescent="0.25">
      <c r="A352" s="3"/>
      <c r="B352" s="3"/>
    </row>
    <row r="353" spans="1:2" x14ac:dyDescent="0.25">
      <c r="A353" s="3"/>
      <c r="B353" s="3"/>
    </row>
    <row r="354" spans="1:2" x14ac:dyDescent="0.25">
      <c r="A354" s="3"/>
      <c r="B354" s="3"/>
    </row>
    <row r="355" spans="1:2" x14ac:dyDescent="0.25">
      <c r="A355" s="3"/>
      <c r="B355" s="3"/>
    </row>
    <row r="356" spans="1:2" x14ac:dyDescent="0.25">
      <c r="A356" s="3"/>
      <c r="B356" s="3"/>
    </row>
    <row r="358" spans="1:2" x14ac:dyDescent="0.25">
      <c r="A358" s="3"/>
      <c r="B358" s="3"/>
    </row>
    <row r="359" spans="1:2" x14ac:dyDescent="0.25">
      <c r="A359" s="3"/>
      <c r="B359" s="3"/>
    </row>
    <row r="360" spans="1:2" x14ac:dyDescent="0.25">
      <c r="A360" s="3"/>
      <c r="B360" s="3"/>
    </row>
    <row r="363" spans="1:2" x14ac:dyDescent="0.25">
      <c r="A363" s="3"/>
      <c r="B363" s="3"/>
    </row>
    <row r="365" spans="1:2" x14ac:dyDescent="0.25">
      <c r="A365" s="3"/>
      <c r="B365" s="3"/>
    </row>
    <row r="366" spans="1:2" x14ac:dyDescent="0.25">
      <c r="A366" s="3"/>
      <c r="B366" s="3"/>
    </row>
    <row r="367" spans="1:2" x14ac:dyDescent="0.25">
      <c r="A367" s="3"/>
      <c r="B367" s="3"/>
    </row>
    <row r="368" spans="1:2" x14ac:dyDescent="0.25">
      <c r="A368" s="3"/>
      <c r="B368" s="3"/>
    </row>
    <row r="369" spans="1:2" x14ac:dyDescent="0.25">
      <c r="A369" s="3"/>
      <c r="B369" s="3"/>
    </row>
    <row r="370" spans="1:2" x14ac:dyDescent="0.25">
      <c r="A370" s="3"/>
      <c r="B370" s="3"/>
    </row>
    <row r="371" spans="1:2" x14ac:dyDescent="0.25">
      <c r="A371" s="3"/>
      <c r="B371" s="3"/>
    </row>
    <row r="372" spans="1:2" x14ac:dyDescent="0.25">
      <c r="A372" s="3"/>
      <c r="B372" s="3"/>
    </row>
    <row r="374" spans="1:2" x14ac:dyDescent="0.25">
      <c r="A374" s="3"/>
      <c r="B374" s="3"/>
    </row>
    <row r="375" spans="1:2" x14ac:dyDescent="0.25">
      <c r="A375" s="3"/>
      <c r="B375" s="3"/>
    </row>
    <row r="377" spans="1:2" x14ac:dyDescent="0.25">
      <c r="A377" s="3"/>
      <c r="B377" s="3"/>
    </row>
    <row r="378" spans="1:2" x14ac:dyDescent="0.25">
      <c r="A378" s="3"/>
      <c r="B378" s="3"/>
    </row>
    <row r="379" spans="1:2" x14ac:dyDescent="0.25">
      <c r="A379" s="3"/>
      <c r="B379" s="3"/>
    </row>
    <row r="380" spans="1:2" x14ac:dyDescent="0.25">
      <c r="A380" s="3"/>
      <c r="B380" s="3"/>
    </row>
    <row r="381" spans="1:2" x14ac:dyDescent="0.25">
      <c r="A381" s="3"/>
      <c r="B381" s="3"/>
    </row>
    <row r="382" spans="1:2" x14ac:dyDescent="0.25">
      <c r="A382" s="3"/>
      <c r="B382" s="3"/>
    </row>
    <row r="383" spans="1:2" x14ac:dyDescent="0.25">
      <c r="A383" s="3"/>
      <c r="B383" s="3"/>
    </row>
    <row r="384" spans="1:2" x14ac:dyDescent="0.25">
      <c r="A384" s="3"/>
      <c r="B384" s="3"/>
    </row>
    <row r="385" spans="1:2" x14ac:dyDescent="0.25">
      <c r="A385" s="3"/>
      <c r="B385" s="3"/>
    </row>
    <row r="386" spans="1:2" x14ac:dyDescent="0.25">
      <c r="A386" s="3"/>
      <c r="B386" s="3"/>
    </row>
    <row r="388" spans="1:2" x14ac:dyDescent="0.25">
      <c r="A388" s="3"/>
      <c r="B388" s="3"/>
    </row>
    <row r="389" spans="1:2" x14ac:dyDescent="0.25">
      <c r="A389" s="3"/>
      <c r="B389" s="3"/>
    </row>
    <row r="392" spans="1:2" x14ac:dyDescent="0.25">
      <c r="A392" s="3"/>
      <c r="B392" s="3"/>
    </row>
    <row r="393" spans="1:2" x14ac:dyDescent="0.25">
      <c r="A393" s="3"/>
      <c r="B393" s="3"/>
    </row>
    <row r="394" spans="1:2" x14ac:dyDescent="0.25">
      <c r="A394" s="3"/>
      <c r="B394" s="3"/>
    </row>
    <row r="395" spans="1:2" x14ac:dyDescent="0.25">
      <c r="A395" s="3"/>
      <c r="B395" s="3"/>
    </row>
    <row r="397" spans="1:2" x14ac:dyDescent="0.25">
      <c r="A397" s="3"/>
      <c r="B397" s="3"/>
    </row>
    <row r="398" spans="1:2" x14ac:dyDescent="0.25">
      <c r="A398" s="3"/>
      <c r="B398" s="3"/>
    </row>
    <row r="399" spans="1:2" x14ac:dyDescent="0.25">
      <c r="A399" s="3"/>
      <c r="B399" s="3"/>
    </row>
    <row r="400" spans="1:2" x14ac:dyDescent="0.25">
      <c r="A400" s="3"/>
      <c r="B400" s="3"/>
    </row>
    <row r="401" spans="1:2" x14ac:dyDescent="0.25">
      <c r="A401" s="3"/>
      <c r="B401" s="3"/>
    </row>
    <row r="403" spans="1:2" x14ac:dyDescent="0.25">
      <c r="A403" s="3"/>
      <c r="B403" s="3"/>
    </row>
    <row r="404" spans="1:2" x14ac:dyDescent="0.25">
      <c r="A404" s="3"/>
      <c r="B404" s="3"/>
    </row>
    <row r="405" spans="1:2" x14ac:dyDescent="0.25">
      <c r="A405" s="3"/>
      <c r="B405" s="3"/>
    </row>
    <row r="406" spans="1:2" x14ac:dyDescent="0.25">
      <c r="A406" s="3"/>
      <c r="B406" s="3"/>
    </row>
    <row r="407" spans="1:2" x14ac:dyDescent="0.25">
      <c r="A407" s="3"/>
      <c r="B407" s="3"/>
    </row>
    <row r="408" spans="1:2" x14ac:dyDescent="0.25">
      <c r="A408" s="3"/>
      <c r="B408" s="3"/>
    </row>
    <row r="409" spans="1:2" x14ac:dyDescent="0.25">
      <c r="A409" s="3"/>
      <c r="B409" s="3"/>
    </row>
    <row r="410" spans="1:2" x14ac:dyDescent="0.25">
      <c r="A410" s="3"/>
      <c r="B410" s="3"/>
    </row>
    <row r="411" spans="1:2" x14ac:dyDescent="0.25">
      <c r="A411" s="3"/>
      <c r="B411" s="3"/>
    </row>
    <row r="412" spans="1:2" x14ac:dyDescent="0.25">
      <c r="A412" s="3"/>
      <c r="B412" s="3"/>
    </row>
    <row r="413" spans="1:2" x14ac:dyDescent="0.25">
      <c r="A413" s="3"/>
      <c r="B413" s="3"/>
    </row>
    <row r="414" spans="1:2" x14ac:dyDescent="0.25">
      <c r="A414" s="3"/>
      <c r="B414" s="3"/>
    </row>
    <row r="415" spans="1:2" x14ac:dyDescent="0.25">
      <c r="A415" s="3"/>
      <c r="B415" s="3"/>
    </row>
    <row r="416" spans="1:2" x14ac:dyDescent="0.25">
      <c r="A416" s="3"/>
      <c r="B416" s="3"/>
    </row>
    <row r="417" spans="1:2" x14ac:dyDescent="0.25">
      <c r="A417" s="3"/>
      <c r="B417" s="3"/>
    </row>
    <row r="418" spans="1:2" x14ac:dyDescent="0.25">
      <c r="A418" s="3"/>
      <c r="B418" s="3"/>
    </row>
    <row r="419" spans="1:2" x14ac:dyDescent="0.25">
      <c r="A419" s="3"/>
      <c r="B419" s="3"/>
    </row>
    <row r="420" spans="1:2" x14ac:dyDescent="0.25">
      <c r="A420" s="3"/>
      <c r="B420" s="3"/>
    </row>
    <row r="421" spans="1:2" x14ac:dyDescent="0.25">
      <c r="A421" s="3"/>
      <c r="B421" s="3"/>
    </row>
    <row r="422" spans="1:2" x14ac:dyDescent="0.25">
      <c r="A422" s="3"/>
      <c r="B422" s="3"/>
    </row>
    <row r="423" spans="1:2" x14ac:dyDescent="0.25">
      <c r="A423" s="3"/>
      <c r="B423" s="3"/>
    </row>
    <row r="424" spans="1:2" x14ac:dyDescent="0.25">
      <c r="A424" s="3"/>
      <c r="B424" s="3"/>
    </row>
    <row r="426" spans="1:2" x14ac:dyDescent="0.25">
      <c r="A426" s="3"/>
      <c r="B426" s="3"/>
    </row>
    <row r="428" spans="1:2" x14ac:dyDescent="0.25">
      <c r="A428" s="3"/>
      <c r="B428" s="3"/>
    </row>
    <row r="429" spans="1:2" x14ac:dyDescent="0.25">
      <c r="A429" s="3"/>
      <c r="B429" s="3"/>
    </row>
    <row r="430" spans="1:2" x14ac:dyDescent="0.25">
      <c r="A430" s="3"/>
      <c r="B430" s="3"/>
    </row>
    <row r="431" spans="1:2" x14ac:dyDescent="0.25">
      <c r="A431" s="3"/>
      <c r="B431" s="3"/>
    </row>
    <row r="432" spans="1:2" x14ac:dyDescent="0.25">
      <c r="A432" s="3"/>
      <c r="B432" s="3"/>
    </row>
    <row r="433" spans="1:2" x14ac:dyDescent="0.25">
      <c r="A433" s="3"/>
      <c r="B433" s="3"/>
    </row>
    <row r="435" spans="1:2" x14ac:dyDescent="0.25">
      <c r="A435" s="3"/>
      <c r="B435" s="3"/>
    </row>
    <row r="436" spans="1:2" x14ac:dyDescent="0.25">
      <c r="A436" s="3"/>
      <c r="B436" s="3"/>
    </row>
    <row r="437" spans="1:2" x14ac:dyDescent="0.25">
      <c r="A437" s="3"/>
      <c r="B437" s="3"/>
    </row>
    <row r="438" spans="1:2" x14ac:dyDescent="0.25">
      <c r="A438" s="3"/>
      <c r="B438" s="3"/>
    </row>
    <row r="439" spans="1:2" x14ac:dyDescent="0.25">
      <c r="A439" s="3"/>
      <c r="B439" s="3"/>
    </row>
    <row r="440" spans="1:2" x14ac:dyDescent="0.25">
      <c r="A440" s="3"/>
      <c r="B440" s="3"/>
    </row>
    <row r="441" spans="1:2" x14ac:dyDescent="0.25">
      <c r="A441" s="3"/>
      <c r="B441" s="3"/>
    </row>
    <row r="442" spans="1:2" x14ac:dyDescent="0.25">
      <c r="A442" s="3"/>
      <c r="B442" s="3"/>
    </row>
    <row r="443" spans="1:2" x14ac:dyDescent="0.25">
      <c r="A443" s="3"/>
      <c r="B443" s="3"/>
    </row>
    <row r="444" spans="1:2" x14ac:dyDescent="0.25">
      <c r="A444" s="3"/>
      <c r="B444" s="3"/>
    </row>
    <row r="445" spans="1:2" x14ac:dyDescent="0.25">
      <c r="A445" s="3"/>
      <c r="B445" s="3"/>
    </row>
    <row r="446" spans="1:2" x14ac:dyDescent="0.25">
      <c r="A446" s="3"/>
      <c r="B446" s="3"/>
    </row>
    <row r="447" spans="1:2" x14ac:dyDescent="0.25">
      <c r="A447" s="3"/>
      <c r="B447" s="3"/>
    </row>
    <row r="448" spans="1:2" x14ac:dyDescent="0.25">
      <c r="A448" s="3"/>
      <c r="B448" s="3"/>
    </row>
    <row r="449" spans="1:2" x14ac:dyDescent="0.25">
      <c r="A449" s="3"/>
      <c r="B449" s="3"/>
    </row>
    <row r="450" spans="1:2" x14ac:dyDescent="0.25">
      <c r="A450" s="3"/>
      <c r="B450" s="3"/>
    </row>
    <row r="451" spans="1:2" x14ac:dyDescent="0.25">
      <c r="A451" s="3"/>
      <c r="B451" s="3"/>
    </row>
    <row r="452" spans="1:2" x14ac:dyDescent="0.25">
      <c r="A452" s="3"/>
      <c r="B452" s="3"/>
    </row>
    <row r="453" spans="1:2" x14ac:dyDescent="0.25">
      <c r="A453" s="3"/>
      <c r="B453" s="3"/>
    </row>
    <row r="454" spans="1:2" x14ac:dyDescent="0.25">
      <c r="A454" s="3"/>
      <c r="B454" s="3"/>
    </row>
    <row r="455" spans="1:2" x14ac:dyDescent="0.25">
      <c r="A455" s="3"/>
      <c r="B455" s="3"/>
    </row>
    <row r="456" spans="1:2" x14ac:dyDescent="0.25">
      <c r="A456" s="3"/>
      <c r="B456" s="3"/>
    </row>
    <row r="457" spans="1:2" x14ac:dyDescent="0.25">
      <c r="A457" s="3"/>
      <c r="B457" s="3"/>
    </row>
    <row r="458" spans="1:2" x14ac:dyDescent="0.25">
      <c r="A458" s="3"/>
      <c r="B458" s="3"/>
    </row>
    <row r="459" spans="1:2" x14ac:dyDescent="0.25">
      <c r="A459" s="3"/>
      <c r="B459" s="3"/>
    </row>
    <row r="460" spans="1:2" x14ac:dyDescent="0.25">
      <c r="A460" s="3"/>
      <c r="B460" s="3"/>
    </row>
    <row r="461" spans="1:2" x14ac:dyDescent="0.25">
      <c r="A461" s="3"/>
      <c r="B461" s="3"/>
    </row>
    <row r="462" spans="1:2" x14ac:dyDescent="0.25">
      <c r="A462" s="3"/>
      <c r="B462" s="3"/>
    </row>
    <row r="463" spans="1:2" x14ac:dyDescent="0.25">
      <c r="A463" s="3"/>
      <c r="B463" s="3"/>
    </row>
    <row r="464" spans="1:2" x14ac:dyDescent="0.25">
      <c r="A464" s="3"/>
      <c r="B464" s="3"/>
    </row>
    <row r="465" spans="1:2" x14ac:dyDescent="0.25">
      <c r="A465" s="3"/>
      <c r="B465" s="3"/>
    </row>
    <row r="466" spans="1:2" x14ac:dyDescent="0.25">
      <c r="A466" s="3"/>
      <c r="B466" s="3"/>
    </row>
    <row r="467" spans="1:2" x14ac:dyDescent="0.25">
      <c r="A467" s="3"/>
      <c r="B467" s="3"/>
    </row>
    <row r="468" spans="1:2" x14ac:dyDescent="0.25">
      <c r="A468" s="3"/>
      <c r="B468" s="3"/>
    </row>
    <row r="469" spans="1:2" x14ac:dyDescent="0.25">
      <c r="A469" s="3"/>
      <c r="B469" s="3"/>
    </row>
    <row r="470" spans="1:2" x14ac:dyDescent="0.25">
      <c r="A470" s="3"/>
      <c r="B470" s="3"/>
    </row>
    <row r="471" spans="1:2" x14ac:dyDescent="0.25">
      <c r="A471" s="3"/>
      <c r="B471" s="3"/>
    </row>
    <row r="472" spans="1:2" x14ac:dyDescent="0.25">
      <c r="A472" s="3"/>
      <c r="B472" s="3"/>
    </row>
    <row r="473" spans="1:2" x14ac:dyDescent="0.25">
      <c r="A473" s="3"/>
      <c r="B473" s="3"/>
    </row>
    <row r="474" spans="1:2" x14ac:dyDescent="0.25">
      <c r="A474" s="3"/>
      <c r="B474" s="3"/>
    </row>
    <row r="475" spans="1:2" x14ac:dyDescent="0.25">
      <c r="A475" s="3"/>
      <c r="B475" s="3"/>
    </row>
    <row r="476" spans="1:2" x14ac:dyDescent="0.25">
      <c r="A476" s="3"/>
      <c r="B476" s="3"/>
    </row>
    <row r="477" spans="1:2" x14ac:dyDescent="0.25">
      <c r="A477" s="3"/>
      <c r="B477" s="3"/>
    </row>
    <row r="478" spans="1:2" x14ac:dyDescent="0.25">
      <c r="A478" s="3"/>
      <c r="B478" s="3"/>
    </row>
    <row r="479" spans="1:2" x14ac:dyDescent="0.25">
      <c r="A479" s="3"/>
      <c r="B479" s="3"/>
    </row>
    <row r="480" spans="1:2" x14ac:dyDescent="0.25">
      <c r="A480" s="3"/>
      <c r="B480" s="3"/>
    </row>
    <row r="481" spans="1:2" x14ac:dyDescent="0.25">
      <c r="A481" s="3"/>
      <c r="B481" s="3"/>
    </row>
    <row r="482" spans="1:2" x14ac:dyDescent="0.25">
      <c r="A482" s="3"/>
      <c r="B482" s="3"/>
    </row>
    <row r="483" spans="1:2" x14ac:dyDescent="0.25">
      <c r="A483" s="3"/>
      <c r="B483" s="3"/>
    </row>
    <row r="484" spans="1:2" x14ac:dyDescent="0.25">
      <c r="A484" s="3"/>
      <c r="B484" s="3"/>
    </row>
    <row r="485" spans="1:2" x14ac:dyDescent="0.25">
      <c r="A485" s="3"/>
      <c r="B485" s="3"/>
    </row>
    <row r="486" spans="1:2" x14ac:dyDescent="0.25">
      <c r="A486" s="3"/>
      <c r="B486" s="3"/>
    </row>
    <row r="487" spans="1:2" x14ac:dyDescent="0.25">
      <c r="A487" s="3"/>
      <c r="B487" s="3"/>
    </row>
    <row r="488" spans="1:2" x14ac:dyDescent="0.25">
      <c r="A488" s="3"/>
      <c r="B488" s="3"/>
    </row>
    <row r="489" spans="1:2" x14ac:dyDescent="0.25">
      <c r="A489" s="3"/>
      <c r="B489" s="3"/>
    </row>
    <row r="490" spans="1:2" x14ac:dyDescent="0.25">
      <c r="A490" s="3"/>
      <c r="B490" s="3"/>
    </row>
    <row r="491" spans="1:2" x14ac:dyDescent="0.25">
      <c r="A491" s="3"/>
      <c r="B491" s="3"/>
    </row>
    <row r="492" spans="1:2" x14ac:dyDescent="0.25">
      <c r="A492" s="3"/>
      <c r="B492" s="3"/>
    </row>
    <row r="493" spans="1:2" x14ac:dyDescent="0.25">
      <c r="A493" s="3"/>
      <c r="B493" s="3"/>
    </row>
    <row r="494" spans="1:2" x14ac:dyDescent="0.25">
      <c r="A494" s="3"/>
      <c r="B494" s="3"/>
    </row>
    <row r="495" spans="1:2" x14ac:dyDescent="0.25">
      <c r="A495" s="3"/>
      <c r="B495" s="3"/>
    </row>
    <row r="496" spans="1:2" x14ac:dyDescent="0.25">
      <c r="A496" s="3"/>
      <c r="B496" s="3"/>
    </row>
    <row r="497" spans="1:2" x14ac:dyDescent="0.25">
      <c r="A497" s="3"/>
      <c r="B497" s="3"/>
    </row>
    <row r="498" spans="1:2" x14ac:dyDescent="0.25">
      <c r="A498" s="3"/>
      <c r="B498" s="3"/>
    </row>
    <row r="499" spans="1:2" x14ac:dyDescent="0.25">
      <c r="A499" s="3"/>
      <c r="B499" s="3"/>
    </row>
    <row r="500" spans="1:2" x14ac:dyDescent="0.25">
      <c r="A500" s="3"/>
      <c r="B500" s="3"/>
    </row>
    <row r="501" spans="1:2" x14ac:dyDescent="0.25">
      <c r="A501" s="3"/>
      <c r="B501" s="3"/>
    </row>
    <row r="502" spans="1:2" x14ac:dyDescent="0.25">
      <c r="A502" s="3"/>
      <c r="B502" s="3"/>
    </row>
    <row r="503" spans="1:2" x14ac:dyDescent="0.25">
      <c r="A503" s="3"/>
      <c r="B503" s="3"/>
    </row>
    <row r="504" spans="1:2" x14ac:dyDescent="0.25">
      <c r="A504" s="3"/>
      <c r="B504" s="3"/>
    </row>
    <row r="505" spans="1:2" x14ac:dyDescent="0.25">
      <c r="A505" s="3"/>
      <c r="B505" s="3"/>
    </row>
    <row r="506" spans="1:2" x14ac:dyDescent="0.25">
      <c r="A506" s="3"/>
      <c r="B506" s="3"/>
    </row>
    <row r="507" spans="1:2" x14ac:dyDescent="0.25">
      <c r="A507" s="3"/>
      <c r="B507" s="3"/>
    </row>
    <row r="508" spans="1:2" x14ac:dyDescent="0.25">
      <c r="A508" s="3"/>
      <c r="B508" s="3"/>
    </row>
    <row r="509" spans="1:2" x14ac:dyDescent="0.25">
      <c r="A509" s="3"/>
      <c r="B509" s="3"/>
    </row>
    <row r="510" spans="1:2" x14ac:dyDescent="0.25">
      <c r="A510" s="3"/>
      <c r="B510" s="3"/>
    </row>
    <row r="511" spans="1:2" x14ac:dyDescent="0.25">
      <c r="A511" s="3"/>
      <c r="B511" s="3"/>
    </row>
    <row r="512" spans="1:2" x14ac:dyDescent="0.25">
      <c r="A512" s="3"/>
      <c r="B512" s="3"/>
    </row>
    <row r="513" spans="1:2" x14ac:dyDescent="0.25">
      <c r="A513" s="3"/>
      <c r="B513" s="3"/>
    </row>
    <row r="514" spans="1:2" x14ac:dyDescent="0.25">
      <c r="A514" s="3"/>
      <c r="B514" s="3"/>
    </row>
    <row r="515" spans="1:2" x14ac:dyDescent="0.25">
      <c r="A515" s="3"/>
      <c r="B515" s="3"/>
    </row>
    <row r="516" spans="1:2" x14ac:dyDescent="0.25">
      <c r="A516" s="3"/>
      <c r="B516" s="3"/>
    </row>
    <row r="517" spans="1:2" x14ac:dyDescent="0.25">
      <c r="A517" s="3"/>
      <c r="B517" s="3"/>
    </row>
    <row r="518" spans="1:2" x14ac:dyDescent="0.25">
      <c r="A518" s="3"/>
      <c r="B518" s="3"/>
    </row>
    <row r="519" spans="1:2" x14ac:dyDescent="0.25">
      <c r="A519" s="3"/>
      <c r="B519" s="3"/>
    </row>
    <row r="520" spans="1:2" x14ac:dyDescent="0.25">
      <c r="A520" s="3"/>
      <c r="B520" s="3"/>
    </row>
    <row r="521" spans="1:2" x14ac:dyDescent="0.25">
      <c r="A521" s="3"/>
      <c r="B521" s="3"/>
    </row>
    <row r="522" spans="1:2" x14ac:dyDescent="0.25">
      <c r="A522" s="3"/>
      <c r="B522" s="3"/>
    </row>
    <row r="523" spans="1:2" x14ac:dyDescent="0.25">
      <c r="A523" s="3"/>
      <c r="B523" s="3"/>
    </row>
    <row r="524" spans="1:2" x14ac:dyDescent="0.25">
      <c r="A524" s="3"/>
      <c r="B524" s="3"/>
    </row>
    <row r="525" spans="1:2" x14ac:dyDescent="0.25">
      <c r="A525" s="3"/>
      <c r="B525" s="3"/>
    </row>
    <row r="526" spans="1:2" x14ac:dyDescent="0.25">
      <c r="A526" s="3"/>
      <c r="B526" s="3"/>
    </row>
    <row r="527" spans="1:2" x14ac:dyDescent="0.25">
      <c r="A527" s="3"/>
      <c r="B527" s="3"/>
    </row>
    <row r="528" spans="1:2" x14ac:dyDescent="0.25">
      <c r="A528" s="3"/>
      <c r="B528" s="3"/>
    </row>
    <row r="529" spans="1:2" x14ac:dyDescent="0.25">
      <c r="A529" s="3"/>
      <c r="B529" s="3"/>
    </row>
    <row r="530" spans="1:2" x14ac:dyDescent="0.25">
      <c r="A530" s="3"/>
      <c r="B530" s="3"/>
    </row>
    <row r="531" spans="1:2" x14ac:dyDescent="0.25">
      <c r="A531" s="3"/>
      <c r="B531" s="3"/>
    </row>
    <row r="532" spans="1:2" x14ac:dyDescent="0.25">
      <c r="A532" s="3"/>
      <c r="B532" s="3"/>
    </row>
    <row r="533" spans="1:2" x14ac:dyDescent="0.25">
      <c r="A533" s="3"/>
      <c r="B533" s="3"/>
    </row>
    <row r="534" spans="1:2" x14ac:dyDescent="0.25">
      <c r="A534" s="3"/>
      <c r="B534" s="3"/>
    </row>
    <row r="535" spans="1:2" x14ac:dyDescent="0.25">
      <c r="A535" s="3"/>
      <c r="B535" s="3"/>
    </row>
    <row r="536" spans="1:2" x14ac:dyDescent="0.25">
      <c r="A536" s="3"/>
      <c r="B536" s="3"/>
    </row>
    <row r="537" spans="1:2" x14ac:dyDescent="0.25">
      <c r="A537" s="3"/>
      <c r="B537" s="3"/>
    </row>
    <row r="538" spans="1:2" x14ac:dyDescent="0.25">
      <c r="A538" s="3"/>
      <c r="B538" s="3"/>
    </row>
    <row r="539" spans="1:2" x14ac:dyDescent="0.25">
      <c r="A539" s="3"/>
      <c r="B539" s="3"/>
    </row>
    <row r="540" spans="1:2" x14ac:dyDescent="0.25">
      <c r="A540" s="3"/>
      <c r="B540" s="3"/>
    </row>
    <row r="541" spans="1:2" x14ac:dyDescent="0.25">
      <c r="A541" s="3"/>
      <c r="B541" s="3"/>
    </row>
    <row r="542" spans="1:2" x14ac:dyDescent="0.25">
      <c r="A542" s="3"/>
      <c r="B542" s="3"/>
    </row>
    <row r="543" spans="1:2" x14ac:dyDescent="0.25">
      <c r="A543" s="3"/>
      <c r="B543" s="3"/>
    </row>
    <row r="544" spans="1:2" x14ac:dyDescent="0.25">
      <c r="A544" s="3"/>
      <c r="B544" s="3"/>
    </row>
    <row r="545" spans="1:2" x14ac:dyDescent="0.25">
      <c r="A545" s="3"/>
      <c r="B545" s="3"/>
    </row>
    <row r="546" spans="1:2" x14ac:dyDescent="0.25">
      <c r="A546" s="3"/>
      <c r="B546" s="3"/>
    </row>
    <row r="547" spans="1:2" x14ac:dyDescent="0.25">
      <c r="A547" s="3"/>
      <c r="B547" s="3"/>
    </row>
    <row r="548" spans="1:2" x14ac:dyDescent="0.25">
      <c r="A548" s="3"/>
      <c r="B548" s="3"/>
    </row>
    <row r="549" spans="1:2" x14ac:dyDescent="0.25">
      <c r="A549" s="3"/>
      <c r="B549" s="3"/>
    </row>
    <row r="550" spans="1:2" x14ac:dyDescent="0.25">
      <c r="A550" s="3"/>
      <c r="B550" s="3"/>
    </row>
    <row r="551" spans="1:2" x14ac:dyDescent="0.25">
      <c r="A551" s="3"/>
      <c r="B551" s="3"/>
    </row>
    <row r="552" spans="1:2" x14ac:dyDescent="0.25">
      <c r="A552" s="3"/>
      <c r="B552" s="3"/>
    </row>
    <row r="553" spans="1:2" x14ac:dyDescent="0.25">
      <c r="A553" s="3"/>
      <c r="B553" s="3"/>
    </row>
    <row r="554" spans="1:2" x14ac:dyDescent="0.25">
      <c r="A554" s="3"/>
      <c r="B554" s="3"/>
    </row>
    <row r="555" spans="1:2" x14ac:dyDescent="0.25">
      <c r="A555" s="3"/>
      <c r="B555" s="3"/>
    </row>
    <row r="556" spans="1:2" x14ac:dyDescent="0.25">
      <c r="A556" s="3"/>
      <c r="B556" s="3"/>
    </row>
    <row r="557" spans="1:2" x14ac:dyDescent="0.25">
      <c r="A557" s="3"/>
      <c r="B557" s="3"/>
    </row>
    <row r="558" spans="1:2" x14ac:dyDescent="0.25">
      <c r="A558" s="3"/>
      <c r="B558" s="3"/>
    </row>
    <row r="559" spans="1:2" x14ac:dyDescent="0.25">
      <c r="A559" s="3"/>
      <c r="B559" s="3"/>
    </row>
    <row r="560" spans="1:2" x14ac:dyDescent="0.25">
      <c r="A560" s="3"/>
      <c r="B560" s="3"/>
    </row>
    <row r="561" spans="1:2" x14ac:dyDescent="0.25">
      <c r="A561" s="3"/>
      <c r="B561" s="3"/>
    </row>
    <row r="562" spans="1:2" x14ac:dyDescent="0.25">
      <c r="A562" s="3"/>
      <c r="B562" s="3"/>
    </row>
    <row r="563" spans="1:2" x14ac:dyDescent="0.25">
      <c r="A563" s="3"/>
      <c r="B563" s="3"/>
    </row>
    <row r="564" spans="1:2" x14ac:dyDescent="0.25">
      <c r="A564" s="3"/>
      <c r="B564" s="3"/>
    </row>
    <row r="565" spans="1:2" x14ac:dyDescent="0.25">
      <c r="A565" s="3"/>
      <c r="B565" s="3"/>
    </row>
    <row r="566" spans="1:2" x14ac:dyDescent="0.25">
      <c r="A566" s="3"/>
      <c r="B566" s="3"/>
    </row>
    <row r="567" spans="1:2" x14ac:dyDescent="0.25">
      <c r="A567" s="3"/>
      <c r="B567" s="3"/>
    </row>
    <row r="568" spans="1:2" x14ac:dyDescent="0.25">
      <c r="A568" s="3"/>
      <c r="B568" s="3"/>
    </row>
    <row r="569" spans="1:2" x14ac:dyDescent="0.25">
      <c r="A569" s="3"/>
      <c r="B569" s="3"/>
    </row>
    <row r="570" spans="1:2" x14ac:dyDescent="0.25">
      <c r="A570" s="3"/>
      <c r="B570" s="3"/>
    </row>
    <row r="571" spans="1:2" x14ac:dyDescent="0.25">
      <c r="A571" s="3"/>
      <c r="B571" s="3"/>
    </row>
    <row r="572" spans="1:2" x14ac:dyDescent="0.25">
      <c r="A572" s="3"/>
      <c r="B572" s="3"/>
    </row>
    <row r="573" spans="1:2" x14ac:dyDescent="0.25">
      <c r="A573" s="3"/>
      <c r="B573" s="3"/>
    </row>
    <row r="574" spans="1:2" x14ac:dyDescent="0.25">
      <c r="A574" s="3"/>
      <c r="B574" s="3"/>
    </row>
    <row r="575" spans="1:2" x14ac:dyDescent="0.25">
      <c r="A575" s="3"/>
      <c r="B575" s="3"/>
    </row>
    <row r="576" spans="1:2" x14ac:dyDescent="0.25">
      <c r="A576" s="3"/>
      <c r="B576" s="3"/>
    </row>
    <row r="577" spans="1:2" x14ac:dyDescent="0.25">
      <c r="A577" s="3"/>
      <c r="B577" s="3"/>
    </row>
    <row r="578" spans="1:2" x14ac:dyDescent="0.25">
      <c r="A578" s="3"/>
      <c r="B578" s="3"/>
    </row>
    <row r="579" spans="1:2" x14ac:dyDescent="0.25">
      <c r="A579" s="3"/>
      <c r="B579" s="3"/>
    </row>
    <row r="580" spans="1:2" x14ac:dyDescent="0.25">
      <c r="A580" s="3"/>
      <c r="B580" s="3"/>
    </row>
    <row r="581" spans="1:2" x14ac:dyDescent="0.25">
      <c r="A581" s="3"/>
      <c r="B581" s="3"/>
    </row>
    <row r="582" spans="1:2" x14ac:dyDescent="0.25">
      <c r="A582" s="3"/>
      <c r="B582" s="3"/>
    </row>
    <row r="583" spans="1:2" x14ac:dyDescent="0.25">
      <c r="A583" s="3"/>
      <c r="B583" s="3"/>
    </row>
    <row r="584" spans="1:2" x14ac:dyDescent="0.25">
      <c r="A584" s="3"/>
      <c r="B584" s="3"/>
    </row>
    <row r="585" spans="1:2" x14ac:dyDescent="0.25">
      <c r="A585" s="3"/>
      <c r="B585" s="3"/>
    </row>
    <row r="586" spans="1:2" x14ac:dyDescent="0.25">
      <c r="A586" s="3"/>
      <c r="B586" s="3"/>
    </row>
    <row r="587" spans="1:2" x14ac:dyDescent="0.25">
      <c r="A587" s="3"/>
      <c r="B587" s="3"/>
    </row>
    <row r="588" spans="1:2" x14ac:dyDescent="0.25">
      <c r="A588" s="3"/>
      <c r="B588" s="3"/>
    </row>
    <row r="589" spans="1:2" x14ac:dyDescent="0.25">
      <c r="A589" s="3"/>
      <c r="B589" s="3"/>
    </row>
    <row r="590" spans="1:2" x14ac:dyDescent="0.25">
      <c r="A590" s="3"/>
      <c r="B590" s="3"/>
    </row>
    <row r="591" spans="1:2" x14ac:dyDescent="0.25">
      <c r="A591" s="3"/>
      <c r="B591" s="3"/>
    </row>
    <row r="592" spans="1:2" x14ac:dyDescent="0.25">
      <c r="A592" s="3"/>
      <c r="B592" s="3"/>
    </row>
    <row r="593" spans="1:2" x14ac:dyDescent="0.25">
      <c r="A593" s="3"/>
      <c r="B593" s="3"/>
    </row>
    <row r="594" spans="1:2" x14ac:dyDescent="0.25">
      <c r="A594" s="3"/>
      <c r="B594" s="3"/>
    </row>
    <row r="595" spans="1:2" x14ac:dyDescent="0.25">
      <c r="A595" s="3"/>
      <c r="B595" s="3"/>
    </row>
    <row r="596" spans="1:2" x14ac:dyDescent="0.25">
      <c r="A596" s="3"/>
      <c r="B596" s="3"/>
    </row>
    <row r="597" spans="1:2" x14ac:dyDescent="0.25">
      <c r="A597" s="3"/>
      <c r="B597" s="3"/>
    </row>
    <row r="598" spans="1:2" x14ac:dyDescent="0.25">
      <c r="A598" s="3"/>
      <c r="B598" s="3"/>
    </row>
    <row r="599" spans="1:2" x14ac:dyDescent="0.25">
      <c r="A599" s="3"/>
      <c r="B599" s="3"/>
    </row>
    <row r="600" spans="1:2" x14ac:dyDescent="0.25">
      <c r="A600" s="3"/>
      <c r="B600" s="3"/>
    </row>
    <row r="601" spans="1:2" x14ac:dyDescent="0.25">
      <c r="A601" s="3"/>
      <c r="B601" s="3"/>
    </row>
    <row r="602" spans="1:2" x14ac:dyDescent="0.25">
      <c r="A602" s="3"/>
      <c r="B602" s="3"/>
    </row>
    <row r="603" spans="1:2" x14ac:dyDescent="0.25">
      <c r="A603" s="3"/>
      <c r="B603" s="3"/>
    </row>
    <row r="604" spans="1:2" x14ac:dyDescent="0.25">
      <c r="A604" s="3"/>
      <c r="B604" s="3"/>
    </row>
    <row r="605" spans="1:2" x14ac:dyDescent="0.25">
      <c r="A605" s="3"/>
      <c r="B605" s="3"/>
    </row>
    <row r="606" spans="1:2" x14ac:dyDescent="0.25">
      <c r="A606" s="3"/>
      <c r="B606" s="3"/>
    </row>
    <row r="607" spans="1:2" x14ac:dyDescent="0.25">
      <c r="A607" s="3"/>
      <c r="B607" s="3"/>
    </row>
    <row r="608" spans="1:2" x14ac:dyDescent="0.25">
      <c r="A608" s="3"/>
      <c r="B608" s="3"/>
    </row>
    <row r="609" spans="1:2" x14ac:dyDescent="0.25">
      <c r="A609" s="3"/>
      <c r="B609" s="3"/>
    </row>
    <row r="610" spans="1:2" x14ac:dyDescent="0.25">
      <c r="A610" s="3"/>
      <c r="B610" s="3"/>
    </row>
    <row r="611" spans="1:2" x14ac:dyDescent="0.25">
      <c r="A611" s="3"/>
      <c r="B611" s="3"/>
    </row>
    <row r="612" spans="1:2" x14ac:dyDescent="0.25">
      <c r="A612" s="3"/>
      <c r="B612" s="3"/>
    </row>
    <row r="613" spans="1:2" x14ac:dyDescent="0.25">
      <c r="A613" s="3"/>
      <c r="B613" s="3"/>
    </row>
    <row r="614" spans="1:2" x14ac:dyDescent="0.25">
      <c r="A614" s="3"/>
      <c r="B614" s="3"/>
    </row>
    <row r="615" spans="1:2" x14ac:dyDescent="0.25">
      <c r="A615" s="3"/>
      <c r="B615" s="3"/>
    </row>
    <row r="616" spans="1:2" x14ac:dyDescent="0.25">
      <c r="A616" s="3"/>
      <c r="B616" s="3"/>
    </row>
    <row r="617" spans="1:2" x14ac:dyDescent="0.25">
      <c r="A617" s="3"/>
      <c r="B617" s="3"/>
    </row>
    <row r="618" spans="1:2" x14ac:dyDescent="0.25">
      <c r="A618" s="3"/>
      <c r="B618" s="3"/>
    </row>
    <row r="619" spans="1:2" x14ac:dyDescent="0.25">
      <c r="A619" s="3"/>
      <c r="B619" s="3"/>
    </row>
    <row r="620" spans="1:2" x14ac:dyDescent="0.25">
      <c r="A620" s="3"/>
      <c r="B620" s="3"/>
    </row>
    <row r="621" spans="1:2" x14ac:dyDescent="0.25">
      <c r="A621" s="3"/>
      <c r="B621" s="3"/>
    </row>
    <row r="622" spans="1:2" x14ac:dyDescent="0.25">
      <c r="A622" s="3"/>
      <c r="B622" s="3"/>
    </row>
    <row r="623" spans="1:2" x14ac:dyDescent="0.25">
      <c r="A623" s="3"/>
      <c r="B623" s="3"/>
    </row>
    <row r="624" spans="1:2" x14ac:dyDescent="0.25">
      <c r="A624" s="3"/>
      <c r="B624" s="3"/>
    </row>
    <row r="625" spans="1:2" x14ac:dyDescent="0.25">
      <c r="A625" s="3"/>
      <c r="B625" s="3"/>
    </row>
    <row r="626" spans="1:2" x14ac:dyDescent="0.25">
      <c r="A626" s="3"/>
      <c r="B626" s="3"/>
    </row>
    <row r="627" spans="1:2" x14ac:dyDescent="0.25">
      <c r="A627" s="3"/>
      <c r="B627" s="3"/>
    </row>
    <row r="628" spans="1:2" x14ac:dyDescent="0.25">
      <c r="A628" s="3"/>
      <c r="B628" s="3"/>
    </row>
    <row r="629" spans="1:2" x14ac:dyDescent="0.25">
      <c r="A629" s="3"/>
      <c r="B629" s="3"/>
    </row>
    <row r="630" spans="1:2" x14ac:dyDescent="0.25">
      <c r="A630" s="3"/>
      <c r="B630" s="3"/>
    </row>
    <row r="631" spans="1:2" x14ac:dyDescent="0.25">
      <c r="A631" s="3"/>
      <c r="B631" s="3"/>
    </row>
    <row r="632" spans="1:2" x14ac:dyDescent="0.25">
      <c r="A632" s="3"/>
      <c r="B632" s="3"/>
    </row>
    <row r="633" spans="1:2" x14ac:dyDescent="0.25">
      <c r="A633" s="3"/>
      <c r="B633" s="3"/>
    </row>
    <row r="634" spans="1:2" x14ac:dyDescent="0.25">
      <c r="A634" s="3"/>
      <c r="B634" s="3"/>
    </row>
    <row r="635" spans="1:2" x14ac:dyDescent="0.25">
      <c r="A635" s="3"/>
      <c r="B635" s="3"/>
    </row>
    <row r="636" spans="1:2" x14ac:dyDescent="0.25">
      <c r="A636" s="3"/>
      <c r="B636" s="3"/>
    </row>
    <row r="637" spans="1:2" x14ac:dyDescent="0.25">
      <c r="A637" s="3"/>
      <c r="B637" s="3"/>
    </row>
    <row r="638" spans="1:2" x14ac:dyDescent="0.25">
      <c r="A638" s="3"/>
      <c r="B638" s="3"/>
    </row>
    <row r="639" spans="1:2" x14ac:dyDescent="0.25">
      <c r="A639" s="3"/>
      <c r="B639" s="3"/>
    </row>
    <row r="640" spans="1:2" x14ac:dyDescent="0.25">
      <c r="A640" s="3"/>
      <c r="B640" s="3"/>
    </row>
    <row r="641" spans="1:2" x14ac:dyDescent="0.25">
      <c r="A641" s="3"/>
      <c r="B641" s="3"/>
    </row>
    <row r="642" spans="1:2" x14ac:dyDescent="0.25">
      <c r="A642" s="3"/>
      <c r="B642" s="3"/>
    </row>
    <row r="643" spans="1:2" x14ac:dyDescent="0.25">
      <c r="A643" s="3"/>
      <c r="B643" s="3"/>
    </row>
    <row r="644" spans="1:2" x14ac:dyDescent="0.25">
      <c r="A644" s="3"/>
      <c r="B644" s="3"/>
    </row>
    <row r="645" spans="1:2" x14ac:dyDescent="0.25">
      <c r="A645" s="3"/>
      <c r="B645" s="3"/>
    </row>
    <row r="646" spans="1:2" x14ac:dyDescent="0.25">
      <c r="A646" s="3"/>
      <c r="B646" s="3"/>
    </row>
    <row r="647" spans="1:2" x14ac:dyDescent="0.25">
      <c r="A647" s="3"/>
      <c r="B647" s="3"/>
    </row>
    <row r="648" spans="1:2" x14ac:dyDescent="0.25">
      <c r="A648" s="3"/>
      <c r="B648" s="3"/>
    </row>
    <row r="649" spans="1:2" x14ac:dyDescent="0.25">
      <c r="A649" s="3"/>
      <c r="B649" s="3"/>
    </row>
    <row r="650" spans="1:2" x14ac:dyDescent="0.25">
      <c r="A650" s="3"/>
      <c r="B650" s="3"/>
    </row>
    <row r="651" spans="1:2" x14ac:dyDescent="0.25">
      <c r="A651" s="3"/>
      <c r="B651" s="3"/>
    </row>
    <row r="652" spans="1:2" x14ac:dyDescent="0.25">
      <c r="A652" s="3"/>
      <c r="B652" s="3"/>
    </row>
    <row r="653" spans="1:2" x14ac:dyDescent="0.25">
      <c r="A653" s="3"/>
      <c r="B653" s="3"/>
    </row>
    <row r="654" spans="1:2" x14ac:dyDescent="0.25">
      <c r="A654" s="3"/>
      <c r="B654" s="3"/>
    </row>
    <row r="655" spans="1:2" x14ac:dyDescent="0.25">
      <c r="A655" s="3"/>
      <c r="B655" s="3"/>
    </row>
    <row r="656" spans="1:2" x14ac:dyDescent="0.25">
      <c r="A656" s="3"/>
      <c r="B656" s="3"/>
    </row>
    <row r="657" spans="1:2" x14ac:dyDescent="0.25">
      <c r="A657" s="3"/>
      <c r="B657" s="3"/>
    </row>
    <row r="659" spans="1:2" x14ac:dyDescent="0.25">
      <c r="A659" s="3"/>
      <c r="B659" s="3"/>
    </row>
    <row r="660" spans="1:2" x14ac:dyDescent="0.25">
      <c r="A660" s="3"/>
      <c r="B660" s="3"/>
    </row>
    <row r="661" spans="1:2" x14ac:dyDescent="0.25">
      <c r="A661" s="3"/>
      <c r="B661" s="3"/>
    </row>
    <row r="662" spans="1:2" x14ac:dyDescent="0.25">
      <c r="A662" s="3"/>
      <c r="B662" s="3"/>
    </row>
    <row r="663" spans="1:2" x14ac:dyDescent="0.25">
      <c r="A663" s="3"/>
      <c r="B663" s="3"/>
    </row>
    <row r="664" spans="1:2" x14ac:dyDescent="0.25">
      <c r="A664" s="3"/>
      <c r="B664" s="3"/>
    </row>
    <row r="665" spans="1:2" x14ac:dyDescent="0.25">
      <c r="A665" s="3"/>
      <c r="B665" s="3"/>
    </row>
    <row r="666" spans="1:2" x14ac:dyDescent="0.25">
      <c r="A666" s="3"/>
      <c r="B666" s="3"/>
    </row>
    <row r="667" spans="1:2" x14ac:dyDescent="0.25">
      <c r="A667" s="3"/>
      <c r="B667" s="3"/>
    </row>
    <row r="668" spans="1:2" x14ac:dyDescent="0.25">
      <c r="A668" s="3"/>
      <c r="B668" s="3"/>
    </row>
    <row r="669" spans="1:2" x14ac:dyDescent="0.25">
      <c r="A669" s="3"/>
      <c r="B669" s="3"/>
    </row>
    <row r="670" spans="1:2" x14ac:dyDescent="0.25">
      <c r="A670" s="3"/>
      <c r="B670" s="3"/>
    </row>
    <row r="671" spans="1:2" x14ac:dyDescent="0.25">
      <c r="A671" s="3"/>
      <c r="B671" s="3"/>
    </row>
    <row r="672" spans="1:2" x14ac:dyDescent="0.25">
      <c r="A672" s="3"/>
      <c r="B672" s="3"/>
    </row>
    <row r="673" spans="1:2" x14ac:dyDescent="0.25">
      <c r="A673" s="3"/>
      <c r="B673" s="3"/>
    </row>
    <row r="674" spans="1:2" x14ac:dyDescent="0.25">
      <c r="A674" s="3"/>
      <c r="B674" s="3"/>
    </row>
    <row r="675" spans="1:2" x14ac:dyDescent="0.25">
      <c r="A675" s="3"/>
      <c r="B675" s="3"/>
    </row>
    <row r="676" spans="1:2" x14ac:dyDescent="0.25">
      <c r="A676" s="3"/>
      <c r="B676" s="3"/>
    </row>
    <row r="677" spans="1:2" x14ac:dyDescent="0.25">
      <c r="A677" s="3"/>
      <c r="B677" s="3"/>
    </row>
    <row r="678" spans="1:2" x14ac:dyDescent="0.25">
      <c r="A678" s="3"/>
      <c r="B678" s="3"/>
    </row>
    <row r="679" spans="1:2" x14ac:dyDescent="0.25">
      <c r="A679" s="3"/>
      <c r="B679" s="3"/>
    </row>
    <row r="680" spans="1:2" x14ac:dyDescent="0.25">
      <c r="A680" s="3"/>
      <c r="B680" s="3"/>
    </row>
    <row r="681" spans="1:2" x14ac:dyDescent="0.25">
      <c r="A681" s="3"/>
      <c r="B681" s="3"/>
    </row>
    <row r="682" spans="1:2" x14ac:dyDescent="0.25">
      <c r="A682" s="3"/>
      <c r="B682" s="3"/>
    </row>
    <row r="683" spans="1:2" x14ac:dyDescent="0.25">
      <c r="A683" s="3"/>
      <c r="B683" s="3"/>
    </row>
    <row r="684" spans="1:2" x14ac:dyDescent="0.25">
      <c r="A684" s="3"/>
      <c r="B684" s="3"/>
    </row>
    <row r="685" spans="1:2" x14ac:dyDescent="0.25">
      <c r="A685" s="3"/>
      <c r="B685" s="3"/>
    </row>
    <row r="686" spans="1:2" x14ac:dyDescent="0.25">
      <c r="A686" s="3"/>
      <c r="B686" s="3"/>
    </row>
    <row r="687" spans="1:2" x14ac:dyDescent="0.25">
      <c r="A687" s="3"/>
      <c r="B687" s="3"/>
    </row>
    <row r="688" spans="1:2" x14ac:dyDescent="0.25">
      <c r="A688" s="3"/>
      <c r="B688" s="3"/>
    </row>
    <row r="689" spans="1:2" x14ac:dyDescent="0.25">
      <c r="A689" s="3"/>
      <c r="B689" s="3"/>
    </row>
    <row r="690" spans="1:2" x14ac:dyDescent="0.25">
      <c r="A690" s="3"/>
      <c r="B690" s="3"/>
    </row>
    <row r="691" spans="1:2" x14ac:dyDescent="0.25">
      <c r="A691" s="3"/>
      <c r="B691" s="3"/>
    </row>
    <row r="692" spans="1:2" x14ac:dyDescent="0.25">
      <c r="A692" s="3"/>
      <c r="B692" s="3"/>
    </row>
    <row r="693" spans="1:2" x14ac:dyDescent="0.25">
      <c r="A693" s="3"/>
      <c r="B693" s="3"/>
    </row>
    <row r="694" spans="1:2" x14ac:dyDescent="0.25">
      <c r="A694" s="3"/>
      <c r="B694" s="3"/>
    </row>
    <row r="695" spans="1:2" x14ac:dyDescent="0.25">
      <c r="A695" s="3"/>
      <c r="B695" s="3"/>
    </row>
    <row r="696" spans="1:2" x14ac:dyDescent="0.25">
      <c r="A696" s="3"/>
      <c r="B696" s="3"/>
    </row>
    <row r="697" spans="1:2" x14ac:dyDescent="0.25">
      <c r="A697" s="3"/>
      <c r="B697" s="3"/>
    </row>
    <row r="698" spans="1:2" x14ac:dyDescent="0.25">
      <c r="A698" s="3"/>
      <c r="B698" s="3"/>
    </row>
    <row r="699" spans="1:2" x14ac:dyDescent="0.25">
      <c r="A699" s="3"/>
      <c r="B699" s="3"/>
    </row>
    <row r="700" spans="1:2" x14ac:dyDescent="0.25">
      <c r="A700" s="3"/>
      <c r="B700" s="3"/>
    </row>
    <row r="701" spans="1:2" x14ac:dyDescent="0.25">
      <c r="A701" s="3"/>
      <c r="B701" s="3"/>
    </row>
    <row r="702" spans="1:2" x14ac:dyDescent="0.25">
      <c r="A702" s="3"/>
      <c r="B702" s="3"/>
    </row>
    <row r="703" spans="1:2" x14ac:dyDescent="0.25">
      <c r="A703" s="3"/>
      <c r="B703" s="3"/>
    </row>
    <row r="704" spans="1:2" x14ac:dyDescent="0.25">
      <c r="A704" s="3"/>
      <c r="B704" s="3"/>
    </row>
    <row r="705" spans="1:2" x14ac:dyDescent="0.25">
      <c r="A705" s="3"/>
      <c r="B705" s="3"/>
    </row>
    <row r="706" spans="1:2" x14ac:dyDescent="0.25">
      <c r="A706" s="3"/>
      <c r="B706" s="3"/>
    </row>
    <row r="707" spans="1:2" x14ac:dyDescent="0.25">
      <c r="A707" s="3"/>
      <c r="B707" s="3"/>
    </row>
    <row r="708" spans="1:2" x14ac:dyDescent="0.25">
      <c r="A708" s="3"/>
      <c r="B708" s="3"/>
    </row>
    <row r="709" spans="1:2" x14ac:dyDescent="0.25">
      <c r="A709" s="3"/>
      <c r="B709" s="3"/>
    </row>
    <row r="710" spans="1:2" x14ac:dyDescent="0.25">
      <c r="A710" s="3"/>
      <c r="B710" s="3"/>
    </row>
    <row r="711" spans="1:2" x14ac:dyDescent="0.25">
      <c r="A711" s="3"/>
      <c r="B711" s="3"/>
    </row>
    <row r="712" spans="1:2" x14ac:dyDescent="0.25">
      <c r="A712" s="3"/>
      <c r="B712" s="3"/>
    </row>
    <row r="713" spans="1:2" x14ac:dyDescent="0.25">
      <c r="A713" s="3"/>
      <c r="B713" s="3"/>
    </row>
    <row r="714" spans="1:2" x14ac:dyDescent="0.25">
      <c r="A714" s="3"/>
      <c r="B714" s="3"/>
    </row>
    <row r="715" spans="1:2" x14ac:dyDescent="0.25">
      <c r="A715" s="3"/>
      <c r="B715" s="3"/>
    </row>
    <row r="716" spans="1:2" x14ac:dyDescent="0.25">
      <c r="A716" s="3"/>
      <c r="B716" s="3"/>
    </row>
    <row r="717" spans="1:2" x14ac:dyDescent="0.25">
      <c r="A717" s="3"/>
      <c r="B717" s="3"/>
    </row>
    <row r="718" spans="1:2" x14ac:dyDescent="0.25">
      <c r="A718" s="3"/>
      <c r="B718" s="3"/>
    </row>
    <row r="719" spans="1:2" x14ac:dyDescent="0.25">
      <c r="A719" s="3"/>
      <c r="B719" s="3"/>
    </row>
    <row r="720" spans="1:2" x14ac:dyDescent="0.25">
      <c r="A720" s="3"/>
      <c r="B720" s="3"/>
    </row>
    <row r="721" spans="1:2" x14ac:dyDescent="0.25">
      <c r="A721" s="3"/>
      <c r="B721" s="3"/>
    </row>
    <row r="722" spans="1:2" x14ac:dyDescent="0.25">
      <c r="A722" s="3"/>
      <c r="B722" s="3"/>
    </row>
    <row r="723" spans="1:2" x14ac:dyDescent="0.25">
      <c r="A723" s="3"/>
      <c r="B723" s="3"/>
    </row>
    <row r="724" spans="1:2" x14ac:dyDescent="0.25">
      <c r="A724" s="3"/>
      <c r="B724" s="3"/>
    </row>
    <row r="725" spans="1:2" x14ac:dyDescent="0.25">
      <c r="A725" s="3"/>
      <c r="B725" s="3"/>
    </row>
    <row r="726" spans="1:2" x14ac:dyDescent="0.25">
      <c r="A726" s="3"/>
      <c r="B726" s="3"/>
    </row>
    <row r="727" spans="1:2" x14ac:dyDescent="0.25">
      <c r="A727" s="3"/>
      <c r="B727" s="3"/>
    </row>
    <row r="728" spans="1:2" x14ac:dyDescent="0.25">
      <c r="A728" s="3"/>
      <c r="B728" s="3"/>
    </row>
    <row r="729" spans="1:2" x14ac:dyDescent="0.25">
      <c r="A729" s="3"/>
      <c r="B729" s="3"/>
    </row>
    <row r="730" spans="1:2" x14ac:dyDescent="0.25">
      <c r="A730" s="3"/>
      <c r="B730" s="3"/>
    </row>
    <row r="731" spans="1:2" x14ac:dyDescent="0.25">
      <c r="A731" s="3"/>
      <c r="B731" s="3"/>
    </row>
    <row r="732" spans="1:2" x14ac:dyDescent="0.25">
      <c r="A732" s="3"/>
      <c r="B732" s="3"/>
    </row>
    <row r="733" spans="1:2" x14ac:dyDescent="0.25">
      <c r="A733" s="3"/>
      <c r="B733" s="3"/>
    </row>
    <row r="734" spans="1:2" x14ac:dyDescent="0.25">
      <c r="A734" s="3"/>
      <c r="B734" s="3"/>
    </row>
    <row r="735" spans="1:2" x14ac:dyDescent="0.25">
      <c r="A735" s="3"/>
      <c r="B735" s="3"/>
    </row>
    <row r="736" spans="1:2" x14ac:dyDescent="0.25">
      <c r="A736" s="3"/>
      <c r="B736" s="3"/>
    </row>
    <row r="737" spans="1:2" x14ac:dyDescent="0.25">
      <c r="A737" s="3"/>
      <c r="B737" s="3"/>
    </row>
    <row r="738" spans="1:2" x14ac:dyDescent="0.25">
      <c r="A738" s="3"/>
      <c r="B738" s="3"/>
    </row>
    <row r="739" spans="1:2" x14ac:dyDescent="0.25">
      <c r="A739" s="3"/>
      <c r="B739" s="3"/>
    </row>
    <row r="740" spans="1:2" x14ac:dyDescent="0.25">
      <c r="A740" s="3"/>
      <c r="B740" s="3"/>
    </row>
    <row r="741" spans="1:2" x14ac:dyDescent="0.25">
      <c r="A741" s="3"/>
      <c r="B741" s="3"/>
    </row>
    <row r="742" spans="1:2" x14ac:dyDescent="0.25">
      <c r="A742" s="3"/>
      <c r="B742" s="3"/>
    </row>
    <row r="743" spans="1:2" x14ac:dyDescent="0.25">
      <c r="A743" s="3"/>
      <c r="B743" s="3"/>
    </row>
    <row r="744" spans="1:2" x14ac:dyDescent="0.25">
      <c r="A744" s="3"/>
      <c r="B744" s="3"/>
    </row>
    <row r="745" spans="1:2" x14ac:dyDescent="0.25">
      <c r="A745" s="3"/>
      <c r="B745" s="3"/>
    </row>
    <row r="746" spans="1:2" x14ac:dyDescent="0.25">
      <c r="A746" s="3"/>
      <c r="B746" s="3"/>
    </row>
    <row r="747" spans="1:2" x14ac:dyDescent="0.25">
      <c r="A747" s="3"/>
      <c r="B747" s="3"/>
    </row>
    <row r="748" spans="1:2" x14ac:dyDescent="0.25">
      <c r="A748" s="3"/>
      <c r="B748" s="3"/>
    </row>
    <row r="749" spans="1:2" x14ac:dyDescent="0.25">
      <c r="A749" s="3"/>
      <c r="B749" s="3"/>
    </row>
    <row r="750" spans="1:2" x14ac:dyDescent="0.25">
      <c r="A750" s="3"/>
      <c r="B750" s="3"/>
    </row>
    <row r="751" spans="1:2" x14ac:dyDescent="0.25">
      <c r="A751" s="3"/>
      <c r="B751" s="3"/>
    </row>
    <row r="752" spans="1:2" x14ac:dyDescent="0.25">
      <c r="A752" s="3"/>
      <c r="B752" s="3"/>
    </row>
    <row r="753" spans="1:2" x14ac:dyDescent="0.25">
      <c r="A753" s="3"/>
      <c r="B753" s="3"/>
    </row>
    <row r="754" spans="1:2" x14ac:dyDescent="0.25">
      <c r="A754" s="3"/>
      <c r="B754" s="3"/>
    </row>
    <row r="755" spans="1:2" x14ac:dyDescent="0.25">
      <c r="A755" s="3"/>
      <c r="B755" s="3"/>
    </row>
    <row r="756" spans="1:2" x14ac:dyDescent="0.25">
      <c r="A756" s="3"/>
      <c r="B756" s="3"/>
    </row>
    <row r="757" spans="1:2" x14ac:dyDescent="0.25">
      <c r="A757" s="3"/>
      <c r="B757" s="3"/>
    </row>
    <row r="758" spans="1:2" x14ac:dyDescent="0.25">
      <c r="A758" s="3"/>
      <c r="B758" s="3"/>
    </row>
    <row r="759" spans="1:2" x14ac:dyDescent="0.25">
      <c r="A759" s="3"/>
      <c r="B759" s="3"/>
    </row>
    <row r="760" spans="1:2" x14ac:dyDescent="0.25">
      <c r="A760" s="3"/>
      <c r="B760" s="3"/>
    </row>
    <row r="761" spans="1:2" x14ac:dyDescent="0.25">
      <c r="A761" s="3"/>
      <c r="B761" s="3"/>
    </row>
    <row r="762" spans="1:2" x14ac:dyDescent="0.25">
      <c r="A762" s="3"/>
      <c r="B762" s="3"/>
    </row>
    <row r="763" spans="1:2" x14ac:dyDescent="0.25">
      <c r="A763" s="3"/>
      <c r="B763" s="3"/>
    </row>
    <row r="764" spans="1:2" x14ac:dyDescent="0.25">
      <c r="A764" s="3"/>
      <c r="B764" s="3"/>
    </row>
    <row r="765" spans="1:2" x14ac:dyDescent="0.25">
      <c r="A765" s="3"/>
      <c r="B765" s="3"/>
    </row>
    <row r="766" spans="1:2" x14ac:dyDescent="0.25">
      <c r="A766" s="3"/>
      <c r="B766" s="3"/>
    </row>
    <row r="767" spans="1:2" x14ac:dyDescent="0.25">
      <c r="A767" s="3"/>
      <c r="B767" s="3"/>
    </row>
    <row r="768" spans="1:2" x14ac:dyDescent="0.25">
      <c r="A768" s="3"/>
      <c r="B768" s="3"/>
    </row>
    <row r="769" spans="1:2" x14ac:dyDescent="0.25">
      <c r="A769" s="3"/>
      <c r="B769" s="3"/>
    </row>
    <row r="770" spans="1:2" x14ac:dyDescent="0.25">
      <c r="A770" s="3"/>
      <c r="B770" s="3"/>
    </row>
    <row r="771" spans="1:2" x14ac:dyDescent="0.25">
      <c r="A771" s="3"/>
      <c r="B771" s="3"/>
    </row>
    <row r="772" spans="1:2" x14ac:dyDescent="0.25">
      <c r="A772" s="3"/>
      <c r="B772" s="3"/>
    </row>
    <row r="773" spans="1:2" x14ac:dyDescent="0.25">
      <c r="A773" s="3"/>
      <c r="B773" s="3"/>
    </row>
    <row r="774" spans="1:2" x14ac:dyDescent="0.25">
      <c r="A774" s="3"/>
      <c r="B774" s="3"/>
    </row>
    <row r="775" spans="1:2" x14ac:dyDescent="0.25">
      <c r="A775" s="3"/>
      <c r="B775" s="3"/>
    </row>
    <row r="776" spans="1:2" x14ac:dyDescent="0.25">
      <c r="A776" s="3"/>
      <c r="B776" s="3"/>
    </row>
    <row r="777" spans="1:2" x14ac:dyDescent="0.25">
      <c r="A777" s="3"/>
      <c r="B777" s="3"/>
    </row>
    <row r="778" spans="1:2" x14ac:dyDescent="0.25">
      <c r="A778" s="3"/>
      <c r="B778" s="3"/>
    </row>
    <row r="779" spans="1:2" x14ac:dyDescent="0.25">
      <c r="A779" s="3"/>
      <c r="B779" s="3"/>
    </row>
    <row r="780" spans="1:2" x14ac:dyDescent="0.25">
      <c r="A780" s="3"/>
      <c r="B780" s="3"/>
    </row>
    <row r="781" spans="1:2" x14ac:dyDescent="0.25">
      <c r="A781" s="3"/>
      <c r="B781" s="3"/>
    </row>
    <row r="782" spans="1:2" x14ac:dyDescent="0.25">
      <c r="A782" s="3"/>
      <c r="B782" s="3"/>
    </row>
    <row r="783" spans="1:2" x14ac:dyDescent="0.25">
      <c r="A783" s="3"/>
      <c r="B783" s="3"/>
    </row>
    <row r="784" spans="1:2" x14ac:dyDescent="0.25">
      <c r="A784" s="3"/>
      <c r="B784" s="3"/>
    </row>
    <row r="785" spans="1:2" x14ac:dyDescent="0.25">
      <c r="A785" s="3"/>
      <c r="B785" s="3"/>
    </row>
    <row r="786" spans="1:2" x14ac:dyDescent="0.25">
      <c r="A786" s="3"/>
      <c r="B786" s="3"/>
    </row>
    <row r="787" spans="1:2" x14ac:dyDescent="0.25">
      <c r="A787" s="3"/>
      <c r="B787" s="3"/>
    </row>
    <row r="788" spans="1:2" x14ac:dyDescent="0.25">
      <c r="A788" s="3"/>
      <c r="B788" s="3"/>
    </row>
    <row r="789" spans="1:2" x14ac:dyDescent="0.25">
      <c r="A789" s="3"/>
      <c r="B789" s="3"/>
    </row>
    <row r="790" spans="1:2" x14ac:dyDescent="0.25">
      <c r="A790" s="3"/>
      <c r="B790" s="3"/>
    </row>
    <row r="791" spans="1:2" x14ac:dyDescent="0.25">
      <c r="A791" s="3"/>
      <c r="B791" s="3"/>
    </row>
    <row r="792" spans="1:2" x14ac:dyDescent="0.25">
      <c r="A792" s="3"/>
      <c r="B792" s="3"/>
    </row>
    <row r="793" spans="1:2" x14ac:dyDescent="0.25">
      <c r="A793" s="3"/>
      <c r="B793" s="3"/>
    </row>
    <row r="794" spans="1:2" x14ac:dyDescent="0.25">
      <c r="A794" s="3"/>
      <c r="B794" s="3"/>
    </row>
    <row r="795" spans="1:2" x14ac:dyDescent="0.25">
      <c r="A795" s="3"/>
      <c r="B795" s="3"/>
    </row>
    <row r="796" spans="1:2" x14ac:dyDescent="0.25">
      <c r="A796" s="3"/>
      <c r="B796" s="3"/>
    </row>
    <row r="797" spans="1:2" x14ac:dyDescent="0.25">
      <c r="A797" s="3"/>
      <c r="B797" s="3"/>
    </row>
    <row r="798" spans="1:2" x14ac:dyDescent="0.25">
      <c r="A798" s="3"/>
      <c r="B798" s="3"/>
    </row>
    <row r="799" spans="1:2" x14ac:dyDescent="0.25">
      <c r="A799" s="3"/>
      <c r="B799" s="3"/>
    </row>
    <row r="800" spans="1:2" x14ac:dyDescent="0.25">
      <c r="A800" s="3"/>
      <c r="B800" s="3"/>
    </row>
    <row r="801" spans="1:2" x14ac:dyDescent="0.25">
      <c r="A801" s="3"/>
      <c r="B801" s="3"/>
    </row>
    <row r="802" spans="1:2" x14ac:dyDescent="0.25">
      <c r="A802" s="3"/>
      <c r="B802" s="3"/>
    </row>
    <row r="803" spans="1:2" x14ac:dyDescent="0.25">
      <c r="A803" s="3"/>
      <c r="B803" s="3"/>
    </row>
    <row r="804" spans="1:2" x14ac:dyDescent="0.25">
      <c r="A804" s="3"/>
      <c r="B804" s="3"/>
    </row>
    <row r="805" spans="1:2" x14ac:dyDescent="0.25">
      <c r="A805" s="3"/>
      <c r="B805" s="3"/>
    </row>
    <row r="806" spans="1:2" x14ac:dyDescent="0.25">
      <c r="A806" s="3"/>
      <c r="B806" s="3"/>
    </row>
    <row r="807" spans="1:2" x14ac:dyDescent="0.25">
      <c r="A807" s="3"/>
      <c r="B807" s="3"/>
    </row>
    <row r="808" spans="1:2" x14ac:dyDescent="0.25">
      <c r="A808" s="3"/>
      <c r="B808" s="3"/>
    </row>
    <row r="809" spans="1:2" x14ac:dyDescent="0.25">
      <c r="A809" s="3"/>
      <c r="B809" s="3"/>
    </row>
    <row r="810" spans="1:2" x14ac:dyDescent="0.25">
      <c r="A810" s="3"/>
      <c r="B810" s="3"/>
    </row>
    <row r="811" spans="1:2" x14ac:dyDescent="0.25">
      <c r="A811" s="3"/>
      <c r="B811" s="3"/>
    </row>
    <row r="812" spans="1:2" x14ac:dyDescent="0.25">
      <c r="A812" s="3"/>
      <c r="B812" s="3"/>
    </row>
    <row r="813" spans="1:2" x14ac:dyDescent="0.25">
      <c r="A813" s="3"/>
      <c r="B813" s="3"/>
    </row>
    <row r="814" spans="1:2" x14ac:dyDescent="0.25">
      <c r="A814" s="3"/>
      <c r="B814" s="3"/>
    </row>
    <row r="815" spans="1:2" x14ac:dyDescent="0.25">
      <c r="A815" s="3"/>
      <c r="B815" s="3"/>
    </row>
    <row r="816" spans="1:2" x14ac:dyDescent="0.25">
      <c r="A816" s="3"/>
      <c r="B816" s="3"/>
    </row>
    <row r="817" spans="1:2" x14ac:dyDescent="0.25">
      <c r="A817" s="3"/>
      <c r="B817" s="3"/>
    </row>
    <row r="818" spans="1:2" x14ac:dyDescent="0.25">
      <c r="A818" s="3"/>
      <c r="B818" s="3"/>
    </row>
    <row r="819" spans="1:2" x14ac:dyDescent="0.25">
      <c r="A819" s="3"/>
      <c r="B819" s="3"/>
    </row>
    <row r="820" spans="1:2" x14ac:dyDescent="0.25">
      <c r="A820" s="3"/>
      <c r="B820" s="3"/>
    </row>
    <row r="821" spans="1:2" x14ac:dyDescent="0.25">
      <c r="A821" s="3"/>
      <c r="B821" s="3"/>
    </row>
    <row r="822" spans="1:2" x14ac:dyDescent="0.25">
      <c r="A822" s="3"/>
      <c r="B822" s="3"/>
    </row>
    <row r="823" spans="1:2" x14ac:dyDescent="0.25">
      <c r="A823" s="3"/>
      <c r="B823" s="3"/>
    </row>
    <row r="824" spans="1:2" x14ac:dyDescent="0.25">
      <c r="A824" s="3"/>
      <c r="B824" s="3"/>
    </row>
    <row r="825" spans="1:2" x14ac:dyDescent="0.25">
      <c r="A825" s="3"/>
      <c r="B825" s="3"/>
    </row>
    <row r="826" spans="1:2" x14ac:dyDescent="0.25">
      <c r="A826" s="3"/>
      <c r="B826" s="3"/>
    </row>
    <row r="827" spans="1:2" x14ac:dyDescent="0.25">
      <c r="A827" s="3"/>
      <c r="B827" s="3"/>
    </row>
    <row r="828" spans="1:2" x14ac:dyDescent="0.25">
      <c r="A828" s="3"/>
      <c r="B828" s="3"/>
    </row>
    <row r="829" spans="1:2" x14ac:dyDescent="0.25">
      <c r="A829" s="3"/>
      <c r="B829" s="3"/>
    </row>
    <row r="830" spans="1:2" x14ac:dyDescent="0.25">
      <c r="A830" s="3"/>
      <c r="B830" s="3"/>
    </row>
    <row r="831" spans="1:2" x14ac:dyDescent="0.25">
      <c r="A831" s="3"/>
      <c r="B831" s="3"/>
    </row>
    <row r="832" spans="1:2" x14ac:dyDescent="0.25">
      <c r="A832" s="3"/>
      <c r="B832" s="3"/>
    </row>
    <row r="833" spans="1:2" x14ac:dyDescent="0.25">
      <c r="A833" s="3"/>
      <c r="B833" s="3"/>
    </row>
    <row r="834" spans="1:2" x14ac:dyDescent="0.25">
      <c r="A834" s="3"/>
      <c r="B834" s="3"/>
    </row>
    <row r="835" spans="1:2" x14ac:dyDescent="0.25">
      <c r="A835" s="3"/>
      <c r="B835" s="3"/>
    </row>
    <row r="836" spans="1:2" x14ac:dyDescent="0.25">
      <c r="A836" s="3"/>
      <c r="B836" s="3"/>
    </row>
    <row r="837" spans="1:2" x14ac:dyDescent="0.25">
      <c r="A837" s="3"/>
      <c r="B837" s="3"/>
    </row>
    <row r="838" spans="1:2" x14ac:dyDescent="0.25">
      <c r="A838" s="3"/>
      <c r="B838" s="3"/>
    </row>
    <row r="839" spans="1:2" x14ac:dyDescent="0.25">
      <c r="A839" s="3"/>
      <c r="B839" s="3"/>
    </row>
    <row r="840" spans="1:2" x14ac:dyDescent="0.25">
      <c r="A840" s="3"/>
      <c r="B840" s="3"/>
    </row>
    <row r="841" spans="1:2" x14ac:dyDescent="0.25">
      <c r="A841" s="3"/>
      <c r="B841" s="3"/>
    </row>
    <row r="842" spans="1:2" x14ac:dyDescent="0.25">
      <c r="A842" s="3"/>
      <c r="B842" s="3"/>
    </row>
    <row r="843" spans="1:2" x14ac:dyDescent="0.25">
      <c r="A843" s="3"/>
      <c r="B843" s="3"/>
    </row>
    <row r="844" spans="1:2" x14ac:dyDescent="0.25">
      <c r="A844" s="3"/>
      <c r="B844" s="3"/>
    </row>
    <row r="845" spans="1:2" x14ac:dyDescent="0.25">
      <c r="A845" s="3"/>
      <c r="B845" s="3"/>
    </row>
    <row r="846" spans="1:2" x14ac:dyDescent="0.25">
      <c r="A846" s="3"/>
      <c r="B846" s="3"/>
    </row>
    <row r="847" spans="1:2" x14ac:dyDescent="0.25">
      <c r="A847" s="3"/>
      <c r="B847" s="3"/>
    </row>
    <row r="848" spans="1:2" x14ac:dyDescent="0.25">
      <c r="A848" s="3"/>
      <c r="B848" s="3"/>
    </row>
    <row r="849" spans="1:2" x14ac:dyDescent="0.25">
      <c r="A849" s="3"/>
      <c r="B849" s="3"/>
    </row>
    <row r="850" spans="1:2" x14ac:dyDescent="0.25">
      <c r="A850" s="3"/>
      <c r="B850" s="3"/>
    </row>
    <row r="851" spans="1:2" x14ac:dyDescent="0.25">
      <c r="A851" s="3"/>
      <c r="B851" s="3"/>
    </row>
    <row r="852" spans="1:2" x14ac:dyDescent="0.25">
      <c r="A852" s="3"/>
      <c r="B852" s="3"/>
    </row>
    <row r="853" spans="1:2" x14ac:dyDescent="0.25">
      <c r="A853" s="3"/>
      <c r="B853" s="3"/>
    </row>
    <row r="854" spans="1:2" x14ac:dyDescent="0.25">
      <c r="A854" s="3"/>
      <c r="B854" s="3"/>
    </row>
    <row r="855" spans="1:2" x14ac:dyDescent="0.25">
      <c r="A855" s="3"/>
      <c r="B855" s="3"/>
    </row>
    <row r="856" spans="1:2" x14ac:dyDescent="0.25">
      <c r="A856" s="3"/>
      <c r="B856" s="3"/>
    </row>
    <row r="857" spans="1:2" x14ac:dyDescent="0.25">
      <c r="A857" s="3"/>
      <c r="B857" s="3"/>
    </row>
    <row r="858" spans="1:2" x14ac:dyDescent="0.25">
      <c r="A858" s="3"/>
      <c r="B858" s="3"/>
    </row>
    <row r="859" spans="1:2" x14ac:dyDescent="0.25">
      <c r="A859" s="3"/>
      <c r="B859" s="3"/>
    </row>
    <row r="860" spans="1:2" x14ac:dyDescent="0.25">
      <c r="A860" s="3"/>
      <c r="B860" s="3"/>
    </row>
    <row r="861" spans="1:2" x14ac:dyDescent="0.25">
      <c r="A861" s="3"/>
      <c r="B861" s="3"/>
    </row>
    <row r="862" spans="1:2" x14ac:dyDescent="0.25">
      <c r="A862" s="3"/>
      <c r="B862" s="3"/>
    </row>
    <row r="863" spans="1:2" x14ac:dyDescent="0.25">
      <c r="A863" s="3"/>
      <c r="B863" s="3"/>
    </row>
    <row r="864" spans="1:2" x14ac:dyDescent="0.25">
      <c r="A864" s="3"/>
      <c r="B864" s="3"/>
    </row>
    <row r="865" spans="1:2" x14ac:dyDescent="0.25">
      <c r="A865" s="3"/>
      <c r="B865" s="3"/>
    </row>
    <row r="866" spans="1:2" x14ac:dyDescent="0.25">
      <c r="A866" s="3"/>
      <c r="B866" s="3"/>
    </row>
    <row r="867" spans="1:2" x14ac:dyDescent="0.25">
      <c r="A867" s="3"/>
      <c r="B867" s="3"/>
    </row>
    <row r="868" spans="1:2" x14ac:dyDescent="0.25">
      <c r="A868" s="3"/>
      <c r="B868" s="3"/>
    </row>
    <row r="869" spans="1:2" x14ac:dyDescent="0.25">
      <c r="A869" s="3"/>
      <c r="B869" s="3"/>
    </row>
    <row r="870" spans="1:2" x14ac:dyDescent="0.25">
      <c r="A870" s="3"/>
      <c r="B870" s="3"/>
    </row>
    <row r="871" spans="1:2" x14ac:dyDescent="0.25">
      <c r="A871" s="3"/>
      <c r="B871" s="3"/>
    </row>
    <row r="872" spans="1:2" x14ac:dyDescent="0.25">
      <c r="A872" s="3"/>
      <c r="B872" s="3"/>
    </row>
    <row r="873" spans="1:2" x14ac:dyDescent="0.25">
      <c r="A873" s="3"/>
      <c r="B873" s="3"/>
    </row>
    <row r="874" spans="1:2" x14ac:dyDescent="0.25">
      <c r="A874" s="3"/>
      <c r="B874" s="3"/>
    </row>
    <row r="875" spans="1:2" x14ac:dyDescent="0.25">
      <c r="A875" s="3"/>
      <c r="B875" s="3"/>
    </row>
    <row r="876" spans="1:2" x14ac:dyDescent="0.25">
      <c r="A876" s="3"/>
      <c r="B876" s="3"/>
    </row>
    <row r="877" spans="1:2" x14ac:dyDescent="0.25">
      <c r="A877" s="3"/>
      <c r="B877" s="3"/>
    </row>
    <row r="878" spans="1:2" x14ac:dyDescent="0.25">
      <c r="A878" s="3"/>
      <c r="B878" s="3"/>
    </row>
    <row r="879" spans="1:2" x14ac:dyDescent="0.25">
      <c r="A879" s="3"/>
      <c r="B879" s="3"/>
    </row>
    <row r="880" spans="1:2" x14ac:dyDescent="0.25">
      <c r="A880" s="3"/>
      <c r="B880" s="3"/>
    </row>
    <row r="881" spans="1:2" x14ac:dyDescent="0.25">
      <c r="A881" s="3"/>
      <c r="B881" s="3"/>
    </row>
    <row r="882" spans="1:2" x14ac:dyDescent="0.25">
      <c r="A882" s="3"/>
      <c r="B882" s="3"/>
    </row>
    <row r="883" spans="1:2" x14ac:dyDescent="0.25">
      <c r="A883" s="3"/>
      <c r="B883" s="3"/>
    </row>
    <row r="884" spans="1:2" x14ac:dyDescent="0.25">
      <c r="A884" s="3"/>
      <c r="B884" s="3"/>
    </row>
    <row r="885" spans="1:2" x14ac:dyDescent="0.25">
      <c r="A885" s="3"/>
      <c r="B885" s="3"/>
    </row>
    <row r="886" spans="1:2" x14ac:dyDescent="0.25">
      <c r="A886" s="3"/>
      <c r="B886" s="3"/>
    </row>
    <row r="887" spans="1:2" x14ac:dyDescent="0.25">
      <c r="A887" s="3"/>
      <c r="B887" s="3"/>
    </row>
    <row r="888" spans="1:2" x14ac:dyDescent="0.25">
      <c r="A888" s="3"/>
      <c r="B888" s="3"/>
    </row>
    <row r="889" spans="1:2" x14ac:dyDescent="0.25">
      <c r="A889" s="3"/>
      <c r="B889" s="3"/>
    </row>
    <row r="890" spans="1:2" x14ac:dyDescent="0.25">
      <c r="A890" s="3"/>
      <c r="B890" s="3"/>
    </row>
    <row r="891" spans="1:2" x14ac:dyDescent="0.25">
      <c r="A891" s="3"/>
      <c r="B891" s="3"/>
    </row>
    <row r="892" spans="1:2" x14ac:dyDescent="0.25">
      <c r="A892" s="3"/>
      <c r="B892" s="3"/>
    </row>
    <row r="893" spans="1:2" x14ac:dyDescent="0.25">
      <c r="A893" s="3"/>
      <c r="B893" s="3"/>
    </row>
    <row r="894" spans="1:2" x14ac:dyDescent="0.25">
      <c r="A894" s="3"/>
      <c r="B894" s="3"/>
    </row>
    <row r="895" spans="1:2" x14ac:dyDescent="0.25">
      <c r="A895" s="3"/>
      <c r="B895" s="3"/>
    </row>
    <row r="896" spans="1:2" x14ac:dyDescent="0.25">
      <c r="A896" s="3"/>
      <c r="B896" s="3"/>
    </row>
    <row r="897" spans="1:2" x14ac:dyDescent="0.25">
      <c r="A897" s="3"/>
      <c r="B897" s="3"/>
    </row>
    <row r="898" spans="1:2" x14ac:dyDescent="0.25">
      <c r="A898" s="3"/>
      <c r="B898" s="3"/>
    </row>
    <row r="899" spans="1:2" x14ac:dyDescent="0.25">
      <c r="A899" s="3"/>
      <c r="B899" s="3"/>
    </row>
    <row r="900" spans="1:2" x14ac:dyDescent="0.25">
      <c r="A900" s="3"/>
      <c r="B900" s="3"/>
    </row>
    <row r="901" spans="1:2" x14ac:dyDescent="0.25">
      <c r="A901" s="3"/>
      <c r="B901" s="3"/>
    </row>
    <row r="902" spans="1:2" x14ac:dyDescent="0.25">
      <c r="A902" s="3"/>
      <c r="B902" s="3"/>
    </row>
    <row r="903" spans="1:2" x14ac:dyDescent="0.25">
      <c r="A903" s="3"/>
      <c r="B903" s="3"/>
    </row>
    <row r="904" spans="1:2" x14ac:dyDescent="0.25">
      <c r="A904" s="3"/>
      <c r="B904" s="3"/>
    </row>
    <row r="905" spans="1:2" x14ac:dyDescent="0.25">
      <c r="A905" s="3"/>
      <c r="B905" s="3"/>
    </row>
    <row r="906" spans="1:2" x14ac:dyDescent="0.25">
      <c r="A906" s="3"/>
      <c r="B906" s="3"/>
    </row>
    <row r="907" spans="1:2" x14ac:dyDescent="0.25">
      <c r="A907" s="3"/>
      <c r="B907" s="3"/>
    </row>
    <row r="908" spans="1:2" x14ac:dyDescent="0.25">
      <c r="A908" s="3"/>
      <c r="B908" s="3"/>
    </row>
    <row r="909" spans="1:2" x14ac:dyDescent="0.25">
      <c r="A909" s="3"/>
      <c r="B909" s="3"/>
    </row>
    <row r="910" spans="1:2" x14ac:dyDescent="0.25">
      <c r="A910" s="3"/>
      <c r="B910" s="3"/>
    </row>
    <row r="911" spans="1:2" x14ac:dyDescent="0.25">
      <c r="A911" s="3"/>
      <c r="B911" s="3"/>
    </row>
    <row r="912" spans="1:2" x14ac:dyDescent="0.25">
      <c r="A912" s="3"/>
      <c r="B912" s="3"/>
    </row>
    <row r="913" spans="1:2" x14ac:dyDescent="0.25">
      <c r="A913" s="3"/>
      <c r="B913" s="3"/>
    </row>
    <row r="914" spans="1:2" x14ac:dyDescent="0.25">
      <c r="A914" s="3"/>
      <c r="B914" s="3"/>
    </row>
    <row r="915" spans="1:2" x14ac:dyDescent="0.25">
      <c r="A915" s="3"/>
      <c r="B915" s="3"/>
    </row>
    <row r="916" spans="1:2" x14ac:dyDescent="0.25">
      <c r="A916" s="3"/>
      <c r="B916" s="3"/>
    </row>
    <row r="917" spans="1:2" x14ac:dyDescent="0.25">
      <c r="A917" s="3"/>
      <c r="B917" s="3"/>
    </row>
    <row r="918" spans="1:2" x14ac:dyDescent="0.25">
      <c r="A918" s="3"/>
      <c r="B918" s="3"/>
    </row>
    <row r="919" spans="1:2" x14ac:dyDescent="0.25">
      <c r="A919" s="3"/>
      <c r="B919" s="3"/>
    </row>
    <row r="920" spans="1:2" x14ac:dyDescent="0.25">
      <c r="A920" s="3"/>
      <c r="B920" s="3"/>
    </row>
    <row r="921" spans="1:2" x14ac:dyDescent="0.25">
      <c r="A921" s="3"/>
      <c r="B921" s="3"/>
    </row>
    <row r="922" spans="1:2" x14ac:dyDescent="0.25">
      <c r="A922" s="3"/>
      <c r="B922" s="3"/>
    </row>
    <row r="923" spans="1:2" x14ac:dyDescent="0.25">
      <c r="A923" s="3"/>
      <c r="B923" s="3"/>
    </row>
    <row r="924" spans="1:2" x14ac:dyDescent="0.25">
      <c r="A924" s="3"/>
      <c r="B924" s="3"/>
    </row>
    <row r="925" spans="1:2" x14ac:dyDescent="0.25">
      <c r="A925" s="3"/>
      <c r="B925" s="3"/>
    </row>
    <row r="926" spans="1:2" x14ac:dyDescent="0.25">
      <c r="A926" s="3"/>
      <c r="B926" s="3"/>
    </row>
    <row r="927" spans="1:2" x14ac:dyDescent="0.25">
      <c r="A927" s="3"/>
      <c r="B927" s="3"/>
    </row>
    <row r="928" spans="1:2" x14ac:dyDescent="0.25">
      <c r="A928" s="3"/>
      <c r="B928" s="3"/>
    </row>
    <row r="929" spans="1:2" x14ac:dyDescent="0.25">
      <c r="A929" s="3"/>
      <c r="B929" s="3"/>
    </row>
    <row r="930" spans="1:2" x14ac:dyDescent="0.25">
      <c r="A930" s="3"/>
      <c r="B930" s="3"/>
    </row>
    <row r="931" spans="1:2" x14ac:dyDescent="0.25">
      <c r="A931" s="3"/>
      <c r="B931" s="3"/>
    </row>
    <row r="932" spans="1:2" x14ac:dyDescent="0.25">
      <c r="A932" s="3"/>
      <c r="B932" s="3"/>
    </row>
    <row r="933" spans="1:2" x14ac:dyDescent="0.25">
      <c r="A933" s="3"/>
      <c r="B933" s="3"/>
    </row>
    <row r="934" spans="1:2" x14ac:dyDescent="0.25">
      <c r="A934" s="3"/>
      <c r="B934" s="3"/>
    </row>
    <row r="935" spans="1:2" x14ac:dyDescent="0.25">
      <c r="A935" s="3"/>
      <c r="B935" s="3"/>
    </row>
    <row r="936" spans="1:2" x14ac:dyDescent="0.25">
      <c r="A936" s="3"/>
      <c r="B936" s="3"/>
    </row>
    <row r="937" spans="1:2" x14ac:dyDescent="0.25">
      <c r="A937" s="3"/>
      <c r="B937" s="3"/>
    </row>
    <row r="938" spans="1:2" x14ac:dyDescent="0.25">
      <c r="A938" s="3"/>
      <c r="B938" s="3"/>
    </row>
    <row r="939" spans="1:2" x14ac:dyDescent="0.25">
      <c r="A939" s="3"/>
      <c r="B939" s="3"/>
    </row>
    <row r="940" spans="1:2" x14ac:dyDescent="0.25">
      <c r="A940" s="3"/>
      <c r="B940" s="3"/>
    </row>
    <row r="941" spans="1:2" x14ac:dyDescent="0.25">
      <c r="A941" s="3"/>
      <c r="B941" s="3"/>
    </row>
    <row r="942" spans="1:2" x14ac:dyDescent="0.25">
      <c r="A942" s="3"/>
      <c r="B942" s="3"/>
    </row>
    <row r="943" spans="1:2" x14ac:dyDescent="0.25">
      <c r="A943" s="3"/>
      <c r="B943" s="3"/>
    </row>
    <row r="944" spans="1:2" x14ac:dyDescent="0.25">
      <c r="A944" s="3"/>
      <c r="B944" s="3"/>
    </row>
    <row r="945" spans="1:2" x14ac:dyDescent="0.25">
      <c r="A945" s="3"/>
      <c r="B945" s="3"/>
    </row>
    <row r="946" spans="1:2" x14ac:dyDescent="0.25">
      <c r="A946" s="3"/>
      <c r="B946" s="3"/>
    </row>
    <row r="947" spans="1:2" x14ac:dyDescent="0.25">
      <c r="A947" s="3"/>
      <c r="B947" s="3"/>
    </row>
    <row r="948" spans="1:2" x14ac:dyDescent="0.25">
      <c r="A948" s="3"/>
      <c r="B948" s="3"/>
    </row>
    <row r="949" spans="1:2" x14ac:dyDescent="0.25">
      <c r="A949" s="3"/>
      <c r="B949" s="3"/>
    </row>
    <row r="950" spans="1:2" x14ac:dyDescent="0.25">
      <c r="A950" s="3"/>
      <c r="B950" s="3"/>
    </row>
    <row r="951" spans="1:2" x14ac:dyDescent="0.25">
      <c r="A951" s="3"/>
      <c r="B951" s="3"/>
    </row>
    <row r="952" spans="1:2" x14ac:dyDescent="0.25">
      <c r="A952" s="3"/>
      <c r="B952" s="3"/>
    </row>
    <row r="953" spans="1:2" x14ac:dyDescent="0.25">
      <c r="A953" s="3"/>
      <c r="B953" s="3"/>
    </row>
    <row r="954" spans="1:2" x14ac:dyDescent="0.25">
      <c r="A954" s="3"/>
      <c r="B954" s="3"/>
    </row>
    <row r="955" spans="1:2" x14ac:dyDescent="0.25">
      <c r="A955" s="3"/>
      <c r="B955" s="3"/>
    </row>
    <row r="956" spans="1:2" x14ac:dyDescent="0.25">
      <c r="A956" s="3"/>
      <c r="B956" s="3"/>
    </row>
    <row r="957" spans="1:2" x14ac:dyDescent="0.25">
      <c r="A957" s="3"/>
      <c r="B957" s="3"/>
    </row>
    <row r="958" spans="1:2" x14ac:dyDescent="0.25">
      <c r="A958" s="3"/>
      <c r="B958" s="3"/>
    </row>
    <row r="959" spans="1:2" x14ac:dyDescent="0.25">
      <c r="A959" s="3"/>
      <c r="B959" s="3"/>
    </row>
    <row r="960" spans="1:2" x14ac:dyDescent="0.25">
      <c r="A960" s="3"/>
      <c r="B960" s="3"/>
    </row>
    <row r="961" spans="1:2" x14ac:dyDescent="0.25">
      <c r="A961" s="3"/>
      <c r="B961" s="3"/>
    </row>
    <row r="962" spans="1:2" x14ac:dyDescent="0.25">
      <c r="A962" s="3"/>
      <c r="B962" s="3"/>
    </row>
    <row r="963" spans="1:2" x14ac:dyDescent="0.25">
      <c r="A963" s="3"/>
      <c r="B963" s="3"/>
    </row>
    <row r="964" spans="1:2" x14ac:dyDescent="0.25">
      <c r="A964" s="3"/>
      <c r="B964" s="3"/>
    </row>
    <row r="965" spans="1:2" x14ac:dyDescent="0.25">
      <c r="A965" s="3"/>
      <c r="B965" s="3"/>
    </row>
    <row r="966" spans="1:2" x14ac:dyDescent="0.25">
      <c r="A966" s="3"/>
      <c r="B966" s="3"/>
    </row>
    <row r="967" spans="1:2" x14ac:dyDescent="0.25">
      <c r="A967" s="3"/>
      <c r="B967" s="3"/>
    </row>
    <row r="968" spans="1:2" x14ac:dyDescent="0.25">
      <c r="A968" s="3"/>
      <c r="B968" s="3"/>
    </row>
    <row r="969" spans="1:2" x14ac:dyDescent="0.25">
      <c r="A969" s="3"/>
      <c r="B969" s="3"/>
    </row>
    <row r="970" spans="1:2" x14ac:dyDescent="0.25">
      <c r="A970" s="3"/>
      <c r="B970" s="3"/>
    </row>
    <row r="971" spans="1:2" x14ac:dyDescent="0.25">
      <c r="A971" s="3"/>
      <c r="B971" s="3"/>
    </row>
    <row r="972" spans="1:2" x14ac:dyDescent="0.25">
      <c r="A972" s="3"/>
      <c r="B972" s="3"/>
    </row>
    <row r="973" spans="1:2" x14ac:dyDescent="0.25">
      <c r="A973" s="3"/>
      <c r="B973" s="3"/>
    </row>
    <row r="974" spans="1:2" x14ac:dyDescent="0.25">
      <c r="A974" s="3"/>
      <c r="B974" s="3"/>
    </row>
    <row r="975" spans="1:2" x14ac:dyDescent="0.25">
      <c r="A975" s="3"/>
      <c r="B975" s="3"/>
    </row>
    <row r="976" spans="1:2" x14ac:dyDescent="0.25">
      <c r="A976" s="3"/>
      <c r="B976" s="3"/>
    </row>
    <row r="977" spans="1:2" x14ac:dyDescent="0.25">
      <c r="A977" s="3"/>
      <c r="B977" s="3"/>
    </row>
    <row r="978" spans="1:2" x14ac:dyDescent="0.25">
      <c r="A978" s="3"/>
      <c r="B978" s="3"/>
    </row>
    <row r="979" spans="1:2" x14ac:dyDescent="0.25">
      <c r="A979" s="3"/>
      <c r="B979" s="3"/>
    </row>
    <row r="980" spans="1:2" x14ac:dyDescent="0.25">
      <c r="A980" s="3"/>
      <c r="B980" s="3"/>
    </row>
    <row r="981" spans="1:2" x14ac:dyDescent="0.25">
      <c r="A981" s="3"/>
      <c r="B981" s="3"/>
    </row>
    <row r="982" spans="1:2" x14ac:dyDescent="0.25">
      <c r="A982" s="3"/>
      <c r="B982" s="3"/>
    </row>
    <row r="983" spans="1:2" x14ac:dyDescent="0.25">
      <c r="A983" s="3"/>
      <c r="B983" s="3"/>
    </row>
    <row r="984" spans="1:2" x14ac:dyDescent="0.25">
      <c r="A984" s="3"/>
      <c r="B984" s="3"/>
    </row>
    <row r="985" spans="1:2" x14ac:dyDescent="0.25">
      <c r="A985" s="3"/>
      <c r="B985" s="3"/>
    </row>
    <row r="986" spans="1:2" x14ac:dyDescent="0.25">
      <c r="A986" s="3"/>
      <c r="B986" s="3"/>
    </row>
    <row r="987" spans="1:2" x14ac:dyDescent="0.25">
      <c r="A987" s="3"/>
      <c r="B987" s="3"/>
    </row>
    <row r="988" spans="1:2" x14ac:dyDescent="0.25">
      <c r="A988" s="3"/>
      <c r="B988" s="3"/>
    </row>
    <row r="989" spans="1:2" x14ac:dyDescent="0.25">
      <c r="A989" s="3"/>
      <c r="B989" s="3"/>
    </row>
    <row r="990" spans="1:2" x14ac:dyDescent="0.25">
      <c r="A990" s="3"/>
      <c r="B990" s="3"/>
    </row>
    <row r="991" spans="1:2" x14ac:dyDescent="0.25">
      <c r="A991" s="3"/>
      <c r="B991" s="3"/>
    </row>
    <row r="992" spans="1:2" x14ac:dyDescent="0.25">
      <c r="A992" s="3"/>
      <c r="B992" s="3"/>
    </row>
    <row r="993" spans="1:2" x14ac:dyDescent="0.25">
      <c r="A993" s="3"/>
      <c r="B993" s="3"/>
    </row>
    <row r="994" spans="1:2" x14ac:dyDescent="0.25">
      <c r="A994" s="3"/>
      <c r="B994" s="3"/>
    </row>
    <row r="995" spans="1:2" x14ac:dyDescent="0.25">
      <c r="A995" s="3"/>
      <c r="B995" s="3"/>
    </row>
    <row r="996" spans="1:2" x14ac:dyDescent="0.25">
      <c r="A996" s="3"/>
      <c r="B996" s="3"/>
    </row>
    <row r="997" spans="1:2" x14ac:dyDescent="0.25">
      <c r="A997" s="3"/>
      <c r="B997" s="3"/>
    </row>
    <row r="998" spans="1:2" x14ac:dyDescent="0.25">
      <c r="A998" s="3"/>
      <c r="B998" s="3"/>
    </row>
    <row r="999" spans="1:2" x14ac:dyDescent="0.25">
      <c r="A999" s="3"/>
      <c r="B999" s="3"/>
    </row>
    <row r="1000" spans="1:2" x14ac:dyDescent="0.25">
      <c r="A1000" s="3"/>
      <c r="B1000" s="3"/>
    </row>
    <row r="1001" spans="1:2" x14ac:dyDescent="0.25">
      <c r="A1001" s="3"/>
      <c r="B1001" s="3"/>
    </row>
    <row r="1002" spans="1:2" x14ac:dyDescent="0.25">
      <c r="A1002" s="3"/>
      <c r="B1002" s="3"/>
    </row>
    <row r="1003" spans="1:2" x14ac:dyDescent="0.25">
      <c r="A1003" s="3"/>
      <c r="B1003" s="3"/>
    </row>
    <row r="1004" spans="1:2" x14ac:dyDescent="0.25">
      <c r="A1004" s="3"/>
      <c r="B1004" s="3"/>
    </row>
    <row r="1005" spans="1:2" x14ac:dyDescent="0.25">
      <c r="A1005" s="3"/>
      <c r="B1005" s="3"/>
    </row>
    <row r="1006" spans="1:2" x14ac:dyDescent="0.25">
      <c r="A1006" s="3"/>
      <c r="B1006" s="3"/>
    </row>
    <row r="1007" spans="1:2" x14ac:dyDescent="0.25">
      <c r="A1007" s="3"/>
      <c r="B1007" s="3"/>
    </row>
    <row r="1008" spans="1:2" x14ac:dyDescent="0.25">
      <c r="A1008" s="3"/>
      <c r="B1008" s="3"/>
    </row>
    <row r="1009" spans="1:2" x14ac:dyDescent="0.25">
      <c r="A1009" s="3"/>
      <c r="B1009" s="3"/>
    </row>
    <row r="1010" spans="1:2" x14ac:dyDescent="0.25">
      <c r="A1010" s="3"/>
      <c r="B1010" s="3"/>
    </row>
    <row r="1011" spans="1:2" x14ac:dyDescent="0.25">
      <c r="A1011" s="3"/>
      <c r="B1011" s="3"/>
    </row>
    <row r="1012" spans="1:2" x14ac:dyDescent="0.25">
      <c r="A1012" s="3"/>
      <c r="B1012" s="3"/>
    </row>
    <row r="1013" spans="1:2" x14ac:dyDescent="0.25">
      <c r="A1013" s="3"/>
      <c r="B1013" s="3"/>
    </row>
    <row r="1014" spans="1:2" x14ac:dyDescent="0.25">
      <c r="A1014" s="3"/>
      <c r="B1014" s="3"/>
    </row>
    <row r="1015" spans="1:2" x14ac:dyDescent="0.25">
      <c r="A1015" s="3"/>
      <c r="B1015" s="3"/>
    </row>
    <row r="1016" spans="1:2" x14ac:dyDescent="0.25">
      <c r="A1016" s="3"/>
      <c r="B1016" s="3"/>
    </row>
    <row r="1017" spans="1:2" x14ac:dyDescent="0.25">
      <c r="A1017" s="3"/>
      <c r="B1017" s="3"/>
    </row>
    <row r="1018" spans="1:2" x14ac:dyDescent="0.25">
      <c r="A1018" s="3"/>
      <c r="B1018" s="3"/>
    </row>
    <row r="1019" spans="1:2" x14ac:dyDescent="0.25">
      <c r="A1019" s="3"/>
      <c r="B1019" s="3"/>
    </row>
    <row r="1020" spans="1:2" x14ac:dyDescent="0.25">
      <c r="A1020" s="3"/>
      <c r="B1020" s="3"/>
    </row>
    <row r="1021" spans="1:2" x14ac:dyDescent="0.25">
      <c r="A1021" s="3"/>
      <c r="B1021" s="3"/>
    </row>
    <row r="1022" spans="1:2" x14ac:dyDescent="0.25">
      <c r="A1022" s="3"/>
      <c r="B1022" s="3"/>
    </row>
    <row r="1023" spans="1:2" x14ac:dyDescent="0.25">
      <c r="A1023" s="3"/>
      <c r="B1023" s="3"/>
    </row>
    <row r="1024" spans="1:2" x14ac:dyDescent="0.25">
      <c r="A1024" s="3"/>
      <c r="B1024" s="3"/>
    </row>
    <row r="1025" spans="1:2" x14ac:dyDescent="0.25">
      <c r="A1025" s="3"/>
      <c r="B1025" s="3"/>
    </row>
    <row r="1026" spans="1:2" x14ac:dyDescent="0.25">
      <c r="A1026" s="3"/>
      <c r="B1026" s="3"/>
    </row>
    <row r="1027" spans="1:2" x14ac:dyDescent="0.25">
      <c r="A1027" s="3"/>
      <c r="B1027" s="3"/>
    </row>
    <row r="1028" spans="1:2" x14ac:dyDescent="0.25">
      <c r="A1028" s="3"/>
      <c r="B1028" s="3"/>
    </row>
    <row r="1029" spans="1:2" x14ac:dyDescent="0.25">
      <c r="A1029" s="3"/>
      <c r="B1029" s="3"/>
    </row>
    <row r="1030" spans="1:2" x14ac:dyDescent="0.25">
      <c r="A1030" s="3"/>
      <c r="B1030" s="3"/>
    </row>
    <row r="1031" spans="1:2" x14ac:dyDescent="0.25">
      <c r="A1031" s="3"/>
      <c r="B1031" s="3"/>
    </row>
    <row r="1032" spans="1:2" x14ac:dyDescent="0.25">
      <c r="A1032" s="3"/>
      <c r="B1032" s="3"/>
    </row>
    <row r="1033" spans="1:2" x14ac:dyDescent="0.25">
      <c r="A1033" s="3"/>
      <c r="B1033" s="3"/>
    </row>
    <row r="1034" spans="1:2" x14ac:dyDescent="0.25">
      <c r="A1034" s="3"/>
      <c r="B1034" s="3"/>
    </row>
    <row r="1035" spans="1:2" x14ac:dyDescent="0.25">
      <c r="A1035" s="3"/>
      <c r="B1035" s="3"/>
    </row>
    <row r="1036" spans="1:2" x14ac:dyDescent="0.25">
      <c r="A1036" s="3"/>
      <c r="B1036" s="3"/>
    </row>
    <row r="1037" spans="1:2" x14ac:dyDescent="0.25">
      <c r="A1037" s="3"/>
      <c r="B1037" s="3"/>
    </row>
    <row r="1038" spans="1:2" x14ac:dyDescent="0.25">
      <c r="A1038" s="3"/>
      <c r="B1038" s="3"/>
    </row>
    <row r="1039" spans="1:2" x14ac:dyDescent="0.25">
      <c r="A1039" s="3"/>
      <c r="B1039" s="3"/>
    </row>
    <row r="1040" spans="1:2" x14ac:dyDescent="0.25">
      <c r="A1040" s="3"/>
      <c r="B1040" s="3"/>
    </row>
    <row r="1041" spans="1:2" x14ac:dyDescent="0.25">
      <c r="A1041" s="3"/>
      <c r="B1041" s="3"/>
    </row>
    <row r="1042" spans="1:2" x14ac:dyDescent="0.25">
      <c r="A1042" s="3"/>
      <c r="B1042" s="3"/>
    </row>
    <row r="1043" spans="1:2" x14ac:dyDescent="0.25">
      <c r="A1043" s="3"/>
      <c r="B1043" s="3"/>
    </row>
    <row r="1044" spans="1:2" x14ac:dyDescent="0.25">
      <c r="A1044" s="3"/>
      <c r="B1044" s="3"/>
    </row>
    <row r="1045" spans="1:2" x14ac:dyDescent="0.25">
      <c r="A1045" s="3"/>
      <c r="B1045" s="3"/>
    </row>
    <row r="1046" spans="1:2" x14ac:dyDescent="0.25">
      <c r="A1046" s="3"/>
      <c r="B1046" s="3"/>
    </row>
    <row r="1047" spans="1:2" x14ac:dyDescent="0.25">
      <c r="A1047" s="3"/>
      <c r="B1047" s="3"/>
    </row>
    <row r="1048" spans="1:2" x14ac:dyDescent="0.25">
      <c r="A1048" s="3"/>
      <c r="B1048" s="3"/>
    </row>
    <row r="1049" spans="1:2" x14ac:dyDescent="0.25">
      <c r="A1049" s="3"/>
      <c r="B1049" s="3"/>
    </row>
    <row r="1050" spans="1:2" x14ac:dyDescent="0.25">
      <c r="A1050" s="3"/>
      <c r="B1050" s="3"/>
    </row>
    <row r="1051" spans="1:2" x14ac:dyDescent="0.25">
      <c r="A1051" s="3"/>
      <c r="B1051" s="3"/>
    </row>
    <row r="1052" spans="1:2" x14ac:dyDescent="0.25">
      <c r="A1052" s="3"/>
      <c r="B1052" s="3"/>
    </row>
    <row r="1053" spans="1:2" x14ac:dyDescent="0.25">
      <c r="A1053" s="3"/>
      <c r="B1053" s="3"/>
    </row>
    <row r="1054" spans="1:2" x14ac:dyDescent="0.25">
      <c r="A1054" s="3"/>
      <c r="B1054" s="3"/>
    </row>
    <row r="1055" spans="1:2" x14ac:dyDescent="0.25">
      <c r="A1055" s="3"/>
      <c r="B1055" s="3"/>
    </row>
    <row r="1056" spans="1:2" x14ac:dyDescent="0.25">
      <c r="A1056" s="3"/>
      <c r="B1056" s="3"/>
    </row>
    <row r="1057" spans="1:2" x14ac:dyDescent="0.25">
      <c r="A1057" s="3"/>
      <c r="B1057" s="3"/>
    </row>
    <row r="1058" spans="1:2" x14ac:dyDescent="0.25">
      <c r="A1058" s="3"/>
      <c r="B1058" s="3"/>
    </row>
    <row r="1059" spans="1:2" x14ac:dyDescent="0.25">
      <c r="A1059" s="3"/>
      <c r="B1059" s="3"/>
    </row>
    <row r="1060" spans="1:2" x14ac:dyDescent="0.25">
      <c r="A1060" s="3"/>
      <c r="B1060" s="3"/>
    </row>
    <row r="1061" spans="1:2" x14ac:dyDescent="0.25">
      <c r="A1061" s="3"/>
      <c r="B1061" s="3"/>
    </row>
    <row r="1062" spans="1:2" x14ac:dyDescent="0.25">
      <c r="A1062" s="3"/>
      <c r="B1062" s="3"/>
    </row>
    <row r="1063" spans="1:2" x14ac:dyDescent="0.25">
      <c r="A1063" s="3"/>
      <c r="B1063" s="3"/>
    </row>
    <row r="1064" spans="1:2" x14ac:dyDescent="0.25">
      <c r="A1064" s="3"/>
      <c r="B1064" s="3"/>
    </row>
    <row r="1065" spans="1:2" x14ac:dyDescent="0.25">
      <c r="A1065" s="3"/>
      <c r="B1065" s="3"/>
    </row>
    <row r="1066" spans="1:2" x14ac:dyDescent="0.25">
      <c r="A1066" s="3"/>
      <c r="B1066" s="3"/>
    </row>
    <row r="1067" spans="1:2" x14ac:dyDescent="0.25">
      <c r="A1067" s="3"/>
      <c r="B1067" s="3"/>
    </row>
    <row r="1068" spans="1:2" x14ac:dyDescent="0.25">
      <c r="A1068" s="3"/>
      <c r="B1068" s="3"/>
    </row>
    <row r="1069" spans="1:2" x14ac:dyDescent="0.25">
      <c r="A1069" s="3"/>
      <c r="B1069" s="3"/>
    </row>
    <row r="1070" spans="1:2" x14ac:dyDescent="0.25">
      <c r="A1070" s="3"/>
      <c r="B1070" s="3"/>
    </row>
    <row r="1071" spans="1:2" x14ac:dyDescent="0.25">
      <c r="A1071" s="3"/>
      <c r="B1071" s="3"/>
    </row>
    <row r="1072" spans="1:2" x14ac:dyDescent="0.25">
      <c r="A1072" s="3"/>
      <c r="B1072" s="3"/>
    </row>
    <row r="1073" spans="1:2" x14ac:dyDescent="0.25">
      <c r="A1073" s="3"/>
      <c r="B1073" s="3"/>
    </row>
    <row r="1074" spans="1:2" x14ac:dyDescent="0.25">
      <c r="A1074" s="3"/>
      <c r="B1074" s="3"/>
    </row>
    <row r="1075" spans="1:2" x14ac:dyDescent="0.25">
      <c r="A1075" s="3"/>
      <c r="B1075" s="3"/>
    </row>
    <row r="1076" spans="1:2" x14ac:dyDescent="0.25">
      <c r="A1076" s="3"/>
      <c r="B1076" s="3"/>
    </row>
    <row r="1077" spans="1:2" x14ac:dyDescent="0.25">
      <c r="A1077" s="3"/>
      <c r="B1077" s="3"/>
    </row>
    <row r="1078" spans="1:2" x14ac:dyDescent="0.25">
      <c r="A1078" s="3"/>
      <c r="B1078" s="3"/>
    </row>
    <row r="1079" spans="1:2" x14ac:dyDescent="0.25">
      <c r="A1079" s="3"/>
      <c r="B1079" s="3"/>
    </row>
    <row r="1080" spans="1:2" x14ac:dyDescent="0.25">
      <c r="A1080" s="3"/>
      <c r="B1080" s="3"/>
    </row>
    <row r="1081" spans="1:2" x14ac:dyDescent="0.25">
      <c r="A1081" s="3"/>
      <c r="B1081" s="3"/>
    </row>
    <row r="1082" spans="1:2" x14ac:dyDescent="0.25">
      <c r="A1082" s="3"/>
      <c r="B1082" s="3"/>
    </row>
    <row r="1083" spans="1:2" x14ac:dyDescent="0.25">
      <c r="A1083" s="3"/>
      <c r="B1083" s="3"/>
    </row>
    <row r="1084" spans="1:2" x14ac:dyDescent="0.25">
      <c r="A1084" s="3"/>
      <c r="B1084" s="3"/>
    </row>
    <row r="1085" spans="1:2" x14ac:dyDescent="0.25">
      <c r="A1085" s="3"/>
      <c r="B1085" s="3"/>
    </row>
    <row r="1086" spans="1:2" x14ac:dyDescent="0.25">
      <c r="A1086" s="3"/>
      <c r="B1086" s="3"/>
    </row>
    <row r="1087" spans="1:2" x14ac:dyDescent="0.25">
      <c r="A1087" s="3"/>
      <c r="B1087" s="3"/>
    </row>
    <row r="1088" spans="1:2" x14ac:dyDescent="0.25">
      <c r="A1088" s="3"/>
      <c r="B1088" s="3"/>
    </row>
    <row r="1089" spans="1:2" x14ac:dyDescent="0.25">
      <c r="A1089" s="3"/>
      <c r="B1089" s="3"/>
    </row>
    <row r="1090" spans="1:2" x14ac:dyDescent="0.25">
      <c r="A1090" s="3"/>
      <c r="B1090" s="3"/>
    </row>
    <row r="1091" spans="1:2" x14ac:dyDescent="0.25">
      <c r="A1091" s="3"/>
      <c r="B1091" s="3"/>
    </row>
    <row r="1092" spans="1:2" x14ac:dyDescent="0.25">
      <c r="A1092" s="3"/>
      <c r="B1092" s="3"/>
    </row>
    <row r="1093" spans="1:2" x14ac:dyDescent="0.25">
      <c r="A1093" s="3"/>
      <c r="B1093" s="3"/>
    </row>
    <row r="1094" spans="1:2" x14ac:dyDescent="0.25">
      <c r="A1094" s="3"/>
      <c r="B1094" s="3"/>
    </row>
    <row r="1095" spans="1:2" x14ac:dyDescent="0.25">
      <c r="A1095" s="3"/>
      <c r="B1095" s="3"/>
    </row>
    <row r="1096" spans="1:2" x14ac:dyDescent="0.25">
      <c r="A1096" s="3"/>
      <c r="B1096" s="3"/>
    </row>
    <row r="1097" spans="1:2" x14ac:dyDescent="0.25">
      <c r="A1097" s="3"/>
      <c r="B1097" s="3"/>
    </row>
    <row r="1098" spans="1:2" x14ac:dyDescent="0.25">
      <c r="A1098" s="3"/>
      <c r="B1098" s="3"/>
    </row>
    <row r="1099" spans="1:2" x14ac:dyDescent="0.25">
      <c r="A1099" s="3"/>
      <c r="B1099" s="3"/>
    </row>
    <row r="1100" spans="1:2" x14ac:dyDescent="0.25">
      <c r="A1100" s="3"/>
      <c r="B1100" s="3"/>
    </row>
    <row r="1101" spans="1:2" x14ac:dyDescent="0.25">
      <c r="A1101" s="3"/>
      <c r="B1101" s="3"/>
    </row>
    <row r="1102" spans="1:2" x14ac:dyDescent="0.25">
      <c r="A1102" s="3"/>
      <c r="B1102" s="3"/>
    </row>
    <row r="1103" spans="1:2" x14ac:dyDescent="0.25">
      <c r="A1103" s="3"/>
      <c r="B1103" s="3"/>
    </row>
    <row r="1104" spans="1:2" x14ac:dyDescent="0.25">
      <c r="A1104" s="3"/>
      <c r="B1104" s="3"/>
    </row>
    <row r="1105" spans="1:2" x14ac:dyDescent="0.25">
      <c r="A1105" s="3"/>
      <c r="B1105" s="3"/>
    </row>
    <row r="1106" spans="1:2" x14ac:dyDescent="0.25">
      <c r="A1106" s="3"/>
      <c r="B1106" s="3"/>
    </row>
    <row r="1107" spans="1:2" x14ac:dyDescent="0.25">
      <c r="A1107" s="3"/>
      <c r="B1107" s="3"/>
    </row>
    <row r="1108" spans="1:2" x14ac:dyDescent="0.25">
      <c r="A1108" s="3"/>
      <c r="B1108" s="3"/>
    </row>
    <row r="1109" spans="1:2" x14ac:dyDescent="0.25">
      <c r="A1109" s="3"/>
      <c r="B1109" s="3"/>
    </row>
    <row r="1110" spans="1:2" x14ac:dyDescent="0.25">
      <c r="A1110" s="3"/>
      <c r="B1110" s="3"/>
    </row>
    <row r="1111" spans="1:2" x14ac:dyDescent="0.25">
      <c r="A1111" s="3"/>
      <c r="B1111" s="3"/>
    </row>
    <row r="1112" spans="1:2" x14ac:dyDescent="0.25">
      <c r="A1112" s="3"/>
      <c r="B1112" s="3"/>
    </row>
    <row r="1114" spans="1:2" x14ac:dyDescent="0.25">
      <c r="A1114" s="3"/>
      <c r="B1114" s="3"/>
    </row>
    <row r="1115" spans="1:2" x14ac:dyDescent="0.25">
      <c r="A1115" s="3"/>
      <c r="B1115" s="3"/>
    </row>
    <row r="1116" spans="1:2" x14ac:dyDescent="0.25">
      <c r="A1116" s="3"/>
      <c r="B1116" s="3"/>
    </row>
    <row r="1117" spans="1:2" x14ac:dyDescent="0.25">
      <c r="A1117" s="3"/>
      <c r="B1117" s="3"/>
    </row>
    <row r="1118" spans="1:2" x14ac:dyDescent="0.25">
      <c r="A1118" s="3"/>
      <c r="B1118" s="3"/>
    </row>
    <row r="1119" spans="1:2" x14ac:dyDescent="0.25">
      <c r="A1119" s="3"/>
      <c r="B1119" s="3"/>
    </row>
    <row r="1120" spans="1:2" x14ac:dyDescent="0.25">
      <c r="A1120" s="3"/>
      <c r="B1120" s="3"/>
    </row>
    <row r="1121" spans="1:2" x14ac:dyDescent="0.25">
      <c r="A1121" s="3"/>
      <c r="B1121" s="3"/>
    </row>
    <row r="1122" spans="1:2" x14ac:dyDescent="0.25">
      <c r="A1122" s="3"/>
      <c r="B1122" s="3"/>
    </row>
    <row r="1123" spans="1:2" x14ac:dyDescent="0.25">
      <c r="A1123" s="3"/>
      <c r="B1123" s="3"/>
    </row>
    <row r="1124" spans="1:2" x14ac:dyDescent="0.25">
      <c r="A1124" s="3"/>
      <c r="B1124" s="3"/>
    </row>
    <row r="1125" spans="1:2" x14ac:dyDescent="0.25">
      <c r="A1125" s="3"/>
      <c r="B1125" s="3"/>
    </row>
    <row r="1126" spans="1:2" x14ac:dyDescent="0.25">
      <c r="A1126" s="3"/>
      <c r="B1126" s="3"/>
    </row>
    <row r="1127" spans="1:2" x14ac:dyDescent="0.25">
      <c r="A1127" s="3"/>
      <c r="B1127" s="3"/>
    </row>
    <row r="1128" spans="1:2" x14ac:dyDescent="0.25">
      <c r="A1128" s="3"/>
      <c r="B1128" s="3"/>
    </row>
    <row r="1129" spans="1:2" x14ac:dyDescent="0.25">
      <c r="A1129" s="3"/>
      <c r="B1129" s="3"/>
    </row>
    <row r="1130" spans="1:2" x14ac:dyDescent="0.25">
      <c r="A1130" s="3"/>
      <c r="B1130" s="3"/>
    </row>
    <row r="1131" spans="1:2" x14ac:dyDescent="0.25">
      <c r="A1131" s="3"/>
      <c r="B1131" s="3"/>
    </row>
    <row r="1132" spans="1:2" x14ac:dyDescent="0.25">
      <c r="A1132" s="3"/>
      <c r="B1132" s="3"/>
    </row>
    <row r="1133" spans="1:2" x14ac:dyDescent="0.25">
      <c r="A1133" s="3"/>
      <c r="B1133" s="3"/>
    </row>
    <row r="1134" spans="1:2" x14ac:dyDescent="0.25">
      <c r="A1134" s="3"/>
      <c r="B1134" s="3"/>
    </row>
    <row r="1135" spans="1:2" x14ac:dyDescent="0.25">
      <c r="A1135" s="3"/>
      <c r="B1135" s="3"/>
    </row>
    <row r="1136" spans="1:2" x14ac:dyDescent="0.25">
      <c r="A1136" s="3"/>
      <c r="B1136" s="3"/>
    </row>
    <row r="1137" spans="1:2" x14ac:dyDescent="0.25">
      <c r="A1137" s="3"/>
      <c r="B1137" s="3"/>
    </row>
    <row r="1138" spans="1:2" x14ac:dyDescent="0.25">
      <c r="A1138" s="3"/>
      <c r="B1138" s="3"/>
    </row>
    <row r="1139" spans="1:2" x14ac:dyDescent="0.25">
      <c r="A1139" s="3"/>
      <c r="B1139" s="3"/>
    </row>
    <row r="1140" spans="1:2" x14ac:dyDescent="0.25">
      <c r="A1140" s="3"/>
      <c r="B1140" s="3"/>
    </row>
    <row r="1141" spans="1:2" x14ac:dyDescent="0.25">
      <c r="A1141" s="3"/>
      <c r="B1141" s="3"/>
    </row>
    <row r="1142" spans="1:2" x14ac:dyDescent="0.25">
      <c r="A1142" s="3"/>
      <c r="B1142" s="3"/>
    </row>
    <row r="1143" spans="1:2" x14ac:dyDescent="0.25">
      <c r="A1143" s="3"/>
      <c r="B1143" s="3"/>
    </row>
    <row r="1144" spans="1:2" x14ac:dyDescent="0.25">
      <c r="A1144" s="3"/>
      <c r="B1144" s="3"/>
    </row>
    <row r="1145" spans="1:2" x14ac:dyDescent="0.25">
      <c r="A1145" s="3"/>
      <c r="B1145" s="3"/>
    </row>
    <row r="1146" spans="1:2" x14ac:dyDescent="0.25">
      <c r="A1146" s="3"/>
      <c r="B1146" s="3"/>
    </row>
    <row r="1147" spans="1:2" x14ac:dyDescent="0.25">
      <c r="A1147" s="3"/>
      <c r="B1147" s="3"/>
    </row>
    <row r="1148" spans="1:2" x14ac:dyDescent="0.25">
      <c r="A1148" s="3"/>
      <c r="B1148" s="3"/>
    </row>
    <row r="1149" spans="1:2" x14ac:dyDescent="0.25">
      <c r="A1149" s="3"/>
      <c r="B1149" s="3"/>
    </row>
    <row r="1150" spans="1:2" x14ac:dyDescent="0.25">
      <c r="A1150" s="3"/>
      <c r="B1150" s="3"/>
    </row>
    <row r="1151" spans="1:2" x14ac:dyDescent="0.25">
      <c r="A1151" s="3"/>
      <c r="B1151" s="3"/>
    </row>
    <row r="1152" spans="1:2" x14ac:dyDescent="0.25">
      <c r="A1152" s="3"/>
      <c r="B1152" s="3"/>
    </row>
    <row r="1153" spans="1:2" x14ac:dyDescent="0.25">
      <c r="A1153" s="3"/>
      <c r="B1153" s="3"/>
    </row>
    <row r="1154" spans="1:2" x14ac:dyDescent="0.25">
      <c r="A1154" s="3"/>
      <c r="B1154" s="3"/>
    </row>
    <row r="1155" spans="1:2" x14ac:dyDescent="0.25">
      <c r="A1155" s="3"/>
      <c r="B1155" s="3"/>
    </row>
    <row r="1156" spans="1:2" x14ac:dyDescent="0.25">
      <c r="A1156" s="3"/>
      <c r="B1156" s="3"/>
    </row>
    <row r="1157" spans="1:2" x14ac:dyDescent="0.25">
      <c r="A1157" s="3"/>
      <c r="B1157" s="3"/>
    </row>
    <row r="1158" spans="1:2" x14ac:dyDescent="0.25">
      <c r="A1158" s="3"/>
      <c r="B1158" s="3"/>
    </row>
    <row r="1159" spans="1:2" x14ac:dyDescent="0.25">
      <c r="A1159" s="3"/>
      <c r="B1159" s="3"/>
    </row>
    <row r="1160" spans="1:2" x14ac:dyDescent="0.25">
      <c r="A1160" s="3"/>
      <c r="B1160" s="3"/>
    </row>
    <row r="1162" spans="1:2" x14ac:dyDescent="0.25">
      <c r="A1162" s="3"/>
      <c r="B1162" s="3"/>
    </row>
    <row r="1163" spans="1:2" x14ac:dyDescent="0.25">
      <c r="A1163" s="3"/>
      <c r="B1163" s="3"/>
    </row>
    <row r="1164" spans="1:2" x14ac:dyDescent="0.25">
      <c r="A1164" s="3"/>
      <c r="B1164" s="3"/>
    </row>
    <row r="1165" spans="1:2" x14ac:dyDescent="0.25">
      <c r="A1165" s="3"/>
      <c r="B1165" s="3"/>
    </row>
    <row r="1166" spans="1:2" x14ac:dyDescent="0.25">
      <c r="A1166" s="3"/>
      <c r="B1166" s="3"/>
    </row>
    <row r="1167" spans="1:2" x14ac:dyDescent="0.25">
      <c r="A1167" s="3"/>
      <c r="B1167" s="3"/>
    </row>
    <row r="1168" spans="1:2" x14ac:dyDescent="0.25">
      <c r="A1168" s="3"/>
      <c r="B1168" s="3"/>
    </row>
    <row r="1169" spans="1:2" x14ac:dyDescent="0.25">
      <c r="A1169" s="3"/>
      <c r="B1169" s="3"/>
    </row>
    <row r="1170" spans="1:2" x14ac:dyDescent="0.25">
      <c r="A1170" s="3"/>
      <c r="B1170" s="3"/>
    </row>
    <row r="1171" spans="1:2" x14ac:dyDescent="0.25">
      <c r="A1171" s="3"/>
      <c r="B1171" s="3"/>
    </row>
    <row r="1172" spans="1:2" x14ac:dyDescent="0.25">
      <c r="A1172" s="3"/>
      <c r="B1172" s="3"/>
    </row>
    <row r="1173" spans="1:2" x14ac:dyDescent="0.25">
      <c r="A1173" s="3"/>
      <c r="B1173" s="3"/>
    </row>
    <row r="1174" spans="1:2" x14ac:dyDescent="0.25">
      <c r="A1174" s="3"/>
      <c r="B1174" s="3"/>
    </row>
    <row r="1175" spans="1:2" x14ac:dyDescent="0.25">
      <c r="A1175" s="3"/>
      <c r="B1175" s="3"/>
    </row>
    <row r="1176" spans="1:2" x14ac:dyDescent="0.25">
      <c r="A1176" s="3"/>
      <c r="B1176" s="3"/>
    </row>
    <row r="1177" spans="1:2" x14ac:dyDescent="0.25">
      <c r="A1177" s="3"/>
      <c r="B1177" s="3"/>
    </row>
    <row r="1178" spans="1:2" x14ac:dyDescent="0.25">
      <c r="A1178" s="3"/>
      <c r="B1178" s="3"/>
    </row>
    <row r="1179" spans="1:2" x14ac:dyDescent="0.25">
      <c r="A1179" s="3"/>
      <c r="B1179" s="3"/>
    </row>
    <row r="1180" spans="1:2" x14ac:dyDescent="0.25">
      <c r="A1180" s="3"/>
      <c r="B1180" s="3"/>
    </row>
    <row r="1181" spans="1:2" x14ac:dyDescent="0.25">
      <c r="A1181" s="3"/>
      <c r="B1181" s="3"/>
    </row>
    <row r="1182" spans="1:2" x14ac:dyDescent="0.25">
      <c r="A1182" s="3"/>
      <c r="B1182" s="3"/>
    </row>
    <row r="1183" spans="1:2" x14ac:dyDescent="0.25">
      <c r="A1183" s="3"/>
      <c r="B1183" s="3"/>
    </row>
    <row r="1184" spans="1:2" x14ac:dyDescent="0.25">
      <c r="A1184" s="3"/>
      <c r="B1184" s="3"/>
    </row>
    <row r="1185" spans="1:2" x14ac:dyDescent="0.25">
      <c r="A1185" s="3"/>
      <c r="B1185" s="3"/>
    </row>
    <row r="1186" spans="1:2" x14ac:dyDescent="0.25">
      <c r="A1186" s="3"/>
      <c r="B1186" s="3"/>
    </row>
    <row r="1187" spans="1:2" x14ac:dyDescent="0.25">
      <c r="A1187" s="3"/>
      <c r="B1187" s="3"/>
    </row>
    <row r="1188" spans="1:2" x14ac:dyDescent="0.25">
      <c r="A1188" s="3"/>
      <c r="B1188" s="3"/>
    </row>
    <row r="1189" spans="1:2" x14ac:dyDescent="0.25">
      <c r="A1189" s="3"/>
      <c r="B1189" s="3"/>
    </row>
    <row r="1190" spans="1:2" x14ac:dyDescent="0.25">
      <c r="A1190" s="3"/>
      <c r="B1190" s="3"/>
    </row>
    <row r="1191" spans="1:2" x14ac:dyDescent="0.25">
      <c r="A1191" s="3"/>
      <c r="B1191" s="3"/>
    </row>
    <row r="1192" spans="1:2" x14ac:dyDescent="0.25">
      <c r="A1192" s="3"/>
      <c r="B1192" s="3"/>
    </row>
    <row r="1193" spans="1:2" x14ac:dyDescent="0.25">
      <c r="A1193" s="3"/>
      <c r="B1193" s="3"/>
    </row>
    <row r="1194" spans="1:2" x14ac:dyDescent="0.25">
      <c r="A1194" s="3"/>
      <c r="B1194" s="3"/>
    </row>
    <row r="1195" spans="1:2" x14ac:dyDescent="0.25">
      <c r="A1195" s="3"/>
      <c r="B1195" s="3"/>
    </row>
    <row r="1196" spans="1:2" x14ac:dyDescent="0.25">
      <c r="A1196" s="3"/>
      <c r="B1196" s="3"/>
    </row>
    <row r="1197" spans="1:2" x14ac:dyDescent="0.25">
      <c r="A1197" s="3"/>
      <c r="B1197" s="3"/>
    </row>
    <row r="1198" spans="1:2" x14ac:dyDescent="0.25">
      <c r="A1198" s="3"/>
      <c r="B1198" s="3"/>
    </row>
    <row r="1199" spans="1:2" x14ac:dyDescent="0.25">
      <c r="A1199" s="3"/>
      <c r="B1199" s="3"/>
    </row>
    <row r="1200" spans="1:2" x14ac:dyDescent="0.25">
      <c r="A1200" s="3"/>
      <c r="B1200" s="3"/>
    </row>
    <row r="1201" spans="1:2" x14ac:dyDescent="0.25">
      <c r="A1201" s="3"/>
      <c r="B1201" s="3"/>
    </row>
    <row r="1202" spans="1:2" x14ac:dyDescent="0.25">
      <c r="A1202" s="3"/>
      <c r="B1202" s="3"/>
    </row>
    <row r="1203" spans="1:2" x14ac:dyDescent="0.25">
      <c r="A1203" s="3"/>
      <c r="B1203" s="3"/>
    </row>
    <row r="1204" spans="1:2" x14ac:dyDescent="0.25">
      <c r="A1204" s="3"/>
      <c r="B1204" s="3"/>
    </row>
    <row r="1205" spans="1:2" x14ac:dyDescent="0.25">
      <c r="A1205" s="3"/>
      <c r="B1205" s="3"/>
    </row>
    <row r="1206" spans="1:2" x14ac:dyDescent="0.25">
      <c r="A1206" s="3"/>
      <c r="B1206" s="3"/>
    </row>
    <row r="1207" spans="1:2" x14ac:dyDescent="0.25">
      <c r="A1207" s="3"/>
      <c r="B1207" s="3"/>
    </row>
    <row r="1208" spans="1:2" x14ac:dyDescent="0.25">
      <c r="A1208" s="3"/>
      <c r="B1208" s="3"/>
    </row>
    <row r="1209" spans="1:2" x14ac:dyDescent="0.25">
      <c r="A1209" s="3"/>
      <c r="B1209" s="3"/>
    </row>
    <row r="1210" spans="1:2" x14ac:dyDescent="0.25">
      <c r="A1210" s="3"/>
      <c r="B1210" s="3"/>
    </row>
    <row r="1211" spans="1:2" x14ac:dyDescent="0.25">
      <c r="A1211" s="3"/>
      <c r="B1211" s="3"/>
    </row>
    <row r="1212" spans="1:2" x14ac:dyDescent="0.25">
      <c r="A1212" s="3"/>
      <c r="B1212" s="3"/>
    </row>
    <row r="1213" spans="1:2" x14ac:dyDescent="0.25">
      <c r="A1213" s="3"/>
      <c r="B1213" s="3"/>
    </row>
    <row r="1214" spans="1:2" x14ac:dyDescent="0.25">
      <c r="A1214" s="3"/>
      <c r="B1214" s="3"/>
    </row>
    <row r="1215" spans="1:2" x14ac:dyDescent="0.25">
      <c r="A1215" s="3"/>
      <c r="B1215" s="3"/>
    </row>
    <row r="1216" spans="1:2" x14ac:dyDescent="0.25">
      <c r="A1216" s="3"/>
      <c r="B1216" s="3"/>
    </row>
    <row r="1217" spans="1:2" x14ac:dyDescent="0.25">
      <c r="A1217" s="3"/>
      <c r="B1217" s="3"/>
    </row>
    <row r="1218" spans="1:2" x14ac:dyDescent="0.25">
      <c r="A1218" s="3"/>
      <c r="B1218" s="3"/>
    </row>
    <row r="1219" spans="1:2" x14ac:dyDescent="0.25">
      <c r="A1219" s="3"/>
      <c r="B1219" s="3"/>
    </row>
    <row r="1220" spans="1:2" x14ac:dyDescent="0.25">
      <c r="A1220" s="3"/>
      <c r="B1220" s="3"/>
    </row>
    <row r="1221" spans="1:2" x14ac:dyDescent="0.25">
      <c r="A1221" s="3"/>
      <c r="B1221" s="3"/>
    </row>
    <row r="1222" spans="1:2" x14ac:dyDescent="0.25">
      <c r="A1222" s="3"/>
      <c r="B1222" s="3"/>
    </row>
    <row r="1223" spans="1:2" x14ac:dyDescent="0.25">
      <c r="A1223" s="3"/>
      <c r="B1223" s="3"/>
    </row>
    <row r="1224" spans="1:2" x14ac:dyDescent="0.25">
      <c r="A1224" s="3"/>
      <c r="B1224" s="3"/>
    </row>
    <row r="1225" spans="1:2" x14ac:dyDescent="0.25">
      <c r="A1225" s="3"/>
      <c r="B1225" s="3"/>
    </row>
    <row r="1226" spans="1:2" x14ac:dyDescent="0.25">
      <c r="A1226" s="3"/>
      <c r="B1226" s="3"/>
    </row>
    <row r="1227" spans="1:2" x14ac:dyDescent="0.25">
      <c r="A1227" s="3"/>
      <c r="B1227" s="3"/>
    </row>
    <row r="1228" spans="1:2" x14ac:dyDescent="0.25">
      <c r="A1228" s="3"/>
      <c r="B1228" s="3"/>
    </row>
    <row r="1229" spans="1:2" x14ac:dyDescent="0.25">
      <c r="A1229" s="3"/>
      <c r="B1229" s="3"/>
    </row>
    <row r="1230" spans="1:2" x14ac:dyDescent="0.25">
      <c r="A1230" s="3"/>
      <c r="B1230" s="3"/>
    </row>
    <row r="1231" spans="1:2" x14ac:dyDescent="0.25">
      <c r="A1231" s="3"/>
      <c r="B1231" s="3"/>
    </row>
    <row r="1232" spans="1:2" x14ac:dyDescent="0.25">
      <c r="A1232" s="3"/>
      <c r="B1232" s="3"/>
    </row>
    <row r="1233" spans="1:2" x14ac:dyDescent="0.25">
      <c r="A1233" s="3"/>
      <c r="B1233" s="3"/>
    </row>
    <row r="1234" spans="1:2" x14ac:dyDescent="0.25">
      <c r="A1234" s="3"/>
      <c r="B1234" s="3"/>
    </row>
    <row r="1235" spans="1:2" x14ac:dyDescent="0.25">
      <c r="A1235" s="3"/>
      <c r="B1235" s="3"/>
    </row>
    <row r="1237" spans="1:2" x14ac:dyDescent="0.25">
      <c r="A1237" s="3"/>
      <c r="B1237" s="3"/>
    </row>
    <row r="1238" spans="1:2" x14ac:dyDescent="0.25">
      <c r="A1238" s="3"/>
      <c r="B1238" s="3"/>
    </row>
    <row r="1239" spans="1:2" x14ac:dyDescent="0.25">
      <c r="A1239" s="3"/>
      <c r="B1239" s="3"/>
    </row>
    <row r="1240" spans="1:2" x14ac:dyDescent="0.25">
      <c r="A1240" s="3"/>
      <c r="B1240" s="3"/>
    </row>
    <row r="1241" spans="1:2" x14ac:dyDescent="0.25">
      <c r="A1241" s="3"/>
      <c r="B1241" s="3"/>
    </row>
    <row r="1242" spans="1:2" x14ac:dyDescent="0.25">
      <c r="A1242" s="3"/>
      <c r="B1242" s="3"/>
    </row>
    <row r="1243" spans="1:2" x14ac:dyDescent="0.25">
      <c r="A1243" s="3"/>
      <c r="B1243" s="3"/>
    </row>
    <row r="1244" spans="1:2" x14ac:dyDescent="0.25">
      <c r="A1244" s="3"/>
      <c r="B1244" s="3"/>
    </row>
    <row r="1245" spans="1:2" x14ac:dyDescent="0.25">
      <c r="A1245" s="3"/>
      <c r="B1245" s="3"/>
    </row>
    <row r="1246" spans="1:2" x14ac:dyDescent="0.25">
      <c r="A1246" s="3"/>
      <c r="B1246" s="3"/>
    </row>
    <row r="1247" spans="1:2" x14ac:dyDescent="0.25">
      <c r="A1247" s="3"/>
      <c r="B1247" s="3"/>
    </row>
    <row r="1248" spans="1:2" x14ac:dyDescent="0.25">
      <c r="A1248" s="3"/>
      <c r="B1248" s="3"/>
    </row>
    <row r="1249" spans="1:2" x14ac:dyDescent="0.25">
      <c r="A1249" s="3"/>
      <c r="B1249" s="3"/>
    </row>
    <row r="1250" spans="1:2" x14ac:dyDescent="0.25">
      <c r="A1250" s="3"/>
      <c r="B1250" s="3"/>
    </row>
    <row r="1251" spans="1:2" x14ac:dyDescent="0.25">
      <c r="A1251" s="3"/>
      <c r="B1251" s="3"/>
    </row>
    <row r="1252" spans="1:2" x14ac:dyDescent="0.25">
      <c r="A1252" s="3"/>
      <c r="B1252" s="3"/>
    </row>
    <row r="1253" spans="1:2" x14ac:dyDescent="0.25">
      <c r="A1253" s="3"/>
      <c r="B1253" s="3"/>
    </row>
    <row r="1254" spans="1:2" x14ac:dyDescent="0.25">
      <c r="A1254" s="3"/>
      <c r="B1254" s="3"/>
    </row>
    <row r="1255" spans="1:2" x14ac:dyDescent="0.25">
      <c r="A1255" s="3"/>
      <c r="B1255" s="3"/>
    </row>
    <row r="1256" spans="1:2" x14ac:dyDescent="0.25">
      <c r="A1256" s="3"/>
      <c r="B1256" s="3"/>
    </row>
    <row r="1257" spans="1:2" x14ac:dyDescent="0.25">
      <c r="A1257" s="3"/>
      <c r="B1257" s="3"/>
    </row>
    <row r="1258" spans="1:2" x14ac:dyDescent="0.25">
      <c r="A1258" s="3"/>
      <c r="B1258" s="3"/>
    </row>
    <row r="1259" spans="1:2" x14ac:dyDescent="0.25">
      <c r="A1259" s="3"/>
      <c r="B1259" s="3"/>
    </row>
    <row r="1260" spans="1:2" x14ac:dyDescent="0.25">
      <c r="A1260" s="3"/>
      <c r="B1260" s="3"/>
    </row>
    <row r="1261" spans="1:2" x14ac:dyDescent="0.25">
      <c r="A1261" s="3"/>
      <c r="B1261" s="3"/>
    </row>
    <row r="1262" spans="1:2" x14ac:dyDescent="0.25">
      <c r="A1262" s="3"/>
      <c r="B1262" s="3"/>
    </row>
    <row r="1263" spans="1:2" x14ac:dyDescent="0.25">
      <c r="A1263" s="3"/>
      <c r="B1263" s="3"/>
    </row>
    <row r="1264" spans="1:2" x14ac:dyDescent="0.25">
      <c r="A1264" s="3"/>
      <c r="B1264" s="3"/>
    </row>
    <row r="1265" spans="1:2" x14ac:dyDescent="0.25">
      <c r="A1265" s="3"/>
      <c r="B1265" s="3"/>
    </row>
    <row r="1266" spans="1:2" x14ac:dyDescent="0.25">
      <c r="A1266" s="3"/>
      <c r="B1266" s="3"/>
    </row>
    <row r="1267" spans="1:2" x14ac:dyDescent="0.25">
      <c r="A1267" s="3"/>
      <c r="B1267" s="3"/>
    </row>
    <row r="1268" spans="1:2" x14ac:dyDescent="0.25">
      <c r="A1268" s="3"/>
      <c r="B1268" s="3"/>
    </row>
    <row r="1269" spans="1:2" x14ac:dyDescent="0.25">
      <c r="A1269" s="3"/>
      <c r="B1269" s="3"/>
    </row>
    <row r="1270" spans="1:2" x14ac:dyDescent="0.25">
      <c r="A1270" s="3"/>
      <c r="B1270" s="3"/>
    </row>
    <row r="1271" spans="1:2" x14ac:dyDescent="0.25">
      <c r="A1271" s="3"/>
      <c r="B1271" s="3"/>
    </row>
    <row r="1272" spans="1:2" x14ac:dyDescent="0.25">
      <c r="A1272" s="3"/>
      <c r="B1272" s="3"/>
    </row>
    <row r="1273" spans="1:2" x14ac:dyDescent="0.25">
      <c r="A1273" s="3"/>
      <c r="B1273" s="3"/>
    </row>
    <row r="1274" spans="1:2" x14ac:dyDescent="0.25">
      <c r="A1274" s="3"/>
      <c r="B1274" s="3"/>
    </row>
    <row r="1275" spans="1:2" x14ac:dyDescent="0.25">
      <c r="A1275" s="3"/>
      <c r="B1275" s="3"/>
    </row>
    <row r="1276" spans="1:2" x14ac:dyDescent="0.25">
      <c r="A1276" s="3"/>
      <c r="B1276" s="3"/>
    </row>
    <row r="1277" spans="1:2" x14ac:dyDescent="0.25">
      <c r="A1277" s="3"/>
      <c r="B1277" s="3"/>
    </row>
    <row r="1278" spans="1:2" x14ac:dyDescent="0.25">
      <c r="A1278" s="3"/>
      <c r="B1278" s="3"/>
    </row>
    <row r="1279" spans="1:2" x14ac:dyDescent="0.25">
      <c r="A1279" s="3"/>
      <c r="B1279" s="3"/>
    </row>
    <row r="1280" spans="1:2" x14ac:dyDescent="0.25">
      <c r="A1280" s="3"/>
      <c r="B1280" s="3"/>
    </row>
    <row r="1281" spans="1:2" x14ac:dyDescent="0.25">
      <c r="A1281" s="3"/>
      <c r="B1281" s="3"/>
    </row>
    <row r="1282" spans="1:2" x14ac:dyDescent="0.25">
      <c r="A1282" s="3"/>
      <c r="B1282" s="3"/>
    </row>
    <row r="1283" spans="1:2" x14ac:dyDescent="0.25">
      <c r="A1283" s="3"/>
      <c r="B1283" s="3"/>
    </row>
    <row r="1284" spans="1:2" x14ac:dyDescent="0.25">
      <c r="A1284" s="3"/>
      <c r="B1284" s="3"/>
    </row>
    <row r="1285" spans="1:2" x14ac:dyDescent="0.25">
      <c r="A1285" s="3"/>
      <c r="B1285" s="3"/>
    </row>
    <row r="1286" spans="1:2" x14ac:dyDescent="0.25">
      <c r="A1286" s="3"/>
      <c r="B1286" s="3"/>
    </row>
    <row r="1287" spans="1:2" x14ac:dyDescent="0.25">
      <c r="A1287" s="3"/>
      <c r="B1287" s="3"/>
    </row>
    <row r="1288" spans="1:2" x14ac:dyDescent="0.25">
      <c r="A1288" s="3"/>
      <c r="B1288" s="3"/>
    </row>
    <row r="1289" spans="1:2" x14ac:dyDescent="0.25">
      <c r="A1289" s="3"/>
      <c r="B1289" s="3"/>
    </row>
    <row r="1290" spans="1:2" x14ac:dyDescent="0.25">
      <c r="A1290" s="3"/>
      <c r="B1290" s="3"/>
    </row>
    <row r="1291" spans="1:2" x14ac:dyDescent="0.25">
      <c r="A1291" s="3"/>
      <c r="B1291" s="3"/>
    </row>
    <row r="1292" spans="1:2" x14ac:dyDescent="0.25">
      <c r="A1292" s="3"/>
      <c r="B1292" s="3"/>
    </row>
    <row r="1293" spans="1:2" x14ac:dyDescent="0.25">
      <c r="A1293" s="3"/>
      <c r="B1293" s="3"/>
    </row>
    <row r="1294" spans="1:2" x14ac:dyDescent="0.25">
      <c r="A1294" s="3"/>
      <c r="B1294" s="3"/>
    </row>
    <row r="1295" spans="1:2" x14ac:dyDescent="0.25">
      <c r="A1295" s="3"/>
      <c r="B1295" s="3"/>
    </row>
    <row r="1296" spans="1:2" x14ac:dyDescent="0.25">
      <c r="A1296" s="3"/>
      <c r="B1296" s="3"/>
    </row>
    <row r="1297" spans="1:2" x14ac:dyDescent="0.25">
      <c r="A1297" s="3"/>
      <c r="B1297" s="3"/>
    </row>
    <row r="1298" spans="1:2" x14ac:dyDescent="0.25">
      <c r="A1298" s="3"/>
      <c r="B1298" s="3"/>
    </row>
    <row r="1299" spans="1:2" x14ac:dyDescent="0.25">
      <c r="A1299" s="3"/>
      <c r="B1299" s="3"/>
    </row>
    <row r="1300" spans="1:2" x14ac:dyDescent="0.25">
      <c r="A1300" s="3"/>
      <c r="B1300" s="3"/>
    </row>
    <row r="1301" spans="1:2" x14ac:dyDescent="0.25">
      <c r="A1301" s="3"/>
      <c r="B1301" s="3"/>
    </row>
    <row r="1302" spans="1:2" x14ac:dyDescent="0.25">
      <c r="A1302" s="3"/>
      <c r="B1302" s="3"/>
    </row>
    <row r="1303" spans="1:2" x14ac:dyDescent="0.25">
      <c r="A1303" s="3"/>
      <c r="B1303" s="3"/>
    </row>
    <row r="1304" spans="1:2" x14ac:dyDescent="0.25">
      <c r="A1304" s="3"/>
      <c r="B1304" s="3"/>
    </row>
    <row r="1305" spans="1:2" x14ac:dyDescent="0.25">
      <c r="A1305" s="3"/>
      <c r="B1305" s="3"/>
    </row>
    <row r="1306" spans="1:2" x14ac:dyDescent="0.25">
      <c r="A1306" s="3"/>
      <c r="B1306" s="3"/>
    </row>
    <row r="1307" spans="1:2" x14ac:dyDescent="0.25">
      <c r="A1307" s="3"/>
      <c r="B1307" s="3"/>
    </row>
    <row r="1308" spans="1:2" x14ac:dyDescent="0.25">
      <c r="A1308" s="3"/>
      <c r="B1308" s="3"/>
    </row>
    <row r="1309" spans="1:2" x14ac:dyDescent="0.25">
      <c r="A1309" s="3"/>
      <c r="B1309" s="3"/>
    </row>
    <row r="1310" spans="1:2" x14ac:dyDescent="0.25">
      <c r="A1310" s="3"/>
      <c r="B1310" s="3"/>
    </row>
    <row r="1311" spans="1:2" x14ac:dyDescent="0.25">
      <c r="A1311" s="3"/>
      <c r="B1311" s="3"/>
    </row>
    <row r="1312" spans="1:2" x14ac:dyDescent="0.25">
      <c r="A1312" s="3"/>
      <c r="B1312" s="3"/>
    </row>
    <row r="1313" spans="1:2" x14ac:dyDescent="0.25">
      <c r="A1313" s="3"/>
      <c r="B1313" s="3"/>
    </row>
    <row r="1314" spans="1:2" x14ac:dyDescent="0.25">
      <c r="A1314" s="3"/>
      <c r="B1314" s="3"/>
    </row>
    <row r="1315" spans="1:2" x14ac:dyDescent="0.25">
      <c r="A1315" s="3"/>
      <c r="B1315" s="3"/>
    </row>
    <row r="1316" spans="1:2" x14ac:dyDescent="0.25">
      <c r="A1316" s="3"/>
      <c r="B1316" s="3"/>
    </row>
    <row r="1317" spans="1:2" x14ac:dyDescent="0.25">
      <c r="A1317" s="3"/>
      <c r="B1317" s="3"/>
    </row>
    <row r="1318" spans="1:2" x14ac:dyDescent="0.25">
      <c r="A1318" s="3"/>
      <c r="B1318" s="3"/>
    </row>
    <row r="1319" spans="1:2" x14ac:dyDescent="0.25">
      <c r="A1319" s="3"/>
      <c r="B1319" s="3"/>
    </row>
    <row r="1320" spans="1:2" x14ac:dyDescent="0.25">
      <c r="A1320" s="3"/>
      <c r="B1320" s="3"/>
    </row>
    <row r="1321" spans="1:2" x14ac:dyDescent="0.25">
      <c r="A1321" s="3"/>
      <c r="B1321" s="3"/>
    </row>
    <row r="1322" spans="1:2" x14ac:dyDescent="0.25">
      <c r="A1322" s="3"/>
      <c r="B1322" s="3"/>
    </row>
    <row r="1323" spans="1:2" x14ac:dyDescent="0.25">
      <c r="A1323" s="3"/>
      <c r="B1323" s="3"/>
    </row>
    <row r="1324" spans="1:2" x14ac:dyDescent="0.25">
      <c r="A1324" s="3"/>
      <c r="B1324" s="3"/>
    </row>
    <row r="1325" spans="1:2" x14ac:dyDescent="0.25">
      <c r="A1325" s="3"/>
      <c r="B1325" s="3"/>
    </row>
    <row r="1326" spans="1:2" x14ac:dyDescent="0.25">
      <c r="A1326" s="3"/>
      <c r="B1326" s="3"/>
    </row>
    <row r="1327" spans="1:2" x14ac:dyDescent="0.25">
      <c r="A1327" s="3"/>
      <c r="B1327" s="3"/>
    </row>
    <row r="1328" spans="1:2" x14ac:dyDescent="0.25">
      <c r="A1328" s="3"/>
      <c r="B1328" s="3"/>
    </row>
    <row r="1329" spans="1:2" x14ac:dyDescent="0.25">
      <c r="A1329" s="3"/>
      <c r="B1329" s="3"/>
    </row>
    <row r="1330" spans="1:2" x14ac:dyDescent="0.25">
      <c r="A1330" s="3"/>
      <c r="B1330" s="3"/>
    </row>
    <row r="1331" spans="1:2" x14ac:dyDescent="0.25">
      <c r="A1331" s="3"/>
      <c r="B1331" s="3"/>
    </row>
    <row r="1333" spans="1:2" x14ac:dyDescent="0.25">
      <c r="A1333" s="3"/>
      <c r="B1333" s="3"/>
    </row>
    <row r="1334" spans="1:2" x14ac:dyDescent="0.25">
      <c r="A1334" s="3"/>
      <c r="B1334" s="3"/>
    </row>
    <row r="1335" spans="1:2" x14ac:dyDescent="0.25">
      <c r="A1335" s="3"/>
      <c r="B1335" s="3"/>
    </row>
    <row r="1336" spans="1:2" x14ac:dyDescent="0.25">
      <c r="A1336" s="3"/>
      <c r="B1336" s="3"/>
    </row>
    <row r="1337" spans="1:2" x14ac:dyDescent="0.25">
      <c r="A1337" s="3"/>
      <c r="B1337" s="3"/>
    </row>
    <row r="1338" spans="1:2" x14ac:dyDescent="0.25">
      <c r="A1338" s="3"/>
      <c r="B1338" s="3"/>
    </row>
    <row r="1339" spans="1:2" x14ac:dyDescent="0.25">
      <c r="A1339" s="3"/>
      <c r="B1339" s="3"/>
    </row>
    <row r="1340" spans="1:2" x14ac:dyDescent="0.25">
      <c r="A1340" s="3"/>
      <c r="B1340" s="3"/>
    </row>
    <row r="1341" spans="1:2" x14ac:dyDescent="0.25">
      <c r="A1341" s="3"/>
      <c r="B1341" s="3"/>
    </row>
    <row r="1342" spans="1:2" x14ac:dyDescent="0.25">
      <c r="A1342" s="3"/>
      <c r="B1342" s="3"/>
    </row>
    <row r="1343" spans="1:2" x14ac:dyDescent="0.25">
      <c r="A1343" s="3"/>
      <c r="B1343" s="3"/>
    </row>
    <row r="1345" spans="1:2" x14ac:dyDescent="0.25">
      <c r="A1345" s="3"/>
      <c r="B1345" s="3"/>
    </row>
    <row r="1346" spans="1:2" x14ac:dyDescent="0.25">
      <c r="A1346" s="3"/>
      <c r="B1346" s="3"/>
    </row>
    <row r="1347" spans="1:2" x14ac:dyDescent="0.25">
      <c r="A1347" s="3"/>
      <c r="B1347" s="3"/>
    </row>
    <row r="1348" spans="1:2" x14ac:dyDescent="0.25">
      <c r="A1348" s="3"/>
      <c r="B1348" s="3"/>
    </row>
    <row r="1349" spans="1:2" x14ac:dyDescent="0.25">
      <c r="A1349" s="3"/>
      <c r="B1349" s="3"/>
    </row>
    <row r="1350" spans="1:2" x14ac:dyDescent="0.25">
      <c r="A1350" s="3"/>
      <c r="B1350" s="3"/>
    </row>
    <row r="1351" spans="1:2" x14ac:dyDescent="0.25">
      <c r="A1351" s="3"/>
      <c r="B1351" s="3"/>
    </row>
    <row r="1352" spans="1:2" x14ac:dyDescent="0.25">
      <c r="A1352" s="3"/>
      <c r="B1352" s="3"/>
    </row>
    <row r="1353" spans="1:2" x14ac:dyDescent="0.25">
      <c r="A1353" s="3"/>
      <c r="B1353" s="3"/>
    </row>
    <row r="1354" spans="1:2" x14ac:dyDescent="0.25">
      <c r="A1354" s="3"/>
      <c r="B1354" s="3"/>
    </row>
    <row r="1355" spans="1:2" x14ac:dyDescent="0.25">
      <c r="A1355" s="3"/>
      <c r="B1355" s="3"/>
    </row>
    <row r="1356" spans="1:2" x14ac:dyDescent="0.25">
      <c r="A1356" s="3"/>
      <c r="B1356" s="3"/>
    </row>
    <row r="1357" spans="1:2" x14ac:dyDescent="0.25">
      <c r="A1357" s="3"/>
      <c r="B1357" s="3"/>
    </row>
    <row r="1358" spans="1:2" x14ac:dyDescent="0.25">
      <c r="A1358" s="3"/>
      <c r="B1358" s="3"/>
    </row>
    <row r="1359" spans="1:2" x14ac:dyDescent="0.25">
      <c r="A1359" s="3"/>
      <c r="B1359" s="3"/>
    </row>
    <row r="1360" spans="1:2" x14ac:dyDescent="0.25">
      <c r="A1360" s="3"/>
      <c r="B1360" s="3"/>
    </row>
    <row r="1361" spans="1:2" x14ac:dyDescent="0.25">
      <c r="A1361" s="3"/>
      <c r="B1361" s="3"/>
    </row>
    <row r="1362" spans="1:2" x14ac:dyDescent="0.25">
      <c r="A1362" s="3"/>
      <c r="B1362" s="3"/>
    </row>
    <row r="1363" spans="1:2" x14ac:dyDescent="0.25">
      <c r="A1363" s="3"/>
      <c r="B1363" s="3"/>
    </row>
    <row r="1364" spans="1:2" x14ac:dyDescent="0.25">
      <c r="A1364" s="3"/>
      <c r="B1364" s="3"/>
    </row>
    <row r="1365" spans="1:2" x14ac:dyDescent="0.25">
      <c r="A1365" s="3"/>
      <c r="B1365" s="3"/>
    </row>
    <row r="1366" spans="1:2" x14ac:dyDescent="0.25">
      <c r="A1366" s="3"/>
      <c r="B1366" s="3"/>
    </row>
    <row r="1367" spans="1:2" x14ac:dyDescent="0.25">
      <c r="A1367" s="3"/>
      <c r="B1367" s="3"/>
    </row>
    <row r="1368" spans="1:2" x14ac:dyDescent="0.25">
      <c r="A1368" s="3"/>
      <c r="B1368" s="3"/>
    </row>
    <row r="1369" spans="1:2" x14ac:dyDescent="0.25">
      <c r="A1369" s="3"/>
      <c r="B1369" s="3"/>
    </row>
    <row r="1370" spans="1:2" x14ac:dyDescent="0.25">
      <c r="A1370" s="3"/>
      <c r="B1370" s="3"/>
    </row>
    <row r="1371" spans="1:2" x14ac:dyDescent="0.25">
      <c r="A1371" s="3"/>
      <c r="B1371" s="3"/>
    </row>
    <row r="1372" spans="1:2" x14ac:dyDescent="0.25">
      <c r="A1372" s="3"/>
      <c r="B1372" s="3"/>
    </row>
    <row r="1373" spans="1:2" x14ac:dyDescent="0.25">
      <c r="A1373" s="3"/>
      <c r="B1373" s="3"/>
    </row>
    <row r="1374" spans="1:2" x14ac:dyDescent="0.25">
      <c r="A1374" s="3"/>
      <c r="B1374" s="3"/>
    </row>
    <row r="1375" spans="1:2" x14ac:dyDescent="0.25">
      <c r="A1375" s="3"/>
      <c r="B1375" s="3"/>
    </row>
    <row r="1376" spans="1:2" x14ac:dyDescent="0.25">
      <c r="A1376" s="3"/>
      <c r="B1376" s="3"/>
    </row>
    <row r="1377" spans="1:2" x14ac:dyDescent="0.25">
      <c r="A1377" s="3"/>
      <c r="B1377" s="3"/>
    </row>
    <row r="1378" spans="1:2" x14ac:dyDescent="0.25">
      <c r="A1378" s="3"/>
      <c r="B1378" s="3"/>
    </row>
    <row r="1379" spans="1:2" x14ac:dyDescent="0.25">
      <c r="A1379" s="3"/>
      <c r="B1379" s="3"/>
    </row>
    <row r="1380" spans="1:2" x14ac:dyDescent="0.25">
      <c r="A1380" s="3"/>
      <c r="B1380" s="3"/>
    </row>
    <row r="1381" spans="1:2" x14ac:dyDescent="0.25">
      <c r="A1381" s="3"/>
      <c r="B1381" s="3"/>
    </row>
    <row r="1383" spans="1:2" x14ac:dyDescent="0.25">
      <c r="A1383" s="3"/>
      <c r="B1383" s="3"/>
    </row>
    <row r="1384" spans="1:2" x14ac:dyDescent="0.25">
      <c r="A1384" s="3"/>
      <c r="B1384" s="3"/>
    </row>
    <row r="1385" spans="1:2" x14ac:dyDescent="0.25">
      <c r="A1385" s="3"/>
      <c r="B1385" s="3"/>
    </row>
    <row r="1386" spans="1:2" x14ac:dyDescent="0.25">
      <c r="A1386" s="3"/>
      <c r="B1386" s="3"/>
    </row>
    <row r="1387" spans="1:2" x14ac:dyDescent="0.25">
      <c r="A1387" s="3"/>
      <c r="B1387" s="3"/>
    </row>
    <row r="1388" spans="1:2" x14ac:dyDescent="0.25">
      <c r="A1388" s="3"/>
      <c r="B1388" s="3"/>
    </row>
    <row r="1389" spans="1:2" x14ac:dyDescent="0.25">
      <c r="A1389" s="3"/>
      <c r="B1389" s="3"/>
    </row>
    <row r="1390" spans="1:2" x14ac:dyDescent="0.25">
      <c r="A1390" s="3"/>
      <c r="B1390" s="3"/>
    </row>
    <row r="1391" spans="1:2" x14ac:dyDescent="0.25">
      <c r="A1391" s="3"/>
      <c r="B1391" s="3"/>
    </row>
    <row r="1392" spans="1:2" x14ac:dyDescent="0.25">
      <c r="A1392" s="3"/>
      <c r="B1392" s="3"/>
    </row>
    <row r="1393" spans="1:2" x14ac:dyDescent="0.25">
      <c r="A1393" s="3"/>
      <c r="B1393" s="3"/>
    </row>
    <row r="1395" spans="1:2" x14ac:dyDescent="0.25">
      <c r="A1395" s="3"/>
      <c r="B1395" s="3"/>
    </row>
    <row r="1396" spans="1:2" x14ac:dyDescent="0.25">
      <c r="A1396" s="3"/>
      <c r="B1396" s="3"/>
    </row>
    <row r="1397" spans="1:2" x14ac:dyDescent="0.25">
      <c r="A1397" s="3"/>
      <c r="B1397" s="3"/>
    </row>
    <row r="1398" spans="1:2" x14ac:dyDescent="0.25">
      <c r="A1398" s="3"/>
      <c r="B1398" s="3"/>
    </row>
    <row r="1399" spans="1:2" x14ac:dyDescent="0.25">
      <c r="A1399" s="3"/>
      <c r="B1399" s="3"/>
    </row>
    <row r="1400" spans="1:2" x14ac:dyDescent="0.25">
      <c r="A1400" s="3"/>
      <c r="B1400" s="3"/>
    </row>
    <row r="1401" spans="1:2" x14ac:dyDescent="0.25">
      <c r="A1401" s="3"/>
      <c r="B1401" s="3"/>
    </row>
    <row r="1402" spans="1:2" x14ac:dyDescent="0.25">
      <c r="A1402" s="3"/>
      <c r="B1402" s="3"/>
    </row>
    <row r="1403" spans="1:2" x14ac:dyDescent="0.25">
      <c r="A1403" s="3"/>
      <c r="B1403" s="3"/>
    </row>
    <row r="1404" spans="1:2" x14ac:dyDescent="0.25">
      <c r="A1404" s="3"/>
      <c r="B1404" s="3"/>
    </row>
    <row r="1405" spans="1:2" x14ac:dyDescent="0.25">
      <c r="A1405" s="3"/>
      <c r="B1405" s="3"/>
    </row>
    <row r="1406" spans="1:2" x14ac:dyDescent="0.25">
      <c r="A1406" s="3"/>
      <c r="B1406" s="3"/>
    </row>
    <row r="1407" spans="1:2" x14ac:dyDescent="0.25">
      <c r="A1407" s="3"/>
      <c r="B1407" s="3"/>
    </row>
    <row r="1408" spans="1:2" x14ac:dyDescent="0.25">
      <c r="A1408" s="3"/>
      <c r="B1408" s="3"/>
    </row>
    <row r="1409" spans="1:2" x14ac:dyDescent="0.25">
      <c r="A1409" s="3"/>
      <c r="B1409" s="3"/>
    </row>
    <row r="1410" spans="1:2" x14ac:dyDescent="0.25">
      <c r="A1410" s="3"/>
      <c r="B1410" s="3"/>
    </row>
    <row r="1411" spans="1:2" x14ac:dyDescent="0.25">
      <c r="A1411" s="3"/>
      <c r="B1411" s="3"/>
    </row>
    <row r="1412" spans="1:2" x14ac:dyDescent="0.25">
      <c r="A1412" s="3"/>
      <c r="B1412" s="3"/>
    </row>
    <row r="1413" spans="1:2" x14ac:dyDescent="0.25">
      <c r="A1413" s="3"/>
      <c r="B1413" s="3"/>
    </row>
    <row r="1414" spans="1:2" x14ac:dyDescent="0.25">
      <c r="A1414" s="3"/>
      <c r="B1414" s="3"/>
    </row>
    <row r="1415" spans="1:2" x14ac:dyDescent="0.25">
      <c r="A1415" s="3"/>
      <c r="B1415" s="3"/>
    </row>
    <row r="1416" spans="1:2" x14ac:dyDescent="0.25">
      <c r="A1416" s="3"/>
      <c r="B1416" s="3"/>
    </row>
    <row r="1417" spans="1:2" x14ac:dyDescent="0.25">
      <c r="A1417" s="3"/>
      <c r="B1417" s="3"/>
    </row>
    <row r="1418" spans="1:2" x14ac:dyDescent="0.25">
      <c r="A1418" s="3"/>
      <c r="B1418" s="3"/>
    </row>
    <row r="1419" spans="1:2" x14ac:dyDescent="0.25">
      <c r="A1419" s="3"/>
      <c r="B1419" s="3"/>
    </row>
    <row r="1420" spans="1:2" x14ac:dyDescent="0.25">
      <c r="A1420" s="3"/>
      <c r="B1420" s="3"/>
    </row>
    <row r="1421" spans="1:2" x14ac:dyDescent="0.25">
      <c r="A1421" s="3"/>
      <c r="B1421" s="3"/>
    </row>
    <row r="1422" spans="1:2" x14ac:dyDescent="0.25">
      <c r="A1422" s="3"/>
      <c r="B1422" s="3"/>
    </row>
    <row r="1423" spans="1:2" x14ac:dyDescent="0.25">
      <c r="A1423" s="3"/>
      <c r="B1423" s="3"/>
    </row>
    <row r="1424" spans="1:2" x14ac:dyDescent="0.25">
      <c r="A1424" s="3"/>
      <c r="B1424" s="3"/>
    </row>
    <row r="1425" spans="1:2" x14ac:dyDescent="0.25">
      <c r="A1425" s="3"/>
      <c r="B1425" s="3"/>
    </row>
    <row r="1426" spans="1:2" x14ac:dyDescent="0.25">
      <c r="A1426" s="3"/>
      <c r="B1426" s="3"/>
    </row>
    <row r="1427" spans="1:2" x14ac:dyDescent="0.25">
      <c r="A1427" s="3"/>
      <c r="B1427" s="3"/>
    </row>
    <row r="1428" spans="1:2" x14ac:dyDescent="0.25">
      <c r="A1428" s="3"/>
      <c r="B1428" s="3"/>
    </row>
    <row r="1429" spans="1:2" x14ac:dyDescent="0.25">
      <c r="A1429" s="3"/>
      <c r="B1429" s="3"/>
    </row>
    <row r="1430" spans="1:2" x14ac:dyDescent="0.25">
      <c r="A1430" s="3"/>
      <c r="B1430" s="3"/>
    </row>
    <row r="1431" spans="1:2" x14ac:dyDescent="0.25">
      <c r="A1431" s="3"/>
      <c r="B1431" s="3"/>
    </row>
    <row r="1432" spans="1:2" x14ac:dyDescent="0.25">
      <c r="A1432" s="3"/>
      <c r="B1432" s="3"/>
    </row>
    <row r="1433" spans="1:2" x14ac:dyDescent="0.25">
      <c r="A1433" s="3"/>
      <c r="B1433" s="3"/>
    </row>
    <row r="1434" spans="1:2" x14ac:dyDescent="0.25">
      <c r="A1434" s="3"/>
      <c r="B1434" s="3"/>
    </row>
    <row r="1435" spans="1:2" x14ac:dyDescent="0.25">
      <c r="A1435" s="3"/>
      <c r="B1435" s="3"/>
    </row>
    <row r="1436" spans="1:2" x14ac:dyDescent="0.25">
      <c r="A1436" s="3"/>
      <c r="B1436" s="3"/>
    </row>
    <row r="1437" spans="1:2" x14ac:dyDescent="0.25">
      <c r="A1437" s="3"/>
      <c r="B1437" s="3"/>
    </row>
    <row r="1438" spans="1:2" x14ac:dyDescent="0.25">
      <c r="A1438" s="3"/>
      <c r="B1438" s="3"/>
    </row>
    <row r="1439" spans="1:2" x14ac:dyDescent="0.25">
      <c r="A1439" s="3"/>
      <c r="B1439" s="3"/>
    </row>
    <row r="1440" spans="1:2" x14ac:dyDescent="0.25">
      <c r="A1440" s="3"/>
      <c r="B1440" s="3"/>
    </row>
    <row r="1441" spans="1:2" x14ac:dyDescent="0.25">
      <c r="A1441" s="3"/>
      <c r="B1441" s="3"/>
    </row>
    <row r="1442" spans="1:2" x14ac:dyDescent="0.25">
      <c r="A1442" s="3"/>
      <c r="B1442" s="3"/>
    </row>
    <row r="1443" spans="1:2" x14ac:dyDescent="0.25">
      <c r="A1443" s="3"/>
      <c r="B1443" s="3"/>
    </row>
    <row r="1444" spans="1:2" x14ac:dyDescent="0.25">
      <c r="A1444" s="3"/>
      <c r="B1444" s="3"/>
    </row>
    <row r="1445" spans="1:2" x14ac:dyDescent="0.25">
      <c r="A1445" s="3"/>
      <c r="B1445" s="3"/>
    </row>
    <row r="1446" spans="1:2" x14ac:dyDescent="0.25">
      <c r="A1446" s="3"/>
      <c r="B1446" s="3"/>
    </row>
    <row r="1447" spans="1:2" x14ac:dyDescent="0.25">
      <c r="A1447" s="3"/>
      <c r="B1447" s="3"/>
    </row>
    <row r="1449" spans="1:2" x14ac:dyDescent="0.25">
      <c r="A1449" s="3"/>
      <c r="B1449" s="3"/>
    </row>
    <row r="1450" spans="1:2" x14ac:dyDescent="0.25">
      <c r="A1450" s="3"/>
      <c r="B1450" s="3"/>
    </row>
    <row r="1451" spans="1:2" x14ac:dyDescent="0.25">
      <c r="A1451" s="3"/>
      <c r="B1451" s="3"/>
    </row>
    <row r="1452" spans="1:2" x14ac:dyDescent="0.25">
      <c r="A1452" s="3"/>
      <c r="B1452" s="3"/>
    </row>
    <row r="1453" spans="1:2" x14ac:dyDescent="0.25">
      <c r="A1453" s="3"/>
      <c r="B1453" s="3"/>
    </row>
    <row r="1454" spans="1:2" x14ac:dyDescent="0.25">
      <c r="A1454" s="3"/>
      <c r="B1454" s="3"/>
    </row>
    <row r="1455" spans="1:2" x14ac:dyDescent="0.25">
      <c r="A1455" s="3"/>
      <c r="B1455" s="3"/>
    </row>
    <row r="1456" spans="1:2" x14ac:dyDescent="0.25">
      <c r="A1456" s="3"/>
      <c r="B1456" s="3"/>
    </row>
    <row r="1457" spans="1:2" x14ac:dyDescent="0.25">
      <c r="A1457" s="3"/>
      <c r="B1457" s="3"/>
    </row>
    <row r="1458" spans="1:2" x14ac:dyDescent="0.25">
      <c r="A1458" s="3"/>
      <c r="B1458" s="3"/>
    </row>
    <row r="1459" spans="1:2" x14ac:dyDescent="0.25">
      <c r="A1459" s="3"/>
      <c r="B1459" s="3"/>
    </row>
    <row r="1460" spans="1:2" x14ac:dyDescent="0.25">
      <c r="A1460" s="3"/>
      <c r="B1460" s="3"/>
    </row>
    <row r="1461" spans="1:2" x14ac:dyDescent="0.25">
      <c r="A1461" s="3"/>
      <c r="B1461" s="3"/>
    </row>
    <row r="1462" spans="1:2" x14ac:dyDescent="0.25">
      <c r="A1462" s="3"/>
      <c r="B1462" s="3"/>
    </row>
    <row r="1463" spans="1:2" x14ac:dyDescent="0.25">
      <c r="A1463" s="3"/>
      <c r="B1463" s="3"/>
    </row>
    <row r="1464" spans="1:2" x14ac:dyDescent="0.25">
      <c r="A1464" s="3"/>
      <c r="B1464" s="3"/>
    </row>
    <row r="1465" spans="1:2" x14ac:dyDescent="0.25">
      <c r="A1465" s="3"/>
      <c r="B1465" s="3"/>
    </row>
    <row r="1466" spans="1:2" x14ac:dyDescent="0.25">
      <c r="A1466" s="3"/>
      <c r="B1466" s="3"/>
    </row>
    <row r="1467" spans="1:2" x14ac:dyDescent="0.25">
      <c r="A1467" s="3"/>
      <c r="B1467" s="3"/>
    </row>
    <row r="1468" spans="1:2" x14ac:dyDescent="0.25">
      <c r="A1468" s="3"/>
      <c r="B1468" s="3"/>
    </row>
    <row r="1469" spans="1:2" x14ac:dyDescent="0.25">
      <c r="A1469" s="3"/>
      <c r="B1469" s="3"/>
    </row>
    <row r="1470" spans="1:2" x14ac:dyDescent="0.25">
      <c r="A1470" s="3"/>
      <c r="B1470" s="3"/>
    </row>
    <row r="1472" spans="1:2" x14ac:dyDescent="0.25">
      <c r="A1472" s="3"/>
      <c r="B1472" s="3"/>
    </row>
    <row r="1473" spans="1:2" x14ac:dyDescent="0.25">
      <c r="A1473" s="3"/>
      <c r="B1473" s="3"/>
    </row>
    <row r="1474" spans="1:2" x14ac:dyDescent="0.25">
      <c r="A1474" s="3"/>
      <c r="B1474" s="3"/>
    </row>
    <row r="1476" spans="1:2" x14ac:dyDescent="0.25">
      <c r="A1476" s="3"/>
      <c r="B1476" s="3"/>
    </row>
    <row r="1477" spans="1:2" x14ac:dyDescent="0.25">
      <c r="A1477" s="3"/>
      <c r="B1477" s="3"/>
    </row>
    <row r="1478" spans="1:2" x14ac:dyDescent="0.25">
      <c r="A1478" s="3"/>
      <c r="B1478" s="3"/>
    </row>
    <row r="1479" spans="1:2" x14ac:dyDescent="0.25">
      <c r="A1479" s="3"/>
      <c r="B1479" s="3"/>
    </row>
    <row r="1480" spans="1:2" x14ac:dyDescent="0.25">
      <c r="A1480" s="3"/>
      <c r="B1480" s="3"/>
    </row>
    <row r="1481" spans="1:2" x14ac:dyDescent="0.25">
      <c r="A1481" s="3"/>
      <c r="B1481" s="3"/>
    </row>
    <row r="1482" spans="1:2" x14ac:dyDescent="0.25">
      <c r="A1482" s="3"/>
      <c r="B1482" s="3"/>
    </row>
    <row r="1483" spans="1:2" x14ac:dyDescent="0.25">
      <c r="A1483" s="3"/>
      <c r="B1483" s="3"/>
    </row>
    <row r="1485" spans="1:2" x14ac:dyDescent="0.25">
      <c r="A1485" s="3"/>
      <c r="B1485" s="3"/>
    </row>
    <row r="1486" spans="1:2" x14ac:dyDescent="0.25">
      <c r="A1486" s="3"/>
      <c r="B1486" s="3"/>
    </row>
    <row r="1487" spans="1:2" x14ac:dyDescent="0.25">
      <c r="A1487" s="3"/>
      <c r="B1487" s="3"/>
    </row>
    <row r="1488" spans="1:2" x14ac:dyDescent="0.25">
      <c r="A1488" s="3"/>
      <c r="B1488" s="3"/>
    </row>
    <row r="1489" spans="1:2" x14ac:dyDescent="0.25">
      <c r="A1489" s="3"/>
      <c r="B1489" s="3"/>
    </row>
    <row r="1490" spans="1:2" x14ac:dyDescent="0.25">
      <c r="A1490" s="3"/>
      <c r="B1490" s="3"/>
    </row>
    <row r="1491" spans="1:2" x14ac:dyDescent="0.25">
      <c r="A1491" s="3"/>
      <c r="B1491" s="3"/>
    </row>
    <row r="1492" spans="1:2" x14ac:dyDescent="0.25">
      <c r="A1492" s="3"/>
      <c r="B1492" s="3"/>
    </row>
    <row r="1493" spans="1:2" x14ac:dyDescent="0.25">
      <c r="A1493" s="3"/>
      <c r="B1493" s="3"/>
    </row>
    <row r="1494" spans="1:2" x14ac:dyDescent="0.25">
      <c r="A1494" s="3"/>
      <c r="B1494" s="3"/>
    </row>
    <row r="1495" spans="1:2" x14ac:dyDescent="0.25">
      <c r="A1495" s="3"/>
      <c r="B1495" s="3"/>
    </row>
    <row r="1496" spans="1:2" x14ac:dyDescent="0.25">
      <c r="A1496" s="3"/>
      <c r="B1496" s="3"/>
    </row>
    <row r="1499" spans="1:2" x14ac:dyDescent="0.25">
      <c r="A1499" s="3"/>
      <c r="B1499" s="3"/>
    </row>
    <row r="1500" spans="1:2" x14ac:dyDescent="0.25">
      <c r="A1500" s="3"/>
      <c r="B1500" s="3"/>
    </row>
    <row r="1501" spans="1:2" x14ac:dyDescent="0.25">
      <c r="A1501" s="3"/>
      <c r="B1501" s="3"/>
    </row>
    <row r="1502" spans="1:2" x14ac:dyDescent="0.25">
      <c r="A1502" s="3"/>
      <c r="B1502" s="3"/>
    </row>
    <row r="1503" spans="1:2" x14ac:dyDescent="0.25">
      <c r="A1503" s="3"/>
      <c r="B1503" s="3"/>
    </row>
    <row r="1504" spans="1:2" x14ac:dyDescent="0.25">
      <c r="A1504" s="3"/>
      <c r="B1504" s="3"/>
    </row>
    <row r="1505" spans="1:2" x14ac:dyDescent="0.25">
      <c r="A1505" s="3"/>
      <c r="B1505" s="3"/>
    </row>
    <row r="1506" spans="1:2" x14ac:dyDescent="0.25">
      <c r="A1506" s="3"/>
      <c r="B1506" s="3"/>
    </row>
    <row r="1507" spans="1:2" x14ac:dyDescent="0.25">
      <c r="A1507" s="3"/>
      <c r="B1507" s="3"/>
    </row>
    <row r="1508" spans="1:2" x14ac:dyDescent="0.25">
      <c r="A1508" s="3"/>
      <c r="B1508" s="3"/>
    </row>
    <row r="1509" spans="1:2" x14ac:dyDescent="0.25">
      <c r="A1509" s="3"/>
      <c r="B1509" s="3"/>
    </row>
    <row r="1510" spans="1:2" x14ac:dyDescent="0.25">
      <c r="A1510" s="3"/>
      <c r="B1510" s="3"/>
    </row>
    <row r="1511" spans="1:2" x14ac:dyDescent="0.25">
      <c r="A1511" s="3"/>
      <c r="B1511" s="3"/>
    </row>
    <row r="1512" spans="1:2" x14ac:dyDescent="0.25">
      <c r="A1512" s="3"/>
      <c r="B1512" s="3"/>
    </row>
    <row r="1513" spans="1:2" x14ac:dyDescent="0.25">
      <c r="A1513" s="3"/>
      <c r="B1513" s="3"/>
    </row>
    <row r="1514" spans="1:2" x14ac:dyDescent="0.25">
      <c r="A1514" s="3"/>
      <c r="B1514" s="3"/>
    </row>
    <row r="1515" spans="1:2" x14ac:dyDescent="0.25">
      <c r="A1515" s="3"/>
      <c r="B1515" s="3"/>
    </row>
    <row r="1516" spans="1:2" x14ac:dyDescent="0.25">
      <c r="A1516" s="3"/>
      <c r="B1516" s="3"/>
    </row>
    <row r="1517" spans="1:2" x14ac:dyDescent="0.25">
      <c r="A1517" s="3"/>
      <c r="B1517" s="3"/>
    </row>
    <row r="1518" spans="1:2" x14ac:dyDescent="0.25">
      <c r="A1518" s="3"/>
      <c r="B1518" s="3"/>
    </row>
    <row r="1519" spans="1:2" x14ac:dyDescent="0.25">
      <c r="A1519" s="3"/>
      <c r="B1519" s="3"/>
    </row>
    <row r="1520" spans="1:2" x14ac:dyDescent="0.25">
      <c r="A1520" s="3"/>
      <c r="B1520" s="3"/>
    </row>
    <row r="1521" spans="1:2" x14ac:dyDescent="0.25">
      <c r="A1521" s="3"/>
      <c r="B1521" s="3"/>
    </row>
    <row r="1522" spans="1:2" x14ac:dyDescent="0.25">
      <c r="A1522" s="3"/>
      <c r="B1522" s="3"/>
    </row>
    <row r="1523" spans="1:2" x14ac:dyDescent="0.25">
      <c r="A1523" s="3"/>
      <c r="B1523" s="3"/>
    </row>
    <row r="1524" spans="1:2" x14ac:dyDescent="0.25">
      <c r="A1524" s="3"/>
      <c r="B1524" s="3"/>
    </row>
    <row r="1525" spans="1:2" x14ac:dyDescent="0.25">
      <c r="A1525" s="3"/>
      <c r="B1525" s="3"/>
    </row>
    <row r="1526" spans="1:2" x14ac:dyDescent="0.25">
      <c r="A1526" s="3"/>
      <c r="B1526" s="3"/>
    </row>
    <row r="1527" spans="1:2" x14ac:dyDescent="0.25">
      <c r="A1527" s="3"/>
      <c r="B1527" s="3"/>
    </row>
    <row r="1528" spans="1:2" x14ac:dyDescent="0.25">
      <c r="A1528" s="3"/>
      <c r="B1528" s="3"/>
    </row>
    <row r="1529" spans="1:2" x14ac:dyDescent="0.25">
      <c r="A1529" s="3"/>
      <c r="B1529" s="3"/>
    </row>
    <row r="1530" spans="1:2" x14ac:dyDescent="0.25">
      <c r="A1530" s="3"/>
      <c r="B1530" s="3"/>
    </row>
    <row r="1531" spans="1:2" x14ac:dyDescent="0.25">
      <c r="A1531" s="3"/>
      <c r="B1531" s="3"/>
    </row>
    <row r="1532" spans="1:2" x14ac:dyDescent="0.25">
      <c r="A1532" s="3"/>
      <c r="B1532" s="3"/>
    </row>
    <row r="1533" spans="1:2" x14ac:dyDescent="0.25">
      <c r="A1533" s="3"/>
      <c r="B1533" s="3"/>
    </row>
    <row r="1534" spans="1:2" x14ac:dyDescent="0.25">
      <c r="A1534" s="3"/>
      <c r="B1534" s="3"/>
    </row>
    <row r="1535" spans="1:2" x14ac:dyDescent="0.25">
      <c r="A1535" s="3"/>
      <c r="B1535" s="3"/>
    </row>
    <row r="1536" spans="1:2" x14ac:dyDescent="0.25">
      <c r="A1536" s="3"/>
      <c r="B1536" s="3"/>
    </row>
    <row r="1537" spans="1:2" x14ac:dyDescent="0.25">
      <c r="A1537" s="3"/>
      <c r="B1537" s="3"/>
    </row>
    <row r="1538" spans="1:2" x14ac:dyDescent="0.25">
      <c r="A1538" s="3"/>
      <c r="B1538" s="3"/>
    </row>
    <row r="1539" spans="1:2" x14ac:dyDescent="0.25">
      <c r="A1539" s="3"/>
      <c r="B1539" s="3"/>
    </row>
    <row r="1540" spans="1:2" x14ac:dyDescent="0.25">
      <c r="A1540" s="3"/>
      <c r="B1540" s="3"/>
    </row>
    <row r="1541" spans="1:2" x14ac:dyDescent="0.25">
      <c r="A1541" s="3"/>
      <c r="B1541" s="3"/>
    </row>
    <row r="1542" spans="1:2" x14ac:dyDescent="0.25">
      <c r="A1542" s="3"/>
      <c r="B1542" s="3"/>
    </row>
    <row r="1543" spans="1:2" x14ac:dyDescent="0.25">
      <c r="A1543" s="3"/>
      <c r="B1543" s="3"/>
    </row>
    <row r="1544" spans="1:2" x14ac:dyDescent="0.25">
      <c r="A1544" s="3"/>
      <c r="B1544" s="3"/>
    </row>
    <row r="1545" spans="1:2" x14ac:dyDescent="0.25">
      <c r="A1545" s="3"/>
      <c r="B1545" s="3"/>
    </row>
    <row r="1546" spans="1:2" x14ac:dyDescent="0.25">
      <c r="A1546" s="3"/>
      <c r="B1546" s="3"/>
    </row>
    <row r="1547" spans="1:2" x14ac:dyDescent="0.25">
      <c r="A1547" s="3"/>
      <c r="B1547" s="3"/>
    </row>
    <row r="1548" spans="1:2" x14ac:dyDescent="0.25">
      <c r="A1548" s="3"/>
      <c r="B1548" s="3"/>
    </row>
    <row r="1549" spans="1:2" x14ac:dyDescent="0.25">
      <c r="A1549" s="3"/>
      <c r="B1549" s="3"/>
    </row>
    <row r="1550" spans="1:2" x14ac:dyDescent="0.25">
      <c r="A1550" s="3"/>
      <c r="B1550" s="3"/>
    </row>
    <row r="1551" spans="1:2" x14ac:dyDescent="0.25">
      <c r="A1551" s="3"/>
      <c r="B1551" s="3"/>
    </row>
    <row r="1552" spans="1:2" x14ac:dyDescent="0.25">
      <c r="A1552" s="3"/>
      <c r="B1552" s="3"/>
    </row>
    <row r="1553" spans="1:2" x14ac:dyDescent="0.25">
      <c r="A1553" s="3"/>
      <c r="B1553" s="3"/>
    </row>
    <row r="1554" spans="1:2" x14ac:dyDescent="0.25">
      <c r="A1554" s="3"/>
      <c r="B1554" s="3"/>
    </row>
    <row r="1555" spans="1:2" x14ac:dyDescent="0.25">
      <c r="A1555" s="3"/>
      <c r="B1555" s="3"/>
    </row>
    <row r="1556" spans="1:2" x14ac:dyDescent="0.25">
      <c r="A1556" s="3"/>
      <c r="B1556" s="3"/>
    </row>
    <row r="1558" spans="1:2" x14ac:dyDescent="0.25">
      <c r="A1558" s="3"/>
      <c r="B1558" s="3"/>
    </row>
    <row r="1559" spans="1:2" x14ac:dyDescent="0.25">
      <c r="A1559" s="3"/>
      <c r="B1559" s="3"/>
    </row>
    <row r="1560" spans="1:2" x14ac:dyDescent="0.25">
      <c r="A1560" s="3"/>
      <c r="B1560" s="3"/>
    </row>
    <row r="1562" spans="1:2" x14ac:dyDescent="0.25">
      <c r="A1562" s="3"/>
      <c r="B1562" s="3"/>
    </row>
    <row r="1563" spans="1:2" x14ac:dyDescent="0.25">
      <c r="A1563" s="3"/>
      <c r="B1563" s="3"/>
    </row>
    <row r="1564" spans="1:2" x14ac:dyDescent="0.25">
      <c r="A1564" s="3"/>
      <c r="B1564" s="3"/>
    </row>
    <row r="1565" spans="1:2" x14ac:dyDescent="0.25">
      <c r="A1565" s="3"/>
      <c r="B1565" s="3"/>
    </row>
    <row r="1566" spans="1:2" x14ac:dyDescent="0.25">
      <c r="A1566" s="3"/>
      <c r="B1566" s="3"/>
    </row>
    <row r="1567" spans="1:2" x14ac:dyDescent="0.25">
      <c r="A1567" s="3"/>
      <c r="B1567" s="3"/>
    </row>
    <row r="1568" spans="1:2" x14ac:dyDescent="0.25">
      <c r="A1568" s="3"/>
      <c r="B1568" s="3"/>
    </row>
    <row r="1569" spans="1:2" x14ac:dyDescent="0.25">
      <c r="A1569" s="3"/>
      <c r="B1569" s="3"/>
    </row>
    <row r="1571" spans="1:2" x14ac:dyDescent="0.25">
      <c r="A1571" s="3"/>
      <c r="B1571" s="3"/>
    </row>
    <row r="1572" spans="1:2" x14ac:dyDescent="0.25">
      <c r="A1572" s="3"/>
      <c r="B1572" s="3"/>
    </row>
    <row r="1573" spans="1:2" x14ac:dyDescent="0.25">
      <c r="A1573" s="3"/>
      <c r="B1573" s="3"/>
    </row>
    <row r="1574" spans="1:2" x14ac:dyDescent="0.25">
      <c r="A1574" s="3"/>
      <c r="B1574" s="3"/>
    </row>
    <row r="1575" spans="1:2" x14ac:dyDescent="0.25">
      <c r="A1575" s="3"/>
      <c r="B1575" s="3"/>
    </row>
    <row r="1576" spans="1:2" x14ac:dyDescent="0.25">
      <c r="A1576" s="3"/>
      <c r="B1576" s="3"/>
    </row>
    <row r="1577" spans="1:2" x14ac:dyDescent="0.25">
      <c r="A1577" s="3"/>
      <c r="B1577" s="3"/>
    </row>
    <row r="1578" spans="1:2" x14ac:dyDescent="0.25">
      <c r="A1578" s="3"/>
      <c r="B1578" s="3"/>
    </row>
    <row r="1579" spans="1:2" x14ac:dyDescent="0.25">
      <c r="A1579" s="3"/>
      <c r="B1579" s="3"/>
    </row>
    <row r="1580" spans="1:2" x14ac:dyDescent="0.25">
      <c r="A1580" s="3"/>
      <c r="B1580" s="3"/>
    </row>
    <row r="1582" spans="1:2" x14ac:dyDescent="0.25">
      <c r="A1582" s="3"/>
      <c r="B1582" s="3"/>
    </row>
    <row r="1583" spans="1:2" x14ac:dyDescent="0.25">
      <c r="A1583" s="3"/>
      <c r="B1583" s="3"/>
    </row>
    <row r="1584" spans="1:2" x14ac:dyDescent="0.25">
      <c r="A1584" s="3"/>
      <c r="B1584" s="3"/>
    </row>
    <row r="1585" spans="1:2" x14ac:dyDescent="0.25">
      <c r="A1585" s="3"/>
      <c r="B1585" s="3"/>
    </row>
    <row r="1586" spans="1:2" x14ac:dyDescent="0.25">
      <c r="A1586" s="3"/>
      <c r="B1586" s="3"/>
    </row>
    <row r="1587" spans="1:2" x14ac:dyDescent="0.25">
      <c r="A1587" s="3"/>
      <c r="B1587" s="3"/>
    </row>
    <row r="1588" spans="1:2" x14ac:dyDescent="0.25">
      <c r="A1588" s="3"/>
      <c r="B1588" s="3"/>
    </row>
    <row r="1589" spans="1:2" x14ac:dyDescent="0.25">
      <c r="A1589" s="3"/>
      <c r="B1589" s="3"/>
    </row>
    <row r="1590" spans="1:2" x14ac:dyDescent="0.25">
      <c r="A1590" s="3"/>
      <c r="B1590" s="3"/>
    </row>
    <row r="1591" spans="1:2" x14ac:dyDescent="0.25">
      <c r="A1591" s="3"/>
      <c r="B1591" s="3"/>
    </row>
    <row r="1592" spans="1:2" x14ac:dyDescent="0.25">
      <c r="A1592" s="3"/>
      <c r="B1592" s="3"/>
    </row>
    <row r="1593" spans="1:2" x14ac:dyDescent="0.25">
      <c r="A1593" s="3"/>
      <c r="B1593" s="3"/>
    </row>
    <row r="1594" spans="1:2" x14ac:dyDescent="0.25">
      <c r="A1594" s="3"/>
      <c r="B1594" s="3"/>
    </row>
    <row r="1595" spans="1:2" x14ac:dyDescent="0.25">
      <c r="A1595" s="3"/>
      <c r="B1595" s="3"/>
    </row>
    <row r="1596" spans="1:2" x14ac:dyDescent="0.25">
      <c r="A1596" s="3"/>
      <c r="B1596" s="3"/>
    </row>
    <row r="1597" spans="1:2" x14ac:dyDescent="0.25">
      <c r="A1597" s="3"/>
      <c r="B1597" s="3"/>
    </row>
    <row r="1598" spans="1:2" x14ac:dyDescent="0.25">
      <c r="A1598" s="3"/>
      <c r="B1598" s="3"/>
    </row>
    <row r="1599" spans="1:2" x14ac:dyDescent="0.25">
      <c r="A1599" s="3"/>
      <c r="B1599" s="3"/>
    </row>
    <row r="1600" spans="1:2" x14ac:dyDescent="0.25">
      <c r="A1600" s="3"/>
      <c r="B1600" s="3"/>
    </row>
    <row r="1601" spans="1:2" x14ac:dyDescent="0.25">
      <c r="A1601" s="3"/>
      <c r="B1601" s="3"/>
    </row>
    <row r="1602" spans="1:2" x14ac:dyDescent="0.25">
      <c r="A1602" s="3"/>
      <c r="B1602" s="3"/>
    </row>
    <row r="1603" spans="1:2" x14ac:dyDescent="0.25">
      <c r="A1603" s="3"/>
      <c r="B1603" s="3"/>
    </row>
    <row r="1604" spans="1:2" x14ac:dyDescent="0.25">
      <c r="A1604" s="3"/>
      <c r="B1604" s="3"/>
    </row>
    <row r="1605" spans="1:2" x14ac:dyDescent="0.25">
      <c r="A1605" s="3"/>
      <c r="B1605" s="3"/>
    </row>
    <row r="1606" spans="1:2" x14ac:dyDescent="0.25">
      <c r="A1606" s="3"/>
      <c r="B1606" s="3"/>
    </row>
    <row r="1607" spans="1:2" x14ac:dyDescent="0.25">
      <c r="A1607" s="3"/>
      <c r="B1607" s="3"/>
    </row>
    <row r="1608" spans="1:2" x14ac:dyDescent="0.25">
      <c r="A1608" s="3"/>
      <c r="B1608" s="3"/>
    </row>
    <row r="1609" spans="1:2" x14ac:dyDescent="0.25">
      <c r="A1609" s="3"/>
      <c r="B1609" s="3"/>
    </row>
    <row r="1610" spans="1:2" x14ac:dyDescent="0.25">
      <c r="A1610" s="3"/>
      <c r="B1610" s="3"/>
    </row>
    <row r="1611" spans="1:2" x14ac:dyDescent="0.25">
      <c r="A1611" s="3"/>
      <c r="B1611" s="3"/>
    </row>
    <row r="1612" spans="1:2" x14ac:dyDescent="0.25">
      <c r="A1612" s="3"/>
      <c r="B1612" s="3"/>
    </row>
    <row r="1613" spans="1:2" x14ac:dyDescent="0.25">
      <c r="A1613" s="3"/>
      <c r="B1613" s="3"/>
    </row>
    <row r="1614" spans="1:2" x14ac:dyDescent="0.25">
      <c r="A1614" s="3"/>
      <c r="B1614" s="3"/>
    </row>
    <row r="1615" spans="1:2" x14ac:dyDescent="0.25">
      <c r="A1615" s="3"/>
      <c r="B1615" s="3"/>
    </row>
    <row r="1616" spans="1:2" x14ac:dyDescent="0.25">
      <c r="A1616" s="3"/>
      <c r="B1616" s="3"/>
    </row>
    <row r="1617" spans="1:2" x14ac:dyDescent="0.25">
      <c r="A1617" s="3"/>
      <c r="B1617" s="3"/>
    </row>
    <row r="1618" spans="1:2" x14ac:dyDescent="0.25">
      <c r="A1618" s="3"/>
      <c r="B1618" s="3"/>
    </row>
    <row r="1619" spans="1:2" x14ac:dyDescent="0.25">
      <c r="A1619" s="3"/>
      <c r="B1619" s="3"/>
    </row>
    <row r="1620" spans="1:2" x14ac:dyDescent="0.25">
      <c r="A1620" s="3"/>
      <c r="B1620" s="3"/>
    </row>
    <row r="1621" spans="1:2" x14ac:dyDescent="0.25">
      <c r="A1621" s="3"/>
      <c r="B1621" s="3"/>
    </row>
    <row r="1622" spans="1:2" x14ac:dyDescent="0.25">
      <c r="A1622" s="3"/>
      <c r="B1622" s="3"/>
    </row>
    <row r="1623" spans="1:2" x14ac:dyDescent="0.25">
      <c r="A1623" s="3"/>
      <c r="B1623" s="3"/>
    </row>
    <row r="1624" spans="1:2" x14ac:dyDescent="0.25">
      <c r="A1624" s="3"/>
      <c r="B1624" s="3"/>
    </row>
    <row r="1626" spans="1:2" x14ac:dyDescent="0.25">
      <c r="A1626" s="3"/>
      <c r="B1626" s="3"/>
    </row>
    <row r="1627" spans="1:2" x14ac:dyDescent="0.25">
      <c r="A1627" s="3"/>
      <c r="B1627" s="3"/>
    </row>
    <row r="1628" spans="1:2" x14ac:dyDescent="0.25">
      <c r="A1628" s="3"/>
      <c r="B1628" s="3"/>
    </row>
    <row r="1629" spans="1:2" x14ac:dyDescent="0.25">
      <c r="A1629" s="3"/>
      <c r="B1629" s="3"/>
    </row>
    <row r="1630" spans="1:2" x14ac:dyDescent="0.25">
      <c r="A1630" s="3"/>
      <c r="B1630" s="3"/>
    </row>
    <row r="1631" spans="1:2" x14ac:dyDescent="0.25">
      <c r="A1631" s="3"/>
      <c r="B1631" s="3"/>
    </row>
    <row r="1632" spans="1:2" x14ac:dyDescent="0.25">
      <c r="A1632" s="3"/>
      <c r="B1632" s="3"/>
    </row>
    <row r="1633" spans="1:2" x14ac:dyDescent="0.25">
      <c r="A1633" s="3"/>
      <c r="B1633" s="3"/>
    </row>
    <row r="1634" spans="1:2" x14ac:dyDescent="0.25">
      <c r="A1634" s="3"/>
      <c r="B1634" s="3"/>
    </row>
    <row r="1636" spans="1:2" x14ac:dyDescent="0.25">
      <c r="A1636" s="3"/>
      <c r="B1636" s="3"/>
    </row>
    <row r="1637" spans="1:2" x14ac:dyDescent="0.25">
      <c r="A1637" s="3"/>
      <c r="B1637" s="3"/>
    </row>
    <row r="1638" spans="1:2" x14ac:dyDescent="0.25">
      <c r="A1638" s="3"/>
      <c r="B1638" s="3"/>
    </row>
    <row r="1639" spans="1:2" x14ac:dyDescent="0.25">
      <c r="A1639" s="3"/>
      <c r="B1639" s="3"/>
    </row>
    <row r="1640" spans="1:2" x14ac:dyDescent="0.25">
      <c r="A1640" s="3"/>
      <c r="B1640" s="3"/>
    </row>
    <row r="1641" spans="1:2" x14ac:dyDescent="0.25">
      <c r="A1641" s="3"/>
      <c r="B1641" s="3"/>
    </row>
    <row r="1642" spans="1:2" x14ac:dyDescent="0.25">
      <c r="A1642" s="3"/>
      <c r="B1642" s="3"/>
    </row>
    <row r="1643" spans="1:2" x14ac:dyDescent="0.25">
      <c r="A1643" s="3"/>
      <c r="B1643" s="3"/>
    </row>
    <row r="1644" spans="1:2" x14ac:dyDescent="0.25">
      <c r="A1644" s="3"/>
      <c r="B1644" s="3"/>
    </row>
    <row r="1645" spans="1:2" x14ac:dyDescent="0.25">
      <c r="A1645" s="3"/>
      <c r="B1645" s="3"/>
    </row>
    <row r="1646" spans="1:2" x14ac:dyDescent="0.25">
      <c r="A1646" s="3"/>
      <c r="B1646" s="3"/>
    </row>
    <row r="1647" spans="1:2" x14ac:dyDescent="0.25">
      <c r="A1647" s="3"/>
      <c r="B1647" s="3"/>
    </row>
    <row r="1648" spans="1:2" x14ac:dyDescent="0.25">
      <c r="A1648" s="3"/>
      <c r="B1648" s="3"/>
    </row>
    <row r="1649" spans="1:2" x14ac:dyDescent="0.25">
      <c r="A1649" s="3"/>
      <c r="B1649" s="3"/>
    </row>
    <row r="1650" spans="1:2" x14ac:dyDescent="0.25">
      <c r="A1650" s="3"/>
      <c r="B1650" s="3"/>
    </row>
    <row r="1651" spans="1:2" x14ac:dyDescent="0.25">
      <c r="A1651" s="3"/>
      <c r="B1651" s="3"/>
    </row>
    <row r="1653" spans="1:2" x14ac:dyDescent="0.25">
      <c r="A1653" s="3"/>
      <c r="B1653" s="3"/>
    </row>
    <row r="1654" spans="1:2" x14ac:dyDescent="0.25">
      <c r="A1654" s="3"/>
      <c r="B1654" s="3"/>
    </row>
    <row r="1655" spans="1:2" x14ac:dyDescent="0.25">
      <c r="A1655" s="3"/>
      <c r="B1655" s="3"/>
    </row>
    <row r="1656" spans="1:2" x14ac:dyDescent="0.25">
      <c r="A1656" s="3"/>
      <c r="B1656" s="3"/>
    </row>
    <row r="1657" spans="1:2" x14ac:dyDescent="0.25">
      <c r="A1657" s="3"/>
      <c r="B1657" s="3"/>
    </row>
    <row r="1659" spans="1:2" x14ac:dyDescent="0.25">
      <c r="A1659" s="3"/>
      <c r="B1659" s="3"/>
    </row>
    <row r="1660" spans="1:2" x14ac:dyDescent="0.25">
      <c r="A1660" s="3"/>
      <c r="B1660" s="3"/>
    </row>
    <row r="1662" spans="1:2" x14ac:dyDescent="0.25">
      <c r="A1662" s="3"/>
      <c r="B1662" s="3"/>
    </row>
    <row r="1663" spans="1:2" x14ac:dyDescent="0.25">
      <c r="A1663" s="3"/>
      <c r="B1663" s="3"/>
    </row>
    <row r="1665" spans="1:2" x14ac:dyDescent="0.25">
      <c r="A1665" s="3"/>
      <c r="B1665" s="3"/>
    </row>
    <row r="1666" spans="1:2" x14ac:dyDescent="0.25">
      <c r="A1666" s="3"/>
      <c r="B1666" s="3"/>
    </row>
    <row r="1667" spans="1:2" x14ac:dyDescent="0.25">
      <c r="A1667" s="3"/>
      <c r="B1667" s="3"/>
    </row>
    <row r="1668" spans="1:2" x14ac:dyDescent="0.25">
      <c r="A1668" s="3"/>
      <c r="B1668" s="3"/>
    </row>
    <row r="1669" spans="1:2" x14ac:dyDescent="0.25">
      <c r="A1669" s="3"/>
      <c r="B1669" s="3"/>
    </row>
    <row r="1671" spans="1:2" x14ac:dyDescent="0.25">
      <c r="A1671" s="3"/>
      <c r="B1671" s="3"/>
    </row>
    <row r="1672" spans="1:2" x14ac:dyDescent="0.25">
      <c r="A1672" s="3"/>
      <c r="B1672" s="3"/>
    </row>
    <row r="1673" spans="1:2" x14ac:dyDescent="0.25">
      <c r="A1673" s="3"/>
      <c r="B1673" s="3"/>
    </row>
    <row r="1674" spans="1:2" x14ac:dyDescent="0.25">
      <c r="A1674" s="3"/>
      <c r="B1674" s="3"/>
    </row>
    <row r="1675" spans="1:2" x14ac:dyDescent="0.25">
      <c r="A1675" s="3"/>
      <c r="B1675" s="3"/>
    </row>
    <row r="1676" spans="1:2" x14ac:dyDescent="0.25">
      <c r="A1676" s="3"/>
      <c r="B1676" s="3"/>
    </row>
    <row r="1677" spans="1:2" x14ac:dyDescent="0.25">
      <c r="A1677" s="3"/>
      <c r="B1677" s="3"/>
    </row>
    <row r="1678" spans="1:2" x14ac:dyDescent="0.25">
      <c r="A1678" s="3"/>
      <c r="B1678" s="3"/>
    </row>
    <row r="1680" spans="1:2" x14ac:dyDescent="0.25">
      <c r="A1680" s="3"/>
      <c r="B1680" s="3"/>
    </row>
    <row r="1681" spans="1:2" x14ac:dyDescent="0.25">
      <c r="A1681" s="3"/>
      <c r="B1681" s="3"/>
    </row>
    <row r="1682" spans="1:2" x14ac:dyDescent="0.25">
      <c r="A1682" s="3"/>
      <c r="B1682" s="3"/>
    </row>
    <row r="1683" spans="1:2" x14ac:dyDescent="0.25">
      <c r="A1683" s="3"/>
      <c r="B1683" s="3"/>
    </row>
    <row r="1684" spans="1:2" x14ac:dyDescent="0.25">
      <c r="A1684" s="3"/>
      <c r="B1684" s="3"/>
    </row>
    <row r="1685" spans="1:2" x14ac:dyDescent="0.25">
      <c r="A1685" s="3"/>
      <c r="B1685" s="3"/>
    </row>
    <row r="1686" spans="1:2" x14ac:dyDescent="0.25">
      <c r="A1686" s="3"/>
      <c r="B1686" s="3"/>
    </row>
    <row r="1687" spans="1:2" x14ac:dyDescent="0.25">
      <c r="A1687" s="3"/>
      <c r="B1687" s="3"/>
    </row>
    <row r="1689" spans="1:2" x14ac:dyDescent="0.25">
      <c r="A1689" s="3"/>
      <c r="B1689" s="3"/>
    </row>
    <row r="1690" spans="1:2" x14ac:dyDescent="0.25">
      <c r="A1690" s="3"/>
      <c r="B1690" s="3"/>
    </row>
    <row r="1692" spans="1:2" x14ac:dyDescent="0.25">
      <c r="A1692" s="3"/>
      <c r="B1692" s="3"/>
    </row>
    <row r="1693" spans="1:2" x14ac:dyDescent="0.25">
      <c r="A1693" s="3"/>
      <c r="B1693" s="3"/>
    </row>
    <row r="1694" spans="1:2" x14ac:dyDescent="0.25">
      <c r="A1694" s="3"/>
      <c r="B1694" s="3"/>
    </row>
    <row r="1695" spans="1:2" x14ac:dyDescent="0.25">
      <c r="A1695" s="3"/>
      <c r="B1695" s="3"/>
    </row>
    <row r="1696" spans="1:2" x14ac:dyDescent="0.25">
      <c r="A1696" s="3"/>
      <c r="B1696" s="3"/>
    </row>
    <row r="1698" spans="1:2" x14ac:dyDescent="0.25">
      <c r="A1698" s="3"/>
      <c r="B1698" s="3"/>
    </row>
    <row r="1699" spans="1:2" x14ac:dyDescent="0.25">
      <c r="A1699" s="3"/>
      <c r="B1699" s="3"/>
    </row>
    <row r="1702" spans="1:2" x14ac:dyDescent="0.25">
      <c r="A1702" s="3"/>
      <c r="B1702" s="3"/>
    </row>
    <row r="1703" spans="1:2" x14ac:dyDescent="0.25">
      <c r="A1703" s="3"/>
      <c r="B1703" s="3"/>
    </row>
    <row r="1704" spans="1:2" x14ac:dyDescent="0.25">
      <c r="A1704" s="3"/>
      <c r="B1704" s="3"/>
    </row>
    <row r="1705" spans="1:2" x14ac:dyDescent="0.25">
      <c r="A1705" s="3"/>
      <c r="B1705" s="3"/>
    </row>
    <row r="1707" spans="1:2" x14ac:dyDescent="0.25">
      <c r="A1707" s="3"/>
      <c r="B1707" s="3"/>
    </row>
    <row r="1708" spans="1:2" x14ac:dyDescent="0.25">
      <c r="A1708" s="3"/>
      <c r="B1708" s="3"/>
    </row>
    <row r="1709" spans="1:2" x14ac:dyDescent="0.25">
      <c r="A1709" s="3"/>
      <c r="B1709" s="3"/>
    </row>
    <row r="1710" spans="1:2" x14ac:dyDescent="0.25">
      <c r="A1710" s="3"/>
      <c r="B1710" s="3"/>
    </row>
    <row r="1711" spans="1:2" x14ac:dyDescent="0.25">
      <c r="A1711" s="3"/>
      <c r="B1711" s="3"/>
    </row>
    <row r="1712" spans="1:2" x14ac:dyDescent="0.25">
      <c r="A1712" s="3"/>
      <c r="B1712" s="3"/>
    </row>
    <row r="1713" spans="1:2" x14ac:dyDescent="0.25">
      <c r="A1713" s="3"/>
      <c r="B1713" s="3"/>
    </row>
    <row r="1714" spans="1:2" x14ac:dyDescent="0.25">
      <c r="A1714" s="3"/>
      <c r="B1714" s="3"/>
    </row>
    <row r="1715" spans="1:2" x14ac:dyDescent="0.25">
      <c r="A1715" s="3"/>
      <c r="B1715" s="3"/>
    </row>
    <row r="1716" spans="1:2" x14ac:dyDescent="0.25">
      <c r="A1716" s="3"/>
      <c r="B1716" s="3"/>
    </row>
    <row r="1717" spans="1:2" x14ac:dyDescent="0.25">
      <c r="A1717" s="3"/>
      <c r="B1717" s="3"/>
    </row>
    <row r="1718" spans="1:2" x14ac:dyDescent="0.25">
      <c r="A1718" s="3"/>
      <c r="B1718" s="3"/>
    </row>
    <row r="1719" spans="1:2" x14ac:dyDescent="0.25">
      <c r="A1719" s="3"/>
      <c r="B1719" s="3"/>
    </row>
    <row r="1721" spans="1:2" x14ac:dyDescent="0.25">
      <c r="A1721" s="3"/>
      <c r="B1721" s="3"/>
    </row>
    <row r="1722" spans="1:2" x14ac:dyDescent="0.25">
      <c r="A1722" s="3"/>
      <c r="B1722" s="3"/>
    </row>
    <row r="1723" spans="1:2" x14ac:dyDescent="0.25">
      <c r="A1723" s="3"/>
      <c r="B1723" s="3"/>
    </row>
    <row r="1724" spans="1:2" x14ac:dyDescent="0.25">
      <c r="A1724" s="3"/>
      <c r="B1724" s="3"/>
    </row>
    <row r="1725" spans="1:2" x14ac:dyDescent="0.25">
      <c r="A1725" s="3"/>
      <c r="B1725" s="3"/>
    </row>
    <row r="1726" spans="1:2" x14ac:dyDescent="0.25">
      <c r="A1726" s="3"/>
      <c r="B1726" s="3"/>
    </row>
    <row r="1727" spans="1:2" x14ac:dyDescent="0.25">
      <c r="A1727" s="3"/>
      <c r="B1727" s="3"/>
    </row>
    <row r="1728" spans="1:2" x14ac:dyDescent="0.25">
      <c r="A1728" s="3"/>
      <c r="B1728" s="3"/>
    </row>
    <row r="1729" spans="1:2" x14ac:dyDescent="0.25">
      <c r="A1729" s="3"/>
      <c r="B1729" s="3"/>
    </row>
    <row r="1731" spans="1:2" x14ac:dyDescent="0.25">
      <c r="A1731" s="3"/>
      <c r="B1731" s="3"/>
    </row>
    <row r="1732" spans="1:2" x14ac:dyDescent="0.25">
      <c r="A1732" s="3"/>
      <c r="B1732" s="3"/>
    </row>
    <row r="1734" spans="1:2" x14ac:dyDescent="0.25">
      <c r="A1734" s="3"/>
      <c r="B1734" s="3"/>
    </row>
    <row r="1735" spans="1:2" x14ac:dyDescent="0.25">
      <c r="A1735" s="3"/>
      <c r="B1735" s="3"/>
    </row>
    <row r="1736" spans="1:2" x14ac:dyDescent="0.25">
      <c r="A1736" s="3"/>
      <c r="B1736" s="3"/>
    </row>
    <row r="1737" spans="1:2" x14ac:dyDescent="0.25">
      <c r="A1737" s="3"/>
      <c r="B1737" s="3"/>
    </row>
    <row r="1739" spans="1:2" x14ac:dyDescent="0.25">
      <c r="A1739" s="3"/>
      <c r="B1739" s="3"/>
    </row>
    <row r="1740" spans="1:2" x14ac:dyDescent="0.25">
      <c r="A1740" s="3"/>
      <c r="B1740" s="3"/>
    </row>
    <row r="1741" spans="1:2" x14ac:dyDescent="0.25">
      <c r="A1741" s="3"/>
      <c r="B1741" s="3"/>
    </row>
    <row r="1742" spans="1:2" x14ac:dyDescent="0.25">
      <c r="A1742" s="3"/>
      <c r="B1742" s="3"/>
    </row>
    <row r="1743" spans="1:2" x14ac:dyDescent="0.25">
      <c r="A1743" s="3"/>
      <c r="B1743" s="3"/>
    </row>
    <row r="1744" spans="1:2" x14ac:dyDescent="0.25">
      <c r="A1744" s="3"/>
      <c r="B1744" s="3"/>
    </row>
    <row r="1745" spans="1:2" x14ac:dyDescent="0.25">
      <c r="A1745" s="3"/>
      <c r="B1745" s="3"/>
    </row>
    <row r="1746" spans="1:2" x14ac:dyDescent="0.25">
      <c r="A1746" s="3"/>
      <c r="B1746" s="3"/>
    </row>
    <row r="1748" spans="1:2" x14ac:dyDescent="0.25">
      <c r="A1748" s="3"/>
      <c r="B1748" s="3"/>
    </row>
    <row r="1749" spans="1:2" x14ac:dyDescent="0.25">
      <c r="A1749" s="3"/>
      <c r="B1749" s="3"/>
    </row>
    <row r="1750" spans="1:2" x14ac:dyDescent="0.25">
      <c r="A1750" s="3"/>
      <c r="B1750" s="3"/>
    </row>
    <row r="1751" spans="1:2" x14ac:dyDescent="0.25">
      <c r="A1751" s="3"/>
      <c r="B1751" s="3"/>
    </row>
    <row r="1753" spans="1:2" x14ac:dyDescent="0.25">
      <c r="A1753" s="3"/>
      <c r="B1753" s="3"/>
    </row>
    <row r="1754" spans="1:2" x14ac:dyDescent="0.25">
      <c r="A1754" s="3"/>
      <c r="B1754" s="3"/>
    </row>
    <row r="1755" spans="1:2" x14ac:dyDescent="0.25">
      <c r="A1755" s="3"/>
      <c r="B1755" s="3"/>
    </row>
    <row r="1756" spans="1:2" x14ac:dyDescent="0.25">
      <c r="A1756" s="3"/>
      <c r="B1756" s="3"/>
    </row>
    <row r="1757" spans="1:2" x14ac:dyDescent="0.25">
      <c r="A1757" s="3"/>
      <c r="B1757" s="3"/>
    </row>
    <row r="1758" spans="1:2" x14ac:dyDescent="0.25">
      <c r="A1758" s="3"/>
      <c r="B1758" s="3"/>
    </row>
    <row r="1759" spans="1:2" x14ac:dyDescent="0.25">
      <c r="A1759" s="3"/>
      <c r="B1759" s="3"/>
    </row>
    <row r="1760" spans="1:2" x14ac:dyDescent="0.25">
      <c r="A1760" s="3"/>
      <c r="B1760" s="3"/>
    </row>
    <row r="1761" spans="1:2" x14ac:dyDescent="0.25">
      <c r="A1761" s="3"/>
      <c r="B1761" s="3"/>
    </row>
    <row r="1762" spans="1:2" x14ac:dyDescent="0.25">
      <c r="A1762" s="3"/>
      <c r="B1762" s="3"/>
    </row>
    <row r="1763" spans="1:2" x14ac:dyDescent="0.25">
      <c r="A1763" s="3"/>
      <c r="B1763" s="3"/>
    </row>
    <row r="1765" spans="1:2" x14ac:dyDescent="0.25">
      <c r="A1765" s="3"/>
      <c r="B1765" s="3"/>
    </row>
    <row r="1766" spans="1:2" x14ac:dyDescent="0.25">
      <c r="A1766" s="3"/>
      <c r="B1766" s="3"/>
    </row>
    <row r="1767" spans="1:2" x14ac:dyDescent="0.25">
      <c r="A1767" s="3"/>
      <c r="B1767" s="3"/>
    </row>
    <row r="1768" spans="1:2" x14ac:dyDescent="0.25">
      <c r="A1768" s="3"/>
      <c r="B1768" s="3"/>
    </row>
    <row r="1769" spans="1:2" x14ac:dyDescent="0.25">
      <c r="A1769" s="3"/>
      <c r="B1769" s="3"/>
    </row>
    <row r="1770" spans="1:2" x14ac:dyDescent="0.25">
      <c r="A1770" s="3"/>
      <c r="B1770" s="3"/>
    </row>
    <row r="1771" spans="1:2" x14ac:dyDescent="0.25">
      <c r="A1771" s="3"/>
      <c r="B1771" s="3"/>
    </row>
    <row r="1772" spans="1:2" x14ac:dyDescent="0.25">
      <c r="A1772" s="3"/>
      <c r="B1772" s="3"/>
    </row>
    <row r="1773" spans="1:2" x14ac:dyDescent="0.25">
      <c r="A1773" s="3"/>
      <c r="B1773" s="3"/>
    </row>
    <row r="1774" spans="1:2" x14ac:dyDescent="0.25">
      <c r="A1774" s="3"/>
      <c r="B1774" s="3"/>
    </row>
    <row r="1775" spans="1:2" x14ac:dyDescent="0.25">
      <c r="A1775" s="3"/>
      <c r="B1775" s="3"/>
    </row>
    <row r="1776" spans="1:2" x14ac:dyDescent="0.25">
      <c r="A1776" s="3"/>
      <c r="B1776" s="3"/>
    </row>
    <row r="1777" spans="1:2" x14ac:dyDescent="0.25">
      <c r="A1777" s="3"/>
      <c r="B1777" s="3"/>
    </row>
    <row r="1779" spans="1:2" x14ac:dyDescent="0.25">
      <c r="A1779" s="3"/>
      <c r="B1779" s="3"/>
    </row>
    <row r="1780" spans="1:2" x14ac:dyDescent="0.25">
      <c r="A1780" s="3"/>
      <c r="B1780" s="3"/>
    </row>
    <row r="1781" spans="1:2" x14ac:dyDescent="0.25">
      <c r="A1781" s="3"/>
      <c r="B1781" s="3"/>
    </row>
    <row r="1782" spans="1:2" x14ac:dyDescent="0.25">
      <c r="A1782" s="3"/>
      <c r="B1782" s="3"/>
    </row>
    <row r="1783" spans="1:2" x14ac:dyDescent="0.25">
      <c r="A1783" s="3"/>
      <c r="B1783" s="3"/>
    </row>
    <row r="1784" spans="1:2" x14ac:dyDescent="0.25">
      <c r="A1784" s="3"/>
      <c r="B1784" s="3"/>
    </row>
    <row r="1785" spans="1:2" x14ac:dyDescent="0.25">
      <c r="A1785" s="3"/>
      <c r="B1785" s="3"/>
    </row>
    <row r="1786" spans="1:2" x14ac:dyDescent="0.25">
      <c r="A1786" s="3"/>
      <c r="B1786" s="3"/>
    </row>
    <row r="1787" spans="1:2" x14ac:dyDescent="0.25">
      <c r="A1787" s="3"/>
      <c r="B1787" s="3"/>
    </row>
    <row r="1788" spans="1:2" x14ac:dyDescent="0.25">
      <c r="A1788" s="3"/>
      <c r="B1788" s="3"/>
    </row>
    <row r="1789" spans="1:2" x14ac:dyDescent="0.25">
      <c r="A1789" s="3"/>
      <c r="B1789" s="3"/>
    </row>
    <row r="1790" spans="1:2" x14ac:dyDescent="0.25">
      <c r="A1790" s="3"/>
      <c r="B1790" s="3"/>
    </row>
    <row r="1791" spans="1:2" x14ac:dyDescent="0.25">
      <c r="A1791" s="3"/>
      <c r="B1791" s="3"/>
    </row>
    <row r="1792" spans="1:2" x14ac:dyDescent="0.25">
      <c r="A1792" s="3"/>
      <c r="B1792" s="3"/>
    </row>
    <row r="1794" spans="1:2" x14ac:dyDescent="0.25">
      <c r="A1794" s="3"/>
      <c r="B1794" s="3"/>
    </row>
    <row r="1795" spans="1:2" x14ac:dyDescent="0.25">
      <c r="A1795" s="3"/>
      <c r="B1795" s="3"/>
    </row>
    <row r="1796" spans="1:2" x14ac:dyDescent="0.25">
      <c r="A1796" s="3"/>
      <c r="B1796" s="3"/>
    </row>
    <row r="1797" spans="1:2" x14ac:dyDescent="0.25">
      <c r="A1797" s="3"/>
      <c r="B1797" s="3"/>
    </row>
    <row r="1799" spans="1:2" x14ac:dyDescent="0.25">
      <c r="A1799" s="3"/>
      <c r="B1799" s="3"/>
    </row>
    <row r="1800" spans="1:2" x14ac:dyDescent="0.25">
      <c r="A1800" s="3"/>
      <c r="B1800" s="3"/>
    </row>
    <row r="1801" spans="1:2" x14ac:dyDescent="0.25">
      <c r="A1801" s="3"/>
      <c r="B1801" s="3"/>
    </row>
    <row r="1802" spans="1:2" x14ac:dyDescent="0.25">
      <c r="A1802" s="3"/>
      <c r="B1802" s="3"/>
    </row>
    <row r="1804" spans="1:2" x14ac:dyDescent="0.25">
      <c r="A1804" s="3"/>
      <c r="B1804" s="3"/>
    </row>
    <row r="1805" spans="1:2" x14ac:dyDescent="0.25">
      <c r="A1805" s="3"/>
      <c r="B1805" s="3"/>
    </row>
    <row r="1806" spans="1:2" x14ac:dyDescent="0.25">
      <c r="A1806" s="3"/>
      <c r="B1806" s="3"/>
    </row>
    <row r="1807" spans="1:2" x14ac:dyDescent="0.25">
      <c r="A1807" s="3"/>
      <c r="B1807" s="3"/>
    </row>
    <row r="1808" spans="1:2" x14ac:dyDescent="0.25">
      <c r="A1808" s="3"/>
      <c r="B1808" s="3"/>
    </row>
    <row r="1809" spans="1:2" x14ac:dyDescent="0.25">
      <c r="A1809" s="3"/>
      <c r="B1809" s="3"/>
    </row>
    <row r="1810" spans="1:2" x14ac:dyDescent="0.25">
      <c r="A1810" s="3"/>
      <c r="B1810" s="3"/>
    </row>
    <row r="1811" spans="1:2" x14ac:dyDescent="0.25">
      <c r="A1811" s="3"/>
      <c r="B1811" s="3"/>
    </row>
    <row r="1812" spans="1:2" x14ac:dyDescent="0.25">
      <c r="A1812" s="3"/>
      <c r="B1812" s="3"/>
    </row>
    <row r="1813" spans="1:2" x14ac:dyDescent="0.25">
      <c r="A1813" s="3"/>
      <c r="B1813" s="3"/>
    </row>
    <row r="1814" spans="1:2" x14ac:dyDescent="0.25">
      <c r="A1814" s="3"/>
      <c r="B1814" s="3"/>
    </row>
    <row r="1815" spans="1:2" x14ac:dyDescent="0.25">
      <c r="A1815" s="3"/>
      <c r="B1815" s="3"/>
    </row>
    <row r="1816" spans="1:2" x14ac:dyDescent="0.25">
      <c r="A1816" s="3"/>
      <c r="B1816" s="3"/>
    </row>
    <row r="1817" spans="1:2" x14ac:dyDescent="0.25">
      <c r="A1817" s="3"/>
      <c r="B1817" s="3"/>
    </row>
    <row r="1818" spans="1:2" x14ac:dyDescent="0.25">
      <c r="A1818" s="3"/>
      <c r="B1818" s="3"/>
    </row>
    <row r="1820" spans="1:2" x14ac:dyDescent="0.25">
      <c r="A1820" s="3"/>
      <c r="B1820" s="3"/>
    </row>
    <row r="1821" spans="1:2" x14ac:dyDescent="0.25">
      <c r="A1821" s="3"/>
      <c r="B1821" s="3"/>
    </row>
    <row r="1822" spans="1:2" x14ac:dyDescent="0.25">
      <c r="A1822" s="3"/>
      <c r="B1822" s="3"/>
    </row>
    <row r="1823" spans="1:2" x14ac:dyDescent="0.25">
      <c r="A1823" s="3"/>
      <c r="B1823" s="3"/>
    </row>
    <row r="1824" spans="1:2" x14ac:dyDescent="0.25">
      <c r="A1824" s="3"/>
      <c r="B1824" s="3"/>
    </row>
    <row r="1825" spans="1:2" x14ac:dyDescent="0.25">
      <c r="A1825" s="3"/>
      <c r="B1825" s="3"/>
    </row>
    <row r="1826" spans="1:2" x14ac:dyDescent="0.25">
      <c r="A1826" s="3"/>
      <c r="B1826" s="3"/>
    </row>
    <row r="1828" spans="1:2" x14ac:dyDescent="0.25">
      <c r="A1828" s="3"/>
      <c r="B1828" s="3"/>
    </row>
    <row r="1829" spans="1:2" x14ac:dyDescent="0.25">
      <c r="A1829" s="3"/>
      <c r="B1829" s="3"/>
    </row>
    <row r="1830" spans="1:2" x14ac:dyDescent="0.25">
      <c r="A1830" s="3"/>
      <c r="B1830" s="3"/>
    </row>
    <row r="1832" spans="1:2" x14ac:dyDescent="0.25">
      <c r="A1832" s="3"/>
      <c r="B1832" s="3"/>
    </row>
    <row r="1833" spans="1:2" x14ac:dyDescent="0.25">
      <c r="A1833" s="3"/>
      <c r="B1833" s="3"/>
    </row>
    <row r="1834" spans="1:2" x14ac:dyDescent="0.25">
      <c r="A1834" s="3"/>
      <c r="B1834" s="3"/>
    </row>
    <row r="1835" spans="1:2" x14ac:dyDescent="0.25">
      <c r="A1835" s="3"/>
      <c r="B1835" s="3"/>
    </row>
    <row r="1836" spans="1:2" x14ac:dyDescent="0.25">
      <c r="A1836" s="3"/>
      <c r="B1836" s="3"/>
    </row>
    <row r="1837" spans="1:2" x14ac:dyDescent="0.25">
      <c r="A1837" s="3"/>
      <c r="B1837" s="3"/>
    </row>
    <row r="1840" spans="1:2" x14ac:dyDescent="0.25">
      <c r="A1840" s="3"/>
      <c r="B1840" s="3"/>
    </row>
    <row r="1841" spans="1:2" x14ac:dyDescent="0.25">
      <c r="A1841" s="3"/>
      <c r="B1841" s="3"/>
    </row>
    <row r="1842" spans="1:2" x14ac:dyDescent="0.25">
      <c r="A1842" s="3"/>
      <c r="B1842" s="3"/>
    </row>
    <row r="1843" spans="1:2" x14ac:dyDescent="0.25">
      <c r="A1843" s="3"/>
      <c r="B1843" s="3"/>
    </row>
    <row r="1844" spans="1:2" x14ac:dyDescent="0.25">
      <c r="A1844" s="3"/>
      <c r="B1844" s="3"/>
    </row>
    <row r="1845" spans="1:2" x14ac:dyDescent="0.25">
      <c r="A1845" s="3"/>
      <c r="B1845" s="3"/>
    </row>
    <row r="1850" spans="1:2" x14ac:dyDescent="0.25">
      <c r="A1850" s="3"/>
      <c r="B1850" s="3"/>
    </row>
    <row r="1851" spans="1:2" x14ac:dyDescent="0.25">
      <c r="A1851" s="3"/>
      <c r="B1851" s="3"/>
    </row>
    <row r="1852" spans="1:2" x14ac:dyDescent="0.25">
      <c r="A1852" s="3"/>
      <c r="B1852" s="3"/>
    </row>
    <row r="1854" spans="1:2" x14ac:dyDescent="0.25">
      <c r="A1854" s="3"/>
      <c r="B1854" s="3"/>
    </row>
    <row r="1855" spans="1:2" x14ac:dyDescent="0.25">
      <c r="A1855" s="3"/>
      <c r="B1855" s="3"/>
    </row>
    <row r="1856" spans="1:2" x14ac:dyDescent="0.25">
      <c r="A1856" s="3"/>
      <c r="B1856" s="3"/>
    </row>
    <row r="1857" spans="1:2" x14ac:dyDescent="0.25">
      <c r="A1857" s="3"/>
      <c r="B1857" s="3"/>
    </row>
    <row r="1858" spans="1:2" x14ac:dyDescent="0.25">
      <c r="A1858" s="3"/>
      <c r="B1858" s="3"/>
    </row>
    <row r="1859" spans="1:2" x14ac:dyDescent="0.25">
      <c r="A1859" s="3"/>
      <c r="B1859" s="3"/>
    </row>
    <row r="1862" spans="1:2" x14ac:dyDescent="0.25">
      <c r="A1862" s="3"/>
      <c r="B1862" s="3"/>
    </row>
    <row r="1863" spans="1:2" x14ac:dyDescent="0.25">
      <c r="A1863" s="3"/>
      <c r="B1863" s="3"/>
    </row>
    <row r="1866" spans="1:2" x14ac:dyDescent="0.25">
      <c r="A1866" s="3"/>
      <c r="B1866" s="3"/>
    </row>
    <row r="1868" spans="1:2" x14ac:dyDescent="0.25">
      <c r="A1868" s="3"/>
      <c r="B1868" s="3"/>
    </row>
    <row r="1869" spans="1:2" x14ac:dyDescent="0.25">
      <c r="A1869" s="3"/>
      <c r="B1869" s="3"/>
    </row>
    <row r="1871" spans="1:2" x14ac:dyDescent="0.25">
      <c r="A1871" s="3"/>
      <c r="B1871" s="3"/>
    </row>
    <row r="1872" spans="1:2" x14ac:dyDescent="0.25">
      <c r="A1872" s="3"/>
      <c r="B1872" s="3"/>
    </row>
    <row r="1873" spans="1:2" x14ac:dyDescent="0.25">
      <c r="A1873" s="3"/>
      <c r="B1873" s="3"/>
    </row>
    <row r="1877" spans="1:2" x14ac:dyDescent="0.25">
      <c r="A1877" s="3"/>
      <c r="B1877" s="3"/>
    </row>
    <row r="1878" spans="1:2" x14ac:dyDescent="0.25">
      <c r="A1878" s="3"/>
      <c r="B1878" s="3"/>
    </row>
    <row r="1879" spans="1:2" x14ac:dyDescent="0.25">
      <c r="A1879" s="3"/>
      <c r="B1879" s="3"/>
    </row>
    <row r="1880" spans="1:2" x14ac:dyDescent="0.25">
      <c r="A1880" s="3"/>
      <c r="B1880" s="3"/>
    </row>
    <row r="1882" spans="1:2" x14ac:dyDescent="0.25">
      <c r="A1882" s="3"/>
      <c r="B1882" s="3"/>
    </row>
    <row r="1884" spans="1:2" x14ac:dyDescent="0.25">
      <c r="A1884" s="3"/>
      <c r="B1884" s="3"/>
    </row>
    <row r="1885" spans="1:2" x14ac:dyDescent="0.25">
      <c r="A1885" s="3"/>
      <c r="B1885" s="3"/>
    </row>
    <row r="1887" spans="1:2" x14ac:dyDescent="0.25">
      <c r="A1887" s="3"/>
      <c r="B1887" s="3"/>
    </row>
    <row r="1888" spans="1:2" x14ac:dyDescent="0.25">
      <c r="A1888" s="3"/>
      <c r="B1888" s="3"/>
    </row>
    <row r="1890" spans="1:2" x14ac:dyDescent="0.25">
      <c r="A1890" s="3"/>
      <c r="B1890" s="3"/>
    </row>
    <row r="1892" spans="1:2" x14ac:dyDescent="0.25">
      <c r="A1892" s="3"/>
      <c r="B1892" s="3"/>
    </row>
    <row r="1893" spans="1:2" x14ac:dyDescent="0.25">
      <c r="A1893" s="3"/>
      <c r="B1893" s="3"/>
    </row>
    <row r="1894" spans="1:2" x14ac:dyDescent="0.25">
      <c r="A1894" s="3"/>
      <c r="B1894" s="3"/>
    </row>
    <row r="1896" spans="1:2" x14ac:dyDescent="0.25">
      <c r="A1896" s="3"/>
      <c r="B1896" s="3"/>
    </row>
    <row r="1897" spans="1:2" x14ac:dyDescent="0.25">
      <c r="A1897" s="3"/>
      <c r="B1897" s="3"/>
    </row>
    <row r="1898" spans="1:2" x14ac:dyDescent="0.25">
      <c r="A1898" s="3"/>
      <c r="B1898" s="3"/>
    </row>
    <row r="1899" spans="1:2" x14ac:dyDescent="0.25">
      <c r="A1899" s="3"/>
      <c r="B1899" s="3"/>
    </row>
    <row r="1900" spans="1:2" x14ac:dyDescent="0.25">
      <c r="A1900" s="3"/>
      <c r="B1900" s="3"/>
    </row>
    <row r="1901" spans="1:2" x14ac:dyDescent="0.25">
      <c r="A1901" s="3"/>
      <c r="B1901" s="3"/>
    </row>
    <row r="1903" spans="1:2" x14ac:dyDescent="0.25">
      <c r="A1903" s="3"/>
      <c r="B1903" s="3"/>
    </row>
    <row r="1904" spans="1:2" x14ac:dyDescent="0.25">
      <c r="A1904" s="3"/>
      <c r="B1904" s="3"/>
    </row>
    <row r="1905" spans="1:2" x14ac:dyDescent="0.25">
      <c r="A1905" s="3"/>
      <c r="B1905" s="3"/>
    </row>
    <row r="1906" spans="1:2" x14ac:dyDescent="0.25">
      <c r="A1906" s="3"/>
      <c r="B1906" s="3"/>
    </row>
    <row r="1907" spans="1:2" x14ac:dyDescent="0.25">
      <c r="A1907" s="3"/>
      <c r="B1907" s="3"/>
    </row>
    <row r="1908" spans="1:2" x14ac:dyDescent="0.25">
      <c r="A1908" s="3"/>
      <c r="B1908" s="3"/>
    </row>
    <row r="1909" spans="1:2" x14ac:dyDescent="0.25">
      <c r="A1909" s="3"/>
      <c r="B1909" s="3"/>
    </row>
    <row r="1910" spans="1:2" x14ac:dyDescent="0.25">
      <c r="A1910" s="3"/>
      <c r="B1910" s="3"/>
    </row>
    <row r="1911" spans="1:2" x14ac:dyDescent="0.25">
      <c r="A1911" s="3"/>
      <c r="B1911" s="3"/>
    </row>
    <row r="1913" spans="1:2" x14ac:dyDescent="0.25">
      <c r="A1913" s="3"/>
      <c r="B1913" s="3"/>
    </row>
    <row r="1914" spans="1:2" x14ac:dyDescent="0.25">
      <c r="A1914" s="3"/>
      <c r="B1914" s="3"/>
    </row>
    <row r="1915" spans="1:2" x14ac:dyDescent="0.25">
      <c r="A1915" s="3"/>
      <c r="B1915" s="3"/>
    </row>
    <row r="1916" spans="1:2" x14ac:dyDescent="0.25">
      <c r="A1916" s="3"/>
      <c r="B1916" s="3"/>
    </row>
    <row r="1917" spans="1:2" x14ac:dyDescent="0.25">
      <c r="A1917" s="3"/>
      <c r="B1917" s="3"/>
    </row>
    <row r="1919" spans="1:2" x14ac:dyDescent="0.25">
      <c r="A1919" s="3"/>
      <c r="B1919" s="3"/>
    </row>
    <row r="1920" spans="1:2" x14ac:dyDescent="0.25">
      <c r="A1920" s="3"/>
      <c r="B1920" s="3"/>
    </row>
    <row r="1922" spans="1:2" x14ac:dyDescent="0.25">
      <c r="A1922" s="3"/>
      <c r="B1922" s="3"/>
    </row>
    <row r="1923" spans="1:2" x14ac:dyDescent="0.25">
      <c r="A1923" s="3"/>
      <c r="B1923" s="3"/>
    </row>
    <row r="1924" spans="1:2" x14ac:dyDescent="0.25">
      <c r="A1924" s="3"/>
      <c r="B1924" s="3"/>
    </row>
    <row r="1925" spans="1:2" x14ac:dyDescent="0.25">
      <c r="A1925" s="3"/>
      <c r="B1925" s="3"/>
    </row>
    <row r="1927" spans="1:2" x14ac:dyDescent="0.25">
      <c r="A1927" s="3"/>
      <c r="B1927" s="3"/>
    </row>
    <row r="1932" spans="1:2" x14ac:dyDescent="0.25">
      <c r="A1932" s="3"/>
      <c r="B1932" s="3"/>
    </row>
    <row r="1933" spans="1:2" x14ac:dyDescent="0.25">
      <c r="A1933" s="3"/>
      <c r="B1933" s="3"/>
    </row>
    <row r="1934" spans="1:2" x14ac:dyDescent="0.25">
      <c r="A1934" s="3"/>
      <c r="B1934" s="3"/>
    </row>
    <row r="1935" spans="1:2" x14ac:dyDescent="0.25">
      <c r="A1935" s="3"/>
      <c r="B1935" s="3"/>
    </row>
    <row r="1938" spans="1:2" x14ac:dyDescent="0.25">
      <c r="A1938" s="3"/>
      <c r="B1938" s="3"/>
    </row>
    <row r="1939" spans="1:2" x14ac:dyDescent="0.25">
      <c r="A1939" s="3"/>
      <c r="B1939" s="3"/>
    </row>
    <row r="1940" spans="1:2" x14ac:dyDescent="0.25">
      <c r="A1940" s="3"/>
      <c r="B1940" s="3"/>
    </row>
    <row r="1941" spans="1:2" x14ac:dyDescent="0.25">
      <c r="A1941" s="3"/>
      <c r="B1941" s="3"/>
    </row>
    <row r="1942" spans="1:2" x14ac:dyDescent="0.25">
      <c r="A1942" s="3"/>
      <c r="B1942" s="3"/>
    </row>
    <row r="1944" spans="1:2" x14ac:dyDescent="0.25">
      <c r="A1944" s="3"/>
      <c r="B1944" s="3"/>
    </row>
    <row r="1947" spans="1:2" x14ac:dyDescent="0.25">
      <c r="A1947" s="3"/>
      <c r="B1947" s="3"/>
    </row>
    <row r="1948" spans="1:2" x14ac:dyDescent="0.25">
      <c r="A1948" s="3"/>
      <c r="B1948" s="3"/>
    </row>
    <row r="1951" spans="1:2" x14ac:dyDescent="0.25">
      <c r="A1951" s="3"/>
      <c r="B1951" s="3"/>
    </row>
    <row r="1952" spans="1:2" x14ac:dyDescent="0.25">
      <c r="A1952" s="3"/>
      <c r="B1952" s="3"/>
    </row>
    <row r="1954" spans="1:2" x14ac:dyDescent="0.25">
      <c r="A1954" s="3"/>
      <c r="B1954" s="3"/>
    </row>
    <row r="1955" spans="1:2" x14ac:dyDescent="0.25">
      <c r="A1955" s="3"/>
      <c r="B1955" s="3"/>
    </row>
    <row r="1956" spans="1:2" x14ac:dyDescent="0.25">
      <c r="A1956" s="3"/>
      <c r="B1956" s="3"/>
    </row>
    <row r="1957" spans="1:2" x14ac:dyDescent="0.25">
      <c r="A1957" s="3"/>
      <c r="B1957" s="3"/>
    </row>
    <row r="1960" spans="1:2" x14ac:dyDescent="0.25">
      <c r="A1960" s="3"/>
      <c r="B1960" s="3"/>
    </row>
    <row r="1961" spans="1:2" x14ac:dyDescent="0.25">
      <c r="A1961" s="3"/>
      <c r="B1961" s="3"/>
    </row>
    <row r="1963" spans="1:2" x14ac:dyDescent="0.25">
      <c r="A1963" s="3"/>
      <c r="B1963" s="3"/>
    </row>
    <row r="1964" spans="1:2" x14ac:dyDescent="0.25">
      <c r="A1964" s="3"/>
      <c r="B1964" s="3"/>
    </row>
    <row r="1966" spans="1:2" x14ac:dyDescent="0.25">
      <c r="A1966" s="3"/>
      <c r="B1966" s="3"/>
    </row>
    <row r="1967" spans="1:2" x14ac:dyDescent="0.25">
      <c r="A1967" s="3"/>
      <c r="B1967" s="3"/>
    </row>
    <row r="1968" spans="1:2" x14ac:dyDescent="0.25">
      <c r="A1968" s="3"/>
      <c r="B1968" s="3"/>
    </row>
    <row r="1970" spans="1:2" x14ac:dyDescent="0.25">
      <c r="A1970" s="3"/>
      <c r="B1970" s="3"/>
    </row>
    <row r="1972" spans="1:2" x14ac:dyDescent="0.25">
      <c r="A1972" s="3"/>
      <c r="B1972" s="3"/>
    </row>
    <row r="1973" spans="1:2" x14ac:dyDescent="0.25">
      <c r="A1973" s="3"/>
      <c r="B1973" s="3"/>
    </row>
    <row r="1974" spans="1:2" x14ac:dyDescent="0.25">
      <c r="A1974" s="3"/>
      <c r="B1974" s="3"/>
    </row>
    <row r="1976" spans="1:2" x14ac:dyDescent="0.25">
      <c r="A1976" s="3"/>
      <c r="B1976" s="3"/>
    </row>
    <row r="1977" spans="1:2" x14ac:dyDescent="0.25">
      <c r="A1977" s="3"/>
      <c r="B1977" s="3"/>
    </row>
    <row r="1978" spans="1:2" x14ac:dyDescent="0.25">
      <c r="A1978" s="3"/>
      <c r="B1978" s="3"/>
    </row>
    <row r="1979" spans="1:2" x14ac:dyDescent="0.25">
      <c r="A1979" s="3"/>
      <c r="B1979" s="3"/>
    </row>
    <row r="1981" spans="1:2" x14ac:dyDescent="0.25">
      <c r="A1981" s="3"/>
      <c r="B1981" s="3"/>
    </row>
    <row r="1982" spans="1:2" x14ac:dyDescent="0.25">
      <c r="A1982" s="3"/>
      <c r="B1982" s="3"/>
    </row>
    <row r="1983" spans="1:2" x14ac:dyDescent="0.25">
      <c r="A1983" s="3"/>
      <c r="B1983" s="3"/>
    </row>
    <row r="1984" spans="1:2" x14ac:dyDescent="0.25">
      <c r="A1984" s="3"/>
      <c r="B1984" s="3"/>
    </row>
    <row r="1985" spans="1:2" x14ac:dyDescent="0.25">
      <c r="A1985" s="3"/>
      <c r="B1985" s="3"/>
    </row>
    <row r="1986" spans="1:2" x14ac:dyDescent="0.25">
      <c r="A1986" s="3"/>
      <c r="B1986" s="3"/>
    </row>
    <row r="1987" spans="1:2" x14ac:dyDescent="0.25">
      <c r="A1987" s="3"/>
      <c r="B1987" s="3"/>
    </row>
    <row r="1988" spans="1:2" x14ac:dyDescent="0.25">
      <c r="A1988" s="3"/>
      <c r="B1988" s="3"/>
    </row>
    <row r="1989" spans="1:2" x14ac:dyDescent="0.25">
      <c r="A1989" s="3"/>
      <c r="B1989" s="3"/>
    </row>
    <row r="1992" spans="1:2" x14ac:dyDescent="0.25">
      <c r="A1992" s="3"/>
      <c r="B1992" s="3"/>
    </row>
    <row r="1993" spans="1:2" x14ac:dyDescent="0.25">
      <c r="A1993" s="3"/>
      <c r="B1993" s="3"/>
    </row>
    <row r="1994" spans="1:2" x14ac:dyDescent="0.25">
      <c r="A1994" s="3"/>
      <c r="B1994" s="3"/>
    </row>
    <row r="1996" spans="1:2" x14ac:dyDescent="0.25">
      <c r="A1996" s="3"/>
      <c r="B1996" s="3"/>
    </row>
    <row r="1997" spans="1:2" x14ac:dyDescent="0.25">
      <c r="A1997" s="3"/>
      <c r="B1997" s="3"/>
    </row>
    <row r="1998" spans="1:2" x14ac:dyDescent="0.25">
      <c r="A1998" s="3"/>
      <c r="B1998" s="3"/>
    </row>
    <row r="2000" spans="1:2" x14ac:dyDescent="0.25">
      <c r="A2000" s="3"/>
      <c r="B2000" s="3"/>
    </row>
    <row r="2003" spans="1:2" x14ac:dyDescent="0.25">
      <c r="A2003" s="3"/>
      <c r="B2003" s="3"/>
    </row>
    <row r="2004" spans="1:2" x14ac:dyDescent="0.25">
      <c r="A2004" s="3"/>
      <c r="B2004" s="3"/>
    </row>
    <row r="2005" spans="1:2" x14ac:dyDescent="0.25">
      <c r="A2005" s="3"/>
      <c r="B2005" s="3"/>
    </row>
    <row r="2007" spans="1:2" x14ac:dyDescent="0.25">
      <c r="A2007" s="3"/>
      <c r="B2007" s="3"/>
    </row>
    <row r="2008" spans="1:2" x14ac:dyDescent="0.25">
      <c r="A2008" s="3"/>
      <c r="B2008" s="3"/>
    </row>
    <row r="2009" spans="1:2" x14ac:dyDescent="0.25">
      <c r="A2009" s="3"/>
      <c r="B2009" s="3"/>
    </row>
    <row r="2010" spans="1:2" x14ac:dyDescent="0.25">
      <c r="A2010" s="3"/>
      <c r="B2010" s="3"/>
    </row>
    <row r="2011" spans="1:2" x14ac:dyDescent="0.25">
      <c r="A2011" s="3"/>
      <c r="B2011" s="3"/>
    </row>
    <row r="2012" spans="1:2" x14ac:dyDescent="0.25">
      <c r="A2012" s="3"/>
      <c r="B2012" s="3"/>
    </row>
    <row r="2013" spans="1:2" x14ac:dyDescent="0.25">
      <c r="A2013" s="3"/>
      <c r="B2013" s="3"/>
    </row>
    <row r="2014" spans="1:2" x14ac:dyDescent="0.25">
      <c r="A2014" s="3"/>
      <c r="B2014" s="3"/>
    </row>
    <row r="2015" spans="1:2" x14ac:dyDescent="0.25">
      <c r="A2015" s="3"/>
      <c r="B2015" s="3"/>
    </row>
    <row r="2016" spans="1:2" x14ac:dyDescent="0.25">
      <c r="A2016" s="3"/>
      <c r="B2016" s="3"/>
    </row>
    <row r="2018" spans="1:2" x14ac:dyDescent="0.25">
      <c r="A2018" s="3"/>
      <c r="B2018" s="3"/>
    </row>
    <row r="2020" spans="1:2" x14ac:dyDescent="0.25">
      <c r="A2020" s="3"/>
      <c r="B2020" s="3"/>
    </row>
    <row r="2021" spans="1:2" x14ac:dyDescent="0.25">
      <c r="A2021" s="3"/>
      <c r="B2021" s="3"/>
    </row>
    <row r="2022" spans="1:2" x14ac:dyDescent="0.25">
      <c r="A2022" s="3"/>
      <c r="B2022" s="3"/>
    </row>
    <row r="2024" spans="1:2" x14ac:dyDescent="0.25">
      <c r="A2024" s="3"/>
      <c r="B2024" s="3"/>
    </row>
    <row r="2025" spans="1:2" x14ac:dyDescent="0.25">
      <c r="A2025" s="3"/>
      <c r="B2025" s="3"/>
    </row>
    <row r="2026" spans="1:2" x14ac:dyDescent="0.25">
      <c r="A2026" s="3"/>
      <c r="B2026" s="3"/>
    </row>
    <row r="2027" spans="1:2" x14ac:dyDescent="0.25">
      <c r="A2027" s="3"/>
      <c r="B2027" s="3"/>
    </row>
    <row r="2028" spans="1:2" x14ac:dyDescent="0.25">
      <c r="A2028" s="3"/>
      <c r="B2028" s="3"/>
    </row>
    <row r="2033" spans="1:2" x14ac:dyDescent="0.25">
      <c r="A2033" s="3"/>
      <c r="B2033" s="3"/>
    </row>
    <row r="2035" spans="1:2" x14ac:dyDescent="0.25">
      <c r="A2035" s="3"/>
      <c r="B2035" s="3"/>
    </row>
    <row r="2036" spans="1:2" x14ac:dyDescent="0.25">
      <c r="A2036" s="3"/>
      <c r="B2036" s="3"/>
    </row>
    <row r="2037" spans="1:2" x14ac:dyDescent="0.25">
      <c r="A2037" s="3"/>
      <c r="B2037" s="3"/>
    </row>
    <row r="2038" spans="1:2" x14ac:dyDescent="0.25">
      <c r="A2038" s="3"/>
      <c r="B2038" s="3"/>
    </row>
    <row r="2039" spans="1:2" x14ac:dyDescent="0.25">
      <c r="A2039" s="3"/>
      <c r="B2039" s="3"/>
    </row>
    <row r="2040" spans="1:2" x14ac:dyDescent="0.25">
      <c r="A2040" s="3"/>
      <c r="B2040" s="3"/>
    </row>
    <row r="2041" spans="1:2" x14ac:dyDescent="0.25">
      <c r="A2041" s="3"/>
      <c r="B2041" s="3"/>
    </row>
    <row r="2042" spans="1:2" x14ac:dyDescent="0.25">
      <c r="A2042" s="3"/>
      <c r="B2042" s="3"/>
    </row>
    <row r="2043" spans="1:2" x14ac:dyDescent="0.25">
      <c r="A2043" s="3"/>
      <c r="B2043" s="3"/>
    </row>
    <row r="2044" spans="1:2" x14ac:dyDescent="0.25">
      <c r="A2044" s="3"/>
      <c r="B2044" s="3"/>
    </row>
    <row r="2045" spans="1:2" x14ac:dyDescent="0.25">
      <c r="A2045" s="3"/>
      <c r="B2045" s="3"/>
    </row>
    <row r="2047" spans="1:2" x14ac:dyDescent="0.25">
      <c r="A2047" s="3"/>
      <c r="B2047" s="3"/>
    </row>
    <row r="2048" spans="1:2" x14ac:dyDescent="0.25">
      <c r="A2048" s="3"/>
      <c r="B2048" s="3"/>
    </row>
    <row r="2049" spans="1:2" x14ac:dyDescent="0.25">
      <c r="A2049" s="3"/>
      <c r="B2049" s="3"/>
    </row>
    <row r="2052" spans="1:2" x14ac:dyDescent="0.25">
      <c r="A2052" s="3"/>
      <c r="B2052" s="3"/>
    </row>
    <row r="2053" spans="1:2" x14ac:dyDescent="0.25">
      <c r="A2053" s="3"/>
      <c r="B2053" s="3"/>
    </row>
    <row r="2054" spans="1:2" x14ac:dyDescent="0.25">
      <c r="A2054" s="3"/>
      <c r="B2054" s="3"/>
    </row>
    <row r="2056" spans="1:2" x14ac:dyDescent="0.25">
      <c r="A2056" s="3"/>
      <c r="B2056" s="3"/>
    </row>
    <row r="2057" spans="1:2" x14ac:dyDescent="0.25">
      <c r="A2057" s="3"/>
      <c r="B2057" s="3"/>
    </row>
    <row r="2058" spans="1:2" x14ac:dyDescent="0.25">
      <c r="A2058" s="3"/>
      <c r="B2058" s="3"/>
    </row>
    <row r="2059" spans="1:2" x14ac:dyDescent="0.25">
      <c r="A2059" s="3"/>
      <c r="B2059" s="3"/>
    </row>
    <row r="2060" spans="1:2" x14ac:dyDescent="0.25">
      <c r="A2060" s="3"/>
      <c r="B2060" s="3"/>
    </row>
    <row r="2061" spans="1:2" x14ac:dyDescent="0.25">
      <c r="A2061" s="3"/>
      <c r="B2061" s="3"/>
    </row>
    <row r="2065" spans="1:2" x14ac:dyDescent="0.25">
      <c r="A2065" s="3"/>
      <c r="B2065" s="3"/>
    </row>
    <row r="2067" spans="1:2" x14ac:dyDescent="0.25">
      <c r="A2067" s="3"/>
      <c r="B2067" s="3"/>
    </row>
    <row r="2068" spans="1:2" x14ac:dyDescent="0.25">
      <c r="A2068" s="3"/>
      <c r="B2068" s="3"/>
    </row>
    <row r="2069" spans="1:2" x14ac:dyDescent="0.25">
      <c r="A2069" s="3"/>
      <c r="B2069" s="3"/>
    </row>
    <row r="2071" spans="1:2" x14ac:dyDescent="0.25">
      <c r="A2071" s="3"/>
      <c r="B2071" s="3"/>
    </row>
    <row r="2072" spans="1:2" x14ac:dyDescent="0.25">
      <c r="A2072" s="3"/>
      <c r="B2072" s="3"/>
    </row>
    <row r="2074" spans="1:2" x14ac:dyDescent="0.25">
      <c r="A2074" s="3"/>
      <c r="B2074" s="3"/>
    </row>
    <row r="2075" spans="1:2" x14ac:dyDescent="0.25">
      <c r="A2075" s="3"/>
      <c r="B2075" s="3"/>
    </row>
    <row r="2078" spans="1:2" x14ac:dyDescent="0.25">
      <c r="A2078" s="3"/>
      <c r="B2078" s="3"/>
    </row>
    <row r="2081" spans="1:2" x14ac:dyDescent="0.25">
      <c r="A2081" s="3"/>
      <c r="B2081" s="3"/>
    </row>
    <row r="2082" spans="1:2" x14ac:dyDescent="0.25">
      <c r="A2082" s="3"/>
      <c r="B2082" s="3"/>
    </row>
    <row r="2083" spans="1:2" x14ac:dyDescent="0.25">
      <c r="A2083" s="3"/>
      <c r="B2083" s="3"/>
    </row>
    <row r="2084" spans="1:2" x14ac:dyDescent="0.25">
      <c r="A2084" s="3"/>
      <c r="B2084" s="3"/>
    </row>
    <row r="2086" spans="1:2" x14ac:dyDescent="0.25">
      <c r="A2086" s="3"/>
      <c r="B2086" s="3"/>
    </row>
    <row r="2087" spans="1:2" x14ac:dyDescent="0.25">
      <c r="A2087" s="3"/>
      <c r="B2087" s="3"/>
    </row>
    <row r="2092" spans="1:2" x14ac:dyDescent="0.25">
      <c r="A2092" s="3"/>
      <c r="B2092" s="3"/>
    </row>
    <row r="2093" spans="1:2" x14ac:dyDescent="0.25">
      <c r="A2093" s="3"/>
      <c r="B2093" s="3"/>
    </row>
    <row r="2094" spans="1:2" x14ac:dyDescent="0.25">
      <c r="A2094" s="3"/>
      <c r="B2094" s="3"/>
    </row>
    <row r="2095" spans="1:2" x14ac:dyDescent="0.25">
      <c r="A2095" s="3"/>
      <c r="B2095" s="3"/>
    </row>
    <row r="2096" spans="1:2" x14ac:dyDescent="0.25">
      <c r="A2096" s="3"/>
      <c r="B2096" s="3"/>
    </row>
    <row r="2097" spans="1:2" x14ac:dyDescent="0.25">
      <c r="A2097" s="3"/>
      <c r="B2097" s="3"/>
    </row>
    <row r="2098" spans="1:2" x14ac:dyDescent="0.25">
      <c r="A2098" s="3"/>
      <c r="B2098" s="3"/>
    </row>
    <row r="2099" spans="1:2" x14ac:dyDescent="0.25">
      <c r="A2099" s="3"/>
      <c r="B2099" s="3"/>
    </row>
    <row r="2100" spans="1:2" x14ac:dyDescent="0.25">
      <c r="A2100" s="3"/>
      <c r="B2100" s="3"/>
    </row>
    <row r="2101" spans="1:2" x14ac:dyDescent="0.25">
      <c r="A2101" s="3"/>
      <c r="B2101" s="3"/>
    </row>
    <row r="2103" spans="1:2" x14ac:dyDescent="0.25">
      <c r="A2103" s="3"/>
      <c r="B2103" s="3"/>
    </row>
    <row r="2105" spans="1:2" x14ac:dyDescent="0.25">
      <c r="A2105" s="3"/>
      <c r="B2105" s="3"/>
    </row>
    <row r="2106" spans="1:2" x14ac:dyDescent="0.25">
      <c r="A2106" s="3"/>
      <c r="B2106" s="3"/>
    </row>
    <row r="2107" spans="1:2" x14ac:dyDescent="0.25">
      <c r="A2107" s="3"/>
      <c r="B2107" s="3"/>
    </row>
    <row r="2108" spans="1:2" x14ac:dyDescent="0.25">
      <c r="A2108" s="3"/>
      <c r="B2108" s="3"/>
    </row>
    <row r="2109" spans="1:2" x14ac:dyDescent="0.25">
      <c r="A2109" s="3"/>
      <c r="B2109" s="3"/>
    </row>
    <row r="2110" spans="1:2" x14ac:dyDescent="0.25">
      <c r="A2110" s="3"/>
      <c r="B2110" s="3"/>
    </row>
    <row r="2111" spans="1:2" x14ac:dyDescent="0.25">
      <c r="A2111" s="3"/>
      <c r="B2111" s="3"/>
    </row>
    <row r="2117" spans="1:2" x14ac:dyDescent="0.25">
      <c r="A2117" s="3"/>
      <c r="B2117" s="3"/>
    </row>
    <row r="2118" spans="1:2" x14ac:dyDescent="0.25">
      <c r="A2118" s="3"/>
      <c r="B2118" s="3"/>
    </row>
    <row r="2119" spans="1:2" x14ac:dyDescent="0.25">
      <c r="A2119" s="3"/>
      <c r="B2119" s="3"/>
    </row>
    <row r="2120" spans="1:2" x14ac:dyDescent="0.25">
      <c r="A2120" s="3"/>
      <c r="B2120" s="3"/>
    </row>
    <row r="2122" spans="1:2" x14ac:dyDescent="0.25">
      <c r="A2122" s="3"/>
      <c r="B2122" s="3"/>
    </row>
    <row r="2126" spans="1:2" x14ac:dyDescent="0.25">
      <c r="A2126" s="3"/>
      <c r="B2126" s="3"/>
    </row>
    <row r="2130" spans="1:2" x14ac:dyDescent="0.25">
      <c r="A2130" s="3"/>
      <c r="B2130" s="3"/>
    </row>
    <row r="2131" spans="1:2" x14ac:dyDescent="0.25">
      <c r="A2131" s="3"/>
      <c r="B2131" s="3"/>
    </row>
    <row r="2132" spans="1:2" x14ac:dyDescent="0.25">
      <c r="A2132" s="3"/>
      <c r="B2132" s="3"/>
    </row>
    <row r="2133" spans="1:2" x14ac:dyDescent="0.25">
      <c r="A2133" s="3"/>
      <c r="B2133" s="3"/>
    </row>
    <row r="2134" spans="1:2" x14ac:dyDescent="0.25">
      <c r="A2134" s="3"/>
      <c r="B2134" s="3"/>
    </row>
    <row r="2137" spans="1:2" x14ac:dyDescent="0.25">
      <c r="A2137" s="3"/>
      <c r="B2137" s="3"/>
    </row>
    <row r="2138" spans="1:2" x14ac:dyDescent="0.25">
      <c r="A2138" s="3"/>
      <c r="B2138" s="3"/>
    </row>
    <row r="2139" spans="1:2" x14ac:dyDescent="0.25">
      <c r="A2139" s="3"/>
      <c r="B2139" s="3"/>
    </row>
    <row r="2140" spans="1:2" x14ac:dyDescent="0.25">
      <c r="A2140" s="3"/>
      <c r="B2140" s="3"/>
    </row>
    <row r="2141" spans="1:2" x14ac:dyDescent="0.25">
      <c r="A2141" s="3"/>
      <c r="B2141" s="3"/>
    </row>
    <row r="2144" spans="1:2" x14ac:dyDescent="0.25">
      <c r="A2144" s="3"/>
      <c r="B2144" s="3"/>
    </row>
    <row r="2148" spans="1:2" x14ac:dyDescent="0.25">
      <c r="A2148" s="3"/>
      <c r="B2148" s="3"/>
    </row>
    <row r="2153" spans="1:2" x14ac:dyDescent="0.25">
      <c r="A2153" s="3"/>
      <c r="B2153" s="3"/>
    </row>
    <row r="2154" spans="1:2" x14ac:dyDescent="0.25">
      <c r="A2154" s="3"/>
      <c r="B2154" s="3"/>
    </row>
    <row r="2156" spans="1:2" x14ac:dyDescent="0.25">
      <c r="A2156" s="3"/>
      <c r="B2156" s="3"/>
    </row>
    <row r="2158" spans="1:2" x14ac:dyDescent="0.25">
      <c r="A2158" s="3"/>
      <c r="B2158" s="3"/>
    </row>
    <row r="2159" spans="1:2" x14ac:dyDescent="0.25">
      <c r="A2159" s="3"/>
      <c r="B2159" s="3"/>
    </row>
    <row r="2160" spans="1:2" x14ac:dyDescent="0.25">
      <c r="A2160" s="3"/>
      <c r="B2160" s="3"/>
    </row>
    <row r="2161" spans="1:2" x14ac:dyDescent="0.25">
      <c r="A2161" s="3"/>
      <c r="B2161" s="3"/>
    </row>
    <row r="2162" spans="1:2" x14ac:dyDescent="0.25">
      <c r="A2162" s="3"/>
      <c r="B2162" s="3"/>
    </row>
    <row r="2163" spans="1:2" x14ac:dyDescent="0.25">
      <c r="A2163" s="3"/>
      <c r="B2163" s="3"/>
    </row>
    <row r="2164" spans="1:2" x14ac:dyDescent="0.25">
      <c r="A2164" s="3"/>
      <c r="B2164" s="3"/>
    </row>
    <row r="2165" spans="1:2" x14ac:dyDescent="0.25">
      <c r="A2165" s="3"/>
      <c r="B2165" s="3"/>
    </row>
    <row r="2166" spans="1:2" x14ac:dyDescent="0.25">
      <c r="A2166" s="3"/>
      <c r="B2166" s="3"/>
    </row>
    <row r="2167" spans="1:2" x14ac:dyDescent="0.25">
      <c r="A2167" s="3"/>
      <c r="B2167" s="3"/>
    </row>
    <row r="2168" spans="1:2" x14ac:dyDescent="0.25">
      <c r="A2168" s="3"/>
      <c r="B2168" s="3"/>
    </row>
    <row r="2169" spans="1:2" x14ac:dyDescent="0.25">
      <c r="A2169" s="3"/>
      <c r="B2169" s="3"/>
    </row>
    <row r="2170" spans="1:2" x14ac:dyDescent="0.25">
      <c r="A2170" s="3"/>
      <c r="B2170" s="3"/>
    </row>
    <row r="2172" spans="1:2" x14ac:dyDescent="0.25">
      <c r="A2172" s="3"/>
      <c r="B2172" s="3"/>
    </row>
    <row r="2173" spans="1:2" x14ac:dyDescent="0.25">
      <c r="A2173" s="3"/>
      <c r="B2173" s="3"/>
    </row>
    <row r="2177" spans="1:2" x14ac:dyDescent="0.25">
      <c r="A2177" s="3"/>
      <c r="B2177" s="3"/>
    </row>
    <row r="2180" spans="1:2" x14ac:dyDescent="0.25">
      <c r="A2180" s="3"/>
      <c r="B2180" s="3"/>
    </row>
    <row r="2185" spans="1:2" x14ac:dyDescent="0.25">
      <c r="A2185" s="3"/>
      <c r="B2185" s="3"/>
    </row>
    <row r="2186" spans="1:2" x14ac:dyDescent="0.25">
      <c r="A2186" s="3"/>
      <c r="B2186" s="3"/>
    </row>
    <row r="2193" spans="1:2" x14ac:dyDescent="0.25">
      <c r="A2193" s="3"/>
      <c r="B2193" s="3"/>
    </row>
    <row r="2198" spans="1:2" x14ac:dyDescent="0.25">
      <c r="A2198" s="3"/>
      <c r="B2198" s="3"/>
    </row>
    <row r="2202" spans="1:2" x14ac:dyDescent="0.25">
      <c r="A2202" s="3"/>
      <c r="B2202" s="3"/>
    </row>
    <row r="2205" spans="1:2" x14ac:dyDescent="0.25">
      <c r="A2205" s="3"/>
      <c r="B2205" s="3"/>
    </row>
    <row r="2208" spans="1:2" x14ac:dyDescent="0.25">
      <c r="A2208" s="3"/>
      <c r="B2208" s="3"/>
    </row>
    <row r="2209" spans="1:2" x14ac:dyDescent="0.25">
      <c r="A2209" s="3"/>
      <c r="B2209" s="3"/>
    </row>
    <row r="2210" spans="1:2" x14ac:dyDescent="0.25">
      <c r="A2210" s="3"/>
      <c r="B2210" s="3"/>
    </row>
    <row r="2214" spans="1:2" x14ac:dyDescent="0.25">
      <c r="A2214" s="3"/>
      <c r="B2214" s="3"/>
    </row>
    <row r="2215" spans="1:2" x14ac:dyDescent="0.25">
      <c r="A2215" s="3"/>
      <c r="B2215" s="3"/>
    </row>
    <row r="2216" spans="1:2" x14ac:dyDescent="0.25">
      <c r="A2216" s="3"/>
      <c r="B2216" s="3"/>
    </row>
    <row r="2217" spans="1:2" x14ac:dyDescent="0.25">
      <c r="A2217" s="3"/>
      <c r="B2217" s="3"/>
    </row>
    <row r="2224" spans="1:2" x14ac:dyDescent="0.25">
      <c r="A2224" s="3"/>
      <c r="B2224" s="3"/>
    </row>
    <row r="2226" spans="1:2" x14ac:dyDescent="0.25">
      <c r="A2226" s="3"/>
      <c r="B2226" s="3"/>
    </row>
    <row r="2228" spans="1:2" x14ac:dyDescent="0.25">
      <c r="A2228" s="3"/>
      <c r="B2228" s="3"/>
    </row>
    <row r="2229" spans="1:2" x14ac:dyDescent="0.25">
      <c r="A2229" s="3"/>
      <c r="B2229" s="3"/>
    </row>
    <row r="2230" spans="1:2" x14ac:dyDescent="0.25">
      <c r="A2230" s="3"/>
      <c r="B2230" s="3"/>
    </row>
    <row r="2231" spans="1:2" x14ac:dyDescent="0.25">
      <c r="A2231" s="3"/>
      <c r="B2231" s="3"/>
    </row>
    <row r="2232" spans="1:2" x14ac:dyDescent="0.25">
      <c r="A2232" s="3"/>
      <c r="B2232" s="3"/>
    </row>
    <row r="2235" spans="1:2" x14ac:dyDescent="0.25">
      <c r="A2235" s="3"/>
      <c r="B2235" s="3"/>
    </row>
    <row r="2239" spans="1:2" x14ac:dyDescent="0.25">
      <c r="A2239" s="3"/>
      <c r="B2239" s="3"/>
    </row>
    <row r="2240" spans="1:2" x14ac:dyDescent="0.25">
      <c r="A2240" s="3"/>
      <c r="B2240" s="3"/>
    </row>
    <row r="2241" spans="1:2" x14ac:dyDescent="0.25">
      <c r="A2241" s="3"/>
      <c r="B2241" s="3"/>
    </row>
    <row r="2243" spans="1:2" x14ac:dyDescent="0.25">
      <c r="A2243" s="3"/>
      <c r="B2243" s="3"/>
    </row>
    <row r="2244" spans="1:2" x14ac:dyDescent="0.25">
      <c r="A2244" s="3"/>
      <c r="B2244" s="3"/>
    </row>
    <row r="2248" spans="1:2" x14ac:dyDescent="0.25">
      <c r="A2248" s="3"/>
      <c r="B2248" s="3"/>
    </row>
    <row r="2251" spans="1:2" x14ac:dyDescent="0.25">
      <c r="A2251" s="3"/>
      <c r="B2251" s="3"/>
    </row>
    <row r="2255" spans="1:2" x14ac:dyDescent="0.25">
      <c r="A2255" s="3"/>
      <c r="B2255" s="3"/>
    </row>
    <row r="2257" spans="1:2" x14ac:dyDescent="0.25">
      <c r="A2257" s="3"/>
      <c r="B2257" s="3"/>
    </row>
    <row r="2258" spans="1:2" x14ac:dyDescent="0.25">
      <c r="A2258" s="3"/>
      <c r="B2258" s="3"/>
    </row>
    <row r="2263" spans="1:2" x14ac:dyDescent="0.25">
      <c r="A2263" s="3"/>
      <c r="B2263" s="3"/>
    </row>
    <row r="2264" spans="1:2" x14ac:dyDescent="0.25">
      <c r="A2264" s="3"/>
      <c r="B2264" s="3"/>
    </row>
    <row r="2265" spans="1:2" x14ac:dyDescent="0.25">
      <c r="A2265" s="3"/>
      <c r="B2265" s="3"/>
    </row>
    <row r="2266" spans="1:2" x14ac:dyDescent="0.25">
      <c r="A2266" s="3"/>
      <c r="B2266" s="3"/>
    </row>
    <row r="2267" spans="1:2" x14ac:dyDescent="0.25">
      <c r="A2267" s="3"/>
      <c r="B2267" s="3"/>
    </row>
    <row r="2270" spans="1:2" x14ac:dyDescent="0.25">
      <c r="A2270" s="3"/>
      <c r="B2270" s="3"/>
    </row>
    <row r="2272" spans="1:2" x14ac:dyDescent="0.25">
      <c r="A2272" s="3"/>
      <c r="B2272" s="3"/>
    </row>
    <row r="2273" spans="1:2" x14ac:dyDescent="0.25">
      <c r="A2273" s="3"/>
      <c r="B2273" s="3"/>
    </row>
    <row r="2274" spans="1:2" x14ac:dyDescent="0.25">
      <c r="A2274" s="3"/>
      <c r="B2274" s="3"/>
    </row>
    <row r="2275" spans="1:2" x14ac:dyDescent="0.25">
      <c r="A2275" s="3"/>
      <c r="B2275" s="3"/>
    </row>
    <row r="2281" spans="1:2" x14ac:dyDescent="0.25">
      <c r="A2281" s="3"/>
      <c r="B2281" s="3"/>
    </row>
    <row r="2282" spans="1:2" x14ac:dyDescent="0.25">
      <c r="A2282" s="3"/>
      <c r="B2282" s="3"/>
    </row>
    <row r="2283" spans="1:2" x14ac:dyDescent="0.25">
      <c r="A2283" s="3"/>
      <c r="B2283" s="3"/>
    </row>
    <row r="2284" spans="1:2" x14ac:dyDescent="0.25">
      <c r="A2284" s="3"/>
      <c r="B2284" s="3"/>
    </row>
    <row r="2286" spans="1:2" x14ac:dyDescent="0.25">
      <c r="A2286" s="3"/>
      <c r="B2286" s="3"/>
    </row>
    <row r="2288" spans="1:2" x14ac:dyDescent="0.25">
      <c r="A2288" s="3"/>
      <c r="B2288" s="3"/>
    </row>
    <row r="2292" spans="1:2" x14ac:dyDescent="0.25">
      <c r="A2292" s="3"/>
      <c r="B2292" s="3"/>
    </row>
    <row r="2293" spans="1:2" x14ac:dyDescent="0.25">
      <c r="A2293" s="3"/>
      <c r="B2293" s="3"/>
    </row>
    <row r="2295" spans="1:2" x14ac:dyDescent="0.25">
      <c r="A2295" s="3"/>
      <c r="B2295" s="3"/>
    </row>
    <row r="2300" spans="1:2" x14ac:dyDescent="0.25">
      <c r="A2300" s="3"/>
      <c r="B2300" s="3"/>
    </row>
    <row r="2302" spans="1:2" x14ac:dyDescent="0.25">
      <c r="A2302" s="3"/>
      <c r="B2302" s="3"/>
    </row>
    <row r="2304" spans="1:2" x14ac:dyDescent="0.25">
      <c r="A2304" s="3"/>
      <c r="B2304" s="3"/>
    </row>
    <row r="2305" spans="1:2" x14ac:dyDescent="0.25">
      <c r="A2305" s="3"/>
      <c r="B2305" s="3"/>
    </row>
    <row r="2306" spans="1:2" x14ac:dyDescent="0.25">
      <c r="A2306" s="3"/>
      <c r="B2306" s="3"/>
    </row>
    <row r="2310" spans="1:2" x14ac:dyDescent="0.25">
      <c r="A2310" s="3"/>
      <c r="B2310" s="3"/>
    </row>
    <row r="2311" spans="1:2" x14ac:dyDescent="0.25">
      <c r="A2311" s="3"/>
      <c r="B2311" s="3"/>
    </row>
    <row r="2312" spans="1:2" x14ac:dyDescent="0.25">
      <c r="A2312" s="3"/>
      <c r="B2312" s="3"/>
    </row>
    <row r="2316" spans="1:2" x14ac:dyDescent="0.25">
      <c r="A2316" s="3"/>
      <c r="B2316" s="3"/>
    </row>
    <row r="2317" spans="1:2" x14ac:dyDescent="0.25">
      <c r="A2317" s="3"/>
      <c r="B2317" s="3"/>
    </row>
    <row r="2320" spans="1:2" x14ac:dyDescent="0.25">
      <c r="A2320" s="3"/>
      <c r="B2320" s="3"/>
    </row>
    <row r="2323" spans="1:2" x14ac:dyDescent="0.25">
      <c r="A2323" s="3"/>
      <c r="B2323" s="3"/>
    </row>
    <row r="2324" spans="1:2" x14ac:dyDescent="0.25">
      <c r="A2324" s="3"/>
      <c r="B2324" s="3"/>
    </row>
    <row r="2325" spans="1:2" x14ac:dyDescent="0.25">
      <c r="A2325" s="3"/>
      <c r="B2325" s="3"/>
    </row>
    <row r="2328" spans="1:2" x14ac:dyDescent="0.25">
      <c r="A2328" s="3"/>
      <c r="B2328" s="3"/>
    </row>
    <row r="2330" spans="1:2" x14ac:dyDescent="0.25">
      <c r="A2330" s="3"/>
      <c r="B2330" s="3"/>
    </row>
    <row r="2331" spans="1:2" x14ac:dyDescent="0.25">
      <c r="A2331" s="3"/>
      <c r="B2331" s="3"/>
    </row>
    <row r="2335" spans="1:2" x14ac:dyDescent="0.25">
      <c r="A2335" s="3"/>
      <c r="B2335" s="3"/>
    </row>
    <row r="2338" spans="1:2" x14ac:dyDescent="0.25">
      <c r="A2338" s="3"/>
      <c r="B2338" s="3"/>
    </row>
    <row r="2339" spans="1:2" x14ac:dyDescent="0.25">
      <c r="A2339" s="3"/>
      <c r="B2339" s="3"/>
    </row>
    <row r="2341" spans="1:2" x14ac:dyDescent="0.25">
      <c r="A2341" s="3"/>
      <c r="B2341" s="3"/>
    </row>
    <row r="2343" spans="1:2" x14ac:dyDescent="0.25">
      <c r="A2343" s="3"/>
      <c r="B2343" s="3"/>
    </row>
    <row r="2345" spans="1:2" x14ac:dyDescent="0.25">
      <c r="A2345" s="3"/>
      <c r="B2345" s="3"/>
    </row>
    <row r="2353" spans="1:2" x14ac:dyDescent="0.25">
      <c r="A2353" s="3"/>
      <c r="B2353" s="3"/>
    </row>
    <row r="2355" spans="1:2" x14ac:dyDescent="0.25">
      <c r="A2355" s="3"/>
      <c r="B2355" s="3"/>
    </row>
    <row r="2357" spans="1:2" x14ac:dyDescent="0.25">
      <c r="A2357" s="3"/>
      <c r="B2357" s="3"/>
    </row>
    <row r="2358" spans="1:2" x14ac:dyDescent="0.25">
      <c r="A2358" s="3"/>
      <c r="B2358" s="3"/>
    </row>
    <row r="2359" spans="1:2" x14ac:dyDescent="0.25">
      <c r="A2359" s="3"/>
      <c r="B2359" s="3"/>
    </row>
    <row r="2361" spans="1:2" x14ac:dyDescent="0.25">
      <c r="A2361" s="3"/>
      <c r="B2361" s="3"/>
    </row>
    <row r="2364" spans="1:2" x14ac:dyDescent="0.25">
      <c r="A2364" s="3"/>
      <c r="B2364" s="3"/>
    </row>
    <row r="2366" spans="1:2" x14ac:dyDescent="0.25">
      <c r="A2366" s="3"/>
      <c r="B2366" s="3"/>
    </row>
    <row r="2367" spans="1:2" x14ac:dyDescent="0.25">
      <c r="A2367" s="3"/>
      <c r="B2367" s="3"/>
    </row>
    <row r="2368" spans="1:2" x14ac:dyDescent="0.25">
      <c r="A2368" s="3"/>
      <c r="B2368" s="3"/>
    </row>
    <row r="2369" spans="1:2" x14ac:dyDescent="0.25">
      <c r="A2369" s="3"/>
      <c r="B2369" s="3"/>
    </row>
    <row r="2370" spans="1:2" x14ac:dyDescent="0.25">
      <c r="A2370" s="3"/>
      <c r="B2370" s="3"/>
    </row>
    <row r="2378" spans="1:2" x14ac:dyDescent="0.25">
      <c r="A2378" s="3"/>
      <c r="B2378" s="3"/>
    </row>
    <row r="2379" spans="1:2" x14ac:dyDescent="0.25">
      <c r="A2379" s="3"/>
      <c r="B2379" s="3"/>
    </row>
    <row r="2380" spans="1:2" x14ac:dyDescent="0.25">
      <c r="A2380" s="3"/>
      <c r="B2380" s="3"/>
    </row>
    <row r="2381" spans="1:2" x14ac:dyDescent="0.25">
      <c r="A2381" s="3"/>
      <c r="B2381" s="3"/>
    </row>
    <row r="2382" spans="1:2" x14ac:dyDescent="0.25">
      <c r="A2382" s="3"/>
      <c r="B2382" s="3"/>
    </row>
    <row r="2384" spans="1:2" x14ac:dyDescent="0.25">
      <c r="A2384" s="3"/>
      <c r="B2384" s="3"/>
    </row>
    <row r="2387" spans="1:2" x14ac:dyDescent="0.25">
      <c r="A2387" s="3"/>
      <c r="B2387" s="3"/>
    </row>
    <row r="2388" spans="1:2" x14ac:dyDescent="0.25">
      <c r="A2388" s="3"/>
      <c r="B2388" s="3"/>
    </row>
    <row r="2389" spans="1:2" x14ac:dyDescent="0.25">
      <c r="A2389" s="3"/>
      <c r="B2389" s="3"/>
    </row>
    <row r="2390" spans="1:2" x14ac:dyDescent="0.25">
      <c r="A2390" s="3"/>
      <c r="B2390" s="3"/>
    </row>
    <row r="2391" spans="1:2" x14ac:dyDescent="0.25">
      <c r="A2391" s="3"/>
      <c r="B2391" s="3"/>
    </row>
    <row r="2394" spans="1:2" x14ac:dyDescent="0.25">
      <c r="A2394" s="3"/>
      <c r="B2394" s="3"/>
    </row>
    <row r="2396" spans="1:2" x14ac:dyDescent="0.25">
      <c r="A2396" s="3"/>
      <c r="B2396" s="3"/>
    </row>
    <row r="2397" spans="1:2" x14ac:dyDescent="0.25">
      <c r="A2397" s="3"/>
      <c r="B2397" s="3"/>
    </row>
    <row r="2398" spans="1:2" x14ac:dyDescent="0.25">
      <c r="A2398" s="3"/>
      <c r="B2398" s="3"/>
    </row>
    <row r="2402" spans="1:2" x14ac:dyDescent="0.25">
      <c r="A2402" s="3"/>
      <c r="B2402" s="3"/>
    </row>
    <row r="2411" spans="1:2" x14ac:dyDescent="0.25">
      <c r="A2411" s="3"/>
      <c r="B2411" s="3"/>
    </row>
    <row r="2415" spans="1:2" x14ac:dyDescent="0.25">
      <c r="A2415" s="3"/>
      <c r="B2415" s="3"/>
    </row>
    <row r="2418" spans="1:2" x14ac:dyDescent="0.25">
      <c r="A2418" s="3"/>
      <c r="B2418" s="3"/>
    </row>
    <row r="2419" spans="1:2" x14ac:dyDescent="0.25">
      <c r="A2419" s="3"/>
      <c r="B2419" s="3"/>
    </row>
    <row r="2421" spans="1:2" x14ac:dyDescent="0.25">
      <c r="A2421" s="3"/>
      <c r="B2421" s="3"/>
    </row>
    <row r="2430" spans="1:2" x14ac:dyDescent="0.25">
      <c r="A2430" s="3"/>
      <c r="B2430" s="3"/>
    </row>
    <row r="2433" spans="1:2" x14ac:dyDescent="0.25">
      <c r="A2433" s="3"/>
      <c r="B2433" s="3"/>
    </row>
    <row r="2434" spans="1:2" x14ac:dyDescent="0.25">
      <c r="A2434" s="3"/>
      <c r="B2434" s="3"/>
    </row>
    <row r="2435" spans="1:2" x14ac:dyDescent="0.25">
      <c r="A2435" s="3"/>
      <c r="B2435" s="3"/>
    </row>
    <row r="2437" spans="1:2" x14ac:dyDescent="0.25">
      <c r="A2437" s="3"/>
      <c r="B2437" s="3"/>
    </row>
    <row r="2443" spans="1:2" x14ac:dyDescent="0.25">
      <c r="A2443" s="3"/>
      <c r="B2443" s="3"/>
    </row>
    <row r="2444" spans="1:2" x14ac:dyDescent="0.25">
      <c r="A2444" s="3"/>
      <c r="B2444" s="3"/>
    </row>
    <row r="2449" spans="1:2" x14ac:dyDescent="0.25">
      <c r="A2449" s="3"/>
      <c r="B2449" s="3"/>
    </row>
    <row r="2452" spans="1:2" x14ac:dyDescent="0.25">
      <c r="A2452" s="3"/>
      <c r="B2452" s="3"/>
    </row>
    <row r="2453" spans="1:2" x14ac:dyDescent="0.25">
      <c r="A2453" s="3"/>
      <c r="B2453" s="3"/>
    </row>
    <row r="2455" spans="1:2" x14ac:dyDescent="0.25">
      <c r="A2455" s="3"/>
      <c r="B2455" s="3"/>
    </row>
    <row r="2458" spans="1:2" x14ac:dyDescent="0.25">
      <c r="A2458" s="3"/>
      <c r="B2458" s="3"/>
    </row>
    <row r="2460" spans="1:2" x14ac:dyDescent="0.25">
      <c r="A2460" s="3"/>
      <c r="B2460" s="3"/>
    </row>
    <row r="2462" spans="1:2" x14ac:dyDescent="0.25">
      <c r="A2462" s="3"/>
      <c r="B2462" s="3"/>
    </row>
    <row r="2469" spans="1:2" x14ac:dyDescent="0.25">
      <c r="A2469" s="3"/>
      <c r="B2469" s="3"/>
    </row>
    <row r="2470" spans="1:2" x14ac:dyDescent="0.25">
      <c r="A2470" s="3"/>
      <c r="B2470" s="3"/>
    </row>
    <row r="2472" spans="1:2" x14ac:dyDescent="0.25">
      <c r="A2472" s="3"/>
      <c r="B2472" s="3"/>
    </row>
    <row r="2474" spans="1:2" x14ac:dyDescent="0.25">
      <c r="A2474" s="3"/>
      <c r="B2474" s="3"/>
    </row>
    <row r="2478" spans="1:2" x14ac:dyDescent="0.25">
      <c r="A2478" s="3"/>
      <c r="B2478" s="3"/>
    </row>
    <row r="2479" spans="1:2" x14ac:dyDescent="0.25">
      <c r="A2479" s="3"/>
      <c r="B2479" s="3"/>
    </row>
    <row r="2481" spans="1:2" x14ac:dyDescent="0.25">
      <c r="A2481" s="3"/>
      <c r="B2481" s="3"/>
    </row>
    <row r="2482" spans="1:2" x14ac:dyDescent="0.25">
      <c r="A2482" s="3"/>
      <c r="B2482" s="3"/>
    </row>
    <row r="2484" spans="1:2" x14ac:dyDescent="0.25">
      <c r="A2484" s="3"/>
      <c r="B2484" s="3"/>
    </row>
    <row r="2485" spans="1:2" x14ac:dyDescent="0.25">
      <c r="A2485" s="3"/>
      <c r="B2485" s="3"/>
    </row>
    <row r="2489" spans="1:2" x14ac:dyDescent="0.25">
      <c r="A2489" s="3"/>
      <c r="B2489" s="3"/>
    </row>
    <row r="2491" spans="1:2" x14ac:dyDescent="0.25">
      <c r="A2491" s="3"/>
      <c r="B2491" s="3"/>
    </row>
    <row r="2494" spans="1:2" x14ac:dyDescent="0.25">
      <c r="A2494" s="3"/>
      <c r="B2494" s="3"/>
    </row>
    <row r="2501" spans="1:2" x14ac:dyDescent="0.25">
      <c r="A2501" s="3"/>
      <c r="B2501" s="3"/>
    </row>
    <row r="2502" spans="1:2" x14ac:dyDescent="0.25">
      <c r="A2502" s="3"/>
      <c r="B2502" s="3"/>
    </row>
    <row r="2503" spans="1:2" x14ac:dyDescent="0.25">
      <c r="A2503" s="3"/>
      <c r="B2503" s="3"/>
    </row>
    <row r="2505" spans="1:2" x14ac:dyDescent="0.25">
      <c r="A2505" s="3"/>
      <c r="B2505" s="3"/>
    </row>
    <row r="2506" spans="1:2" x14ac:dyDescent="0.25">
      <c r="A2506" s="3"/>
      <c r="B2506" s="3"/>
    </row>
    <row r="2511" spans="1:2" x14ac:dyDescent="0.25">
      <c r="A2511" s="3"/>
      <c r="B2511" s="3"/>
    </row>
    <row r="2517" spans="1:2" x14ac:dyDescent="0.25">
      <c r="A2517" s="3"/>
      <c r="B2517" s="3"/>
    </row>
    <row r="2518" spans="1:2" x14ac:dyDescent="0.25">
      <c r="A2518" s="3"/>
      <c r="B2518" s="3"/>
    </row>
    <row r="2519" spans="1:2" x14ac:dyDescent="0.25">
      <c r="A2519" s="3"/>
      <c r="B2519" s="3"/>
    </row>
    <row r="2520" spans="1:2" x14ac:dyDescent="0.25">
      <c r="A2520" s="3"/>
      <c r="B2520" s="3"/>
    </row>
    <row r="2521" spans="1:2" x14ac:dyDescent="0.25">
      <c r="A2521" s="3"/>
      <c r="B2521" s="3"/>
    </row>
    <row r="2524" spans="1:2" x14ac:dyDescent="0.25">
      <c r="A2524" s="3"/>
      <c r="B2524" s="3"/>
    </row>
    <row r="2527" spans="1:2" x14ac:dyDescent="0.25">
      <c r="A2527" s="3"/>
      <c r="B2527" s="3"/>
    </row>
    <row r="2528" spans="1:2" x14ac:dyDescent="0.25">
      <c r="A2528" s="3"/>
      <c r="B2528" s="3"/>
    </row>
    <row r="2529" spans="1:2" x14ac:dyDescent="0.25">
      <c r="A2529" s="3"/>
      <c r="B2529" s="3"/>
    </row>
    <row r="2530" spans="1:2" x14ac:dyDescent="0.25">
      <c r="A2530" s="3"/>
      <c r="B2530" s="3"/>
    </row>
    <row r="2536" spans="1:2" x14ac:dyDescent="0.25">
      <c r="A2536" s="3"/>
      <c r="B2536" s="3"/>
    </row>
    <row r="2538" spans="1:2" x14ac:dyDescent="0.25">
      <c r="A2538" s="3"/>
      <c r="B2538" s="3"/>
    </row>
    <row r="2540" spans="1:2" x14ac:dyDescent="0.25">
      <c r="A2540" s="3"/>
      <c r="B2540" s="3"/>
    </row>
    <row r="2542" spans="1:2" x14ac:dyDescent="0.25">
      <c r="A2542" s="3"/>
      <c r="B2542" s="3"/>
    </row>
    <row r="2544" spans="1:2" x14ac:dyDescent="0.25">
      <c r="A2544" s="3"/>
      <c r="B2544" s="3"/>
    </row>
    <row r="2546" spans="1:2" x14ac:dyDescent="0.25">
      <c r="A2546" s="3"/>
      <c r="B2546" s="3"/>
    </row>
    <row r="2547" spans="1:2" x14ac:dyDescent="0.25">
      <c r="A2547" s="3"/>
      <c r="B2547" s="3"/>
    </row>
    <row r="2551" spans="1:2" x14ac:dyDescent="0.25">
      <c r="A2551" s="3"/>
      <c r="B2551" s="3"/>
    </row>
    <row r="2552" spans="1:2" x14ac:dyDescent="0.25">
      <c r="A2552" s="3"/>
      <c r="B2552" s="3"/>
    </row>
    <row r="2554" spans="1:2" x14ac:dyDescent="0.25">
      <c r="A2554" s="3"/>
      <c r="B2554" s="3"/>
    </row>
    <row r="2560" spans="1:2" x14ac:dyDescent="0.25">
      <c r="A2560" s="3"/>
      <c r="B2560" s="3"/>
    </row>
    <row r="2561" spans="1:2" x14ac:dyDescent="0.25">
      <c r="A2561" s="3"/>
      <c r="B2561" s="3"/>
    </row>
    <row r="2571" spans="1:2" x14ac:dyDescent="0.25">
      <c r="A2571" s="3"/>
      <c r="B2571" s="3"/>
    </row>
    <row r="2574" spans="1:2" x14ac:dyDescent="0.25">
      <c r="A2574" s="3"/>
      <c r="B2574" s="3"/>
    </row>
    <row r="2575" spans="1:2" x14ac:dyDescent="0.25">
      <c r="A2575" s="3"/>
      <c r="B2575" s="3"/>
    </row>
    <row r="2577" spans="1:2" x14ac:dyDescent="0.25">
      <c r="A2577" s="3"/>
      <c r="B2577" s="3"/>
    </row>
    <row r="2580" spans="1:2" x14ac:dyDescent="0.25">
      <c r="A2580" s="3"/>
      <c r="B2580" s="3"/>
    </row>
    <row r="2581" spans="1:2" x14ac:dyDescent="0.25">
      <c r="A2581" s="3"/>
      <c r="B2581" s="3"/>
    </row>
    <row r="2582" spans="1:2" x14ac:dyDescent="0.25">
      <c r="A2582" s="3"/>
      <c r="B2582" s="3"/>
    </row>
    <row r="2586" spans="1:2" x14ac:dyDescent="0.25">
      <c r="A2586" s="3"/>
      <c r="B2586" s="3"/>
    </row>
    <row r="2595" spans="1:2" x14ac:dyDescent="0.25">
      <c r="A2595" s="3"/>
      <c r="B2595" s="3"/>
    </row>
    <row r="2598" spans="1:2" x14ac:dyDescent="0.25">
      <c r="A2598" s="3"/>
      <c r="B2598" s="3"/>
    </row>
    <row r="2601" spans="1:2" x14ac:dyDescent="0.25">
      <c r="A2601" s="3"/>
      <c r="B2601" s="3"/>
    </row>
    <row r="2607" spans="1:2" x14ac:dyDescent="0.25">
      <c r="A2607" s="3"/>
      <c r="B2607" s="3"/>
    </row>
    <row r="2613" spans="1:2" x14ac:dyDescent="0.25">
      <c r="A2613" s="3"/>
      <c r="B2613" s="3"/>
    </row>
    <row r="2614" spans="1:2" x14ac:dyDescent="0.25">
      <c r="A2614" s="3"/>
      <c r="B2614" s="3"/>
    </row>
    <row r="2616" spans="1:2" x14ac:dyDescent="0.25">
      <c r="A2616" s="3"/>
      <c r="B2616" s="3"/>
    </row>
    <row r="2617" spans="1:2" x14ac:dyDescent="0.25">
      <c r="A2617" s="3"/>
      <c r="B2617" s="3"/>
    </row>
    <row r="2620" spans="1:2" x14ac:dyDescent="0.25">
      <c r="A2620" s="3"/>
      <c r="B2620" s="3"/>
    </row>
    <row r="2622" spans="1:2" x14ac:dyDescent="0.25">
      <c r="A2622" s="3"/>
      <c r="B2622" s="3"/>
    </row>
    <row r="2631" spans="1:2" x14ac:dyDescent="0.25">
      <c r="A2631" s="3"/>
      <c r="B2631" s="3"/>
    </row>
    <row r="2635" spans="1:2" x14ac:dyDescent="0.25">
      <c r="A2635" s="3"/>
      <c r="B2635" s="3"/>
    </row>
    <row r="2639" spans="1:2" x14ac:dyDescent="0.25">
      <c r="A2639" s="3"/>
      <c r="B2639" s="3"/>
    </row>
    <row r="2642" spans="1:2" x14ac:dyDescent="0.25">
      <c r="A2642" s="3"/>
      <c r="B2642" s="3"/>
    </row>
    <row r="2649" spans="1:2" x14ac:dyDescent="0.25">
      <c r="A2649" s="3"/>
      <c r="B2649" s="3"/>
    </row>
    <row r="2657" spans="1:2" x14ac:dyDescent="0.25">
      <c r="A2657" s="3"/>
      <c r="B2657" s="3"/>
    </row>
    <row r="2659" spans="1:2" x14ac:dyDescent="0.25">
      <c r="A2659" s="3"/>
      <c r="B2659" s="3"/>
    </row>
    <row r="2660" spans="1:2" x14ac:dyDescent="0.25">
      <c r="A2660" s="3"/>
      <c r="B2660" s="3"/>
    </row>
    <row r="2665" spans="1:2" x14ac:dyDescent="0.25">
      <c r="A2665" s="3"/>
      <c r="B2665" s="3"/>
    </row>
    <row r="2666" spans="1:2" x14ac:dyDescent="0.25">
      <c r="A2666" s="3"/>
      <c r="B2666" s="3"/>
    </row>
    <row r="2672" spans="1:2" x14ac:dyDescent="0.25">
      <c r="A2672" s="3"/>
      <c r="B2672" s="3"/>
    </row>
    <row r="2673" spans="1:2" x14ac:dyDescent="0.25">
      <c r="A2673" s="3"/>
      <c r="B2673" s="3"/>
    </row>
    <row r="2677" spans="1:2" x14ac:dyDescent="0.25">
      <c r="A2677" s="3"/>
      <c r="B2677" s="3"/>
    </row>
    <row r="2678" spans="1:2" x14ac:dyDescent="0.25">
      <c r="A2678" s="3"/>
      <c r="B2678" s="3"/>
    </row>
    <row r="2682" spans="1:2" x14ac:dyDescent="0.25">
      <c r="A2682" s="3"/>
      <c r="B2682" s="3"/>
    </row>
    <row r="2689" spans="1:2" x14ac:dyDescent="0.25">
      <c r="A2689" s="3"/>
      <c r="B2689" s="3"/>
    </row>
    <row r="2690" spans="1:2" x14ac:dyDescent="0.25">
      <c r="A2690" s="3"/>
      <c r="B2690" s="3"/>
    </row>
    <row r="2692" spans="1:2" x14ac:dyDescent="0.25">
      <c r="A2692" s="3"/>
      <c r="B2692" s="3"/>
    </row>
    <row r="2695" spans="1:2" x14ac:dyDescent="0.25">
      <c r="A2695" s="3"/>
      <c r="B2695" s="3"/>
    </row>
    <row r="2697" spans="1:2" x14ac:dyDescent="0.25">
      <c r="A2697" s="3"/>
      <c r="B2697" s="3"/>
    </row>
    <row r="2699" spans="1:2" x14ac:dyDescent="0.25">
      <c r="A2699" s="3"/>
      <c r="B2699" s="3"/>
    </row>
    <row r="2706" spans="1:2" x14ac:dyDescent="0.25">
      <c r="A2706" s="3"/>
      <c r="B2706" s="3"/>
    </row>
    <row r="2707" spans="1:2" x14ac:dyDescent="0.25">
      <c r="A2707" s="3"/>
      <c r="B2707" s="3"/>
    </row>
    <row r="2714" spans="1:2" x14ac:dyDescent="0.25">
      <c r="A2714" s="3"/>
      <c r="B2714" s="3"/>
    </row>
    <row r="2715" spans="1:2" x14ac:dyDescent="0.25">
      <c r="A2715" s="3"/>
      <c r="B2715" s="3"/>
    </row>
    <row r="2720" spans="1:2" x14ac:dyDescent="0.25">
      <c r="A2720" s="3"/>
      <c r="B2720" s="3"/>
    </row>
    <row r="2721" spans="1:2" x14ac:dyDescent="0.25">
      <c r="A2721" s="3"/>
      <c r="B2721" s="3"/>
    </row>
    <row r="2728" spans="1:2" x14ac:dyDescent="0.25">
      <c r="A2728" s="3"/>
      <c r="B2728" s="3"/>
    </row>
    <row r="2731" spans="1:2" x14ac:dyDescent="0.25">
      <c r="A2731" s="3"/>
      <c r="B2731" s="3"/>
    </row>
    <row r="2733" spans="1:2" x14ac:dyDescent="0.25">
      <c r="A2733" s="3"/>
      <c r="B2733" s="3"/>
    </row>
    <row r="2737" spans="1:2" x14ac:dyDescent="0.25">
      <c r="A2737" s="3"/>
      <c r="B2737" s="3"/>
    </row>
    <row r="2752" spans="1:2" x14ac:dyDescent="0.25">
      <c r="A2752" s="3"/>
      <c r="B2752" s="3"/>
    </row>
    <row r="2753" spans="1:2" x14ac:dyDescent="0.25">
      <c r="A2753" s="3"/>
      <c r="B2753" s="3"/>
    </row>
    <row r="2755" spans="1:2" x14ac:dyDescent="0.25">
      <c r="A2755" s="3"/>
      <c r="B2755" s="3"/>
    </row>
    <row r="2759" spans="1:2" x14ac:dyDescent="0.25">
      <c r="A2759" s="3"/>
      <c r="B2759" s="3"/>
    </row>
    <row r="2763" spans="1:2" x14ac:dyDescent="0.25">
      <c r="A2763" s="3"/>
      <c r="B2763" s="3"/>
    </row>
    <row r="2765" spans="1:2" x14ac:dyDescent="0.25">
      <c r="A2765" s="3"/>
      <c r="B2765" s="3"/>
    </row>
    <row r="2766" spans="1:2" x14ac:dyDescent="0.25">
      <c r="A2766" s="3"/>
      <c r="B2766" s="3"/>
    </row>
    <row r="2767" spans="1:2" x14ac:dyDescent="0.25">
      <c r="A2767" s="3"/>
      <c r="B2767" s="3"/>
    </row>
    <row r="2769" spans="1:2" x14ac:dyDescent="0.25">
      <c r="A2769" s="3"/>
      <c r="B2769" s="3"/>
    </row>
    <row r="2770" spans="1:2" x14ac:dyDescent="0.25">
      <c r="A2770" s="3"/>
      <c r="B2770" s="3"/>
    </row>
    <row r="2777" spans="1:2" x14ac:dyDescent="0.25">
      <c r="A2777" s="3"/>
      <c r="B2777" s="3"/>
    </row>
    <row r="2780" spans="1:2" x14ac:dyDescent="0.25">
      <c r="A2780" s="3"/>
      <c r="B2780" s="3"/>
    </row>
    <row r="2781" spans="1:2" x14ac:dyDescent="0.25">
      <c r="A2781" s="3"/>
      <c r="B2781" s="3"/>
    </row>
    <row r="2788" spans="1:2" x14ac:dyDescent="0.25">
      <c r="A2788" s="3"/>
      <c r="B2788" s="3"/>
    </row>
    <row r="2796" spans="1:2" x14ac:dyDescent="0.25">
      <c r="A2796" s="3"/>
      <c r="B2796" s="3"/>
    </row>
    <row r="2797" spans="1:2" x14ac:dyDescent="0.25">
      <c r="A2797" s="3"/>
      <c r="B2797" s="3"/>
    </row>
    <row r="2805" spans="1:2" x14ac:dyDescent="0.25">
      <c r="A2805" s="3"/>
      <c r="B2805" s="3"/>
    </row>
    <row r="2806" spans="1:2" x14ac:dyDescent="0.25">
      <c r="A2806" s="3"/>
      <c r="B2806" s="3"/>
    </row>
    <row r="2813" spans="1:2" x14ac:dyDescent="0.25">
      <c r="A2813" s="3"/>
      <c r="B2813" s="3"/>
    </row>
    <row r="2819" spans="1:2" x14ac:dyDescent="0.25">
      <c r="A2819" s="3"/>
      <c r="B2819" s="3"/>
    </row>
    <row r="2820" spans="1:2" x14ac:dyDescent="0.25">
      <c r="A2820" s="3"/>
      <c r="B2820" s="3"/>
    </row>
    <row r="2822" spans="1:2" x14ac:dyDescent="0.25">
      <c r="A2822" s="3"/>
      <c r="B2822" s="3"/>
    </row>
    <row r="2824" spans="1:2" x14ac:dyDescent="0.25">
      <c r="A2824" s="3"/>
      <c r="B2824" s="3"/>
    </row>
    <row r="2826" spans="1:2" x14ac:dyDescent="0.25">
      <c r="A2826" s="3"/>
      <c r="B2826" s="3"/>
    </row>
    <row r="2847" spans="1:2" x14ac:dyDescent="0.25">
      <c r="A2847" s="3"/>
      <c r="B2847" s="3"/>
    </row>
    <row r="2851" spans="1:2" x14ac:dyDescent="0.25">
      <c r="A2851" s="3"/>
      <c r="B2851" s="3"/>
    </row>
    <row r="2856" spans="1:2" x14ac:dyDescent="0.25">
      <c r="A2856" s="3"/>
      <c r="B2856" s="3"/>
    </row>
    <row r="2858" spans="1:2" x14ac:dyDescent="0.25">
      <c r="A2858" s="3"/>
      <c r="B2858" s="3"/>
    </row>
    <row r="2862" spans="1:2" x14ac:dyDescent="0.25">
      <c r="A2862" s="3"/>
      <c r="B2862" s="3"/>
    </row>
    <row r="2869" spans="1:2" x14ac:dyDescent="0.25">
      <c r="A2869" s="3"/>
      <c r="B2869" s="3"/>
    </row>
    <row r="2871" spans="1:2" x14ac:dyDescent="0.25">
      <c r="A2871" s="3"/>
      <c r="B2871" s="3"/>
    </row>
    <row r="2872" spans="1:2" x14ac:dyDescent="0.25">
      <c r="A2872" s="3"/>
      <c r="B2872" s="3"/>
    </row>
    <row r="2875" spans="1:2" x14ac:dyDescent="0.25">
      <c r="A2875" s="3"/>
      <c r="B2875" s="3"/>
    </row>
    <row r="2878" spans="1:2" x14ac:dyDescent="0.25">
      <c r="A2878" s="3"/>
      <c r="B2878" s="3"/>
    </row>
    <row r="2880" spans="1:2" x14ac:dyDescent="0.25">
      <c r="A2880" s="3"/>
      <c r="B2880" s="3"/>
    </row>
    <row r="2909" spans="1:2" x14ac:dyDescent="0.25">
      <c r="A2909" s="3"/>
      <c r="B2909" s="3"/>
    </row>
    <row r="2916" spans="1:2" x14ac:dyDescent="0.25">
      <c r="A2916" s="3"/>
      <c r="B2916" s="3"/>
    </row>
    <row r="2923" spans="1:2" x14ac:dyDescent="0.25">
      <c r="A2923" s="3"/>
      <c r="B2923" s="3"/>
    </row>
    <row r="2928" spans="1:2" x14ac:dyDescent="0.25">
      <c r="A2928" s="3"/>
      <c r="B2928" s="3"/>
    </row>
    <row r="2929" spans="1:2" x14ac:dyDescent="0.25">
      <c r="A2929" s="3"/>
      <c r="B2929" s="3"/>
    </row>
    <row r="2934" spans="1:2" x14ac:dyDescent="0.25">
      <c r="A2934" s="3"/>
      <c r="B2934" s="3"/>
    </row>
    <row r="2937" spans="1:2" x14ac:dyDescent="0.25">
      <c r="A2937" s="3"/>
      <c r="B2937" s="3"/>
    </row>
    <row r="2942" spans="1:2" x14ac:dyDescent="0.25">
      <c r="A2942" s="3"/>
      <c r="B2942" s="3"/>
    </row>
    <row r="2944" spans="1:2" x14ac:dyDescent="0.25">
      <c r="A2944" s="3"/>
      <c r="B2944" s="3"/>
    </row>
    <row r="2945" spans="1:2" x14ac:dyDescent="0.25">
      <c r="A2945" s="3"/>
      <c r="B2945" s="3"/>
    </row>
    <row r="2955" spans="1:2" x14ac:dyDescent="0.25">
      <c r="A2955" s="3"/>
      <c r="B2955" s="3"/>
    </row>
    <row r="2956" spans="1:2" x14ac:dyDescent="0.25">
      <c r="A2956" s="3"/>
      <c r="B2956" s="3"/>
    </row>
    <row r="2966" spans="1:2" x14ac:dyDescent="0.25">
      <c r="A2966" s="3"/>
      <c r="B2966" s="3"/>
    </row>
    <row r="2967" spans="1:2" x14ac:dyDescent="0.25">
      <c r="A2967" s="3"/>
      <c r="B2967" s="3"/>
    </row>
    <row r="2982" spans="1:2" x14ac:dyDescent="0.25">
      <c r="A2982" s="3"/>
      <c r="B2982" s="3"/>
    </row>
    <row r="2983" spans="1:2" x14ac:dyDescent="0.25">
      <c r="A2983" s="3"/>
      <c r="B2983" s="3"/>
    </row>
    <row r="2991" spans="1:2" x14ac:dyDescent="0.25">
      <c r="A2991" s="3"/>
      <c r="B2991" s="3"/>
    </row>
    <row r="2992" spans="1:2" x14ac:dyDescent="0.25">
      <c r="A2992" s="3"/>
      <c r="B2992" s="3"/>
    </row>
    <row r="2998" spans="1:2" x14ac:dyDescent="0.25">
      <c r="A2998" s="3"/>
      <c r="B2998" s="3"/>
    </row>
    <row r="3002" spans="1:2" x14ac:dyDescent="0.25">
      <c r="A3002" s="3"/>
      <c r="B3002" s="3"/>
    </row>
    <row r="3007" spans="1:2" x14ac:dyDescent="0.25">
      <c r="A3007" s="3"/>
      <c r="B3007" s="3"/>
    </row>
    <row r="3016" spans="1:2" x14ac:dyDescent="0.25">
      <c r="A3016" s="3"/>
      <c r="B3016" s="3"/>
    </row>
    <row r="3017" spans="1:2" x14ac:dyDescent="0.25">
      <c r="A3017" s="3"/>
      <c r="B3017" s="3"/>
    </row>
    <row r="3019" spans="1:2" x14ac:dyDescent="0.25">
      <c r="A3019" s="3"/>
      <c r="B3019" s="3"/>
    </row>
    <row r="3037" spans="1:2" x14ac:dyDescent="0.25">
      <c r="A3037" s="3"/>
      <c r="B3037" s="3"/>
    </row>
    <row r="3040" spans="1:2" x14ac:dyDescent="0.25">
      <c r="A3040" s="3"/>
      <c r="B3040" s="3"/>
    </row>
    <row r="3041" spans="1:2" x14ac:dyDescent="0.25">
      <c r="A3041" s="3"/>
      <c r="B3041" s="3"/>
    </row>
    <row r="3044" spans="1:2" x14ac:dyDescent="0.25">
      <c r="A3044" s="3"/>
      <c r="B3044" s="3"/>
    </row>
    <row r="3063" spans="1:2" x14ac:dyDescent="0.25">
      <c r="A3063" s="3"/>
      <c r="B3063" s="3"/>
    </row>
    <row r="3070" spans="1:2" x14ac:dyDescent="0.25">
      <c r="A3070" s="3"/>
      <c r="B3070" s="3"/>
    </row>
    <row r="3073" spans="1:2" x14ac:dyDescent="0.25">
      <c r="A3073" s="3"/>
      <c r="B3073" s="3"/>
    </row>
    <row r="3079" spans="1:2" x14ac:dyDescent="0.25">
      <c r="A3079" s="3"/>
      <c r="B3079" s="3"/>
    </row>
    <row r="3082" spans="1:2" x14ac:dyDescent="0.25">
      <c r="A3082" s="3"/>
      <c r="B3082" s="3"/>
    </row>
    <row r="3089" spans="1:2" x14ac:dyDescent="0.25">
      <c r="A3089" s="3"/>
      <c r="B3089" s="3"/>
    </row>
    <row r="3092" spans="1:2" x14ac:dyDescent="0.25">
      <c r="A3092" s="3"/>
      <c r="B3092" s="3"/>
    </row>
    <row r="3095" spans="1:2" x14ac:dyDescent="0.25">
      <c r="A3095" s="3"/>
      <c r="B3095" s="3"/>
    </row>
    <row r="3096" spans="1:2" x14ac:dyDescent="0.25">
      <c r="A3096" s="3"/>
      <c r="B3096" s="3"/>
    </row>
    <row r="3112" spans="1:2" x14ac:dyDescent="0.25">
      <c r="A3112" s="3"/>
      <c r="B3112" s="3"/>
    </row>
    <row r="3140" spans="1:2" x14ac:dyDescent="0.25">
      <c r="A3140" s="3"/>
      <c r="B3140" s="3"/>
    </row>
    <row r="3145" spans="1:2" x14ac:dyDescent="0.25">
      <c r="A3145" s="3"/>
      <c r="B3145" s="3"/>
    </row>
    <row r="3149" spans="1:2" x14ac:dyDescent="0.25">
      <c r="A3149" s="3"/>
      <c r="B3149" s="3"/>
    </row>
    <row r="3160" spans="1:2" x14ac:dyDescent="0.25">
      <c r="A3160" s="3"/>
      <c r="B3160" s="3"/>
    </row>
    <row r="3176" spans="1:2" x14ac:dyDescent="0.25">
      <c r="A3176" s="3"/>
      <c r="B3176" s="3"/>
    </row>
    <row r="3180" spans="1:2" x14ac:dyDescent="0.25">
      <c r="A3180" s="3"/>
      <c r="B3180" s="3"/>
    </row>
    <row r="3184" spans="1:2" x14ac:dyDescent="0.25">
      <c r="A3184" s="3"/>
      <c r="B3184" s="3"/>
    </row>
    <row r="3187" spans="1:2" x14ac:dyDescent="0.25">
      <c r="A3187" s="3"/>
      <c r="B3187" s="3"/>
    </row>
    <row r="3199" spans="1:2" x14ac:dyDescent="0.25">
      <c r="A3199" s="3"/>
      <c r="B3199" s="3"/>
    </row>
    <row r="3203" spans="1:2" x14ac:dyDescent="0.25">
      <c r="A3203" s="3"/>
      <c r="B3203" s="3"/>
    </row>
    <row r="3208" spans="1:2" x14ac:dyDescent="0.25">
      <c r="A3208" s="3"/>
      <c r="B3208" s="3"/>
    </row>
    <row r="3211" spans="1:2" x14ac:dyDescent="0.25">
      <c r="A3211" s="3"/>
      <c r="B3211" s="3"/>
    </row>
    <row r="3216" spans="1:2" x14ac:dyDescent="0.25">
      <c r="A3216" s="3"/>
      <c r="B3216" s="3"/>
    </row>
    <row r="3219" spans="1:2" x14ac:dyDescent="0.25">
      <c r="A3219" s="3"/>
      <c r="B3219" s="3"/>
    </row>
    <row r="3223" spans="1:2" x14ac:dyDescent="0.25">
      <c r="A3223" s="3"/>
      <c r="B3223" s="3"/>
    </row>
    <row r="3237" spans="1:2" x14ac:dyDescent="0.25">
      <c r="A3237" s="3"/>
      <c r="B3237" s="3"/>
    </row>
    <row r="3238" spans="1:2" x14ac:dyDescent="0.25">
      <c r="A3238" s="3"/>
      <c r="B3238" s="3"/>
    </row>
    <row r="3247" spans="1:2" x14ac:dyDescent="0.25">
      <c r="A3247" s="3"/>
      <c r="B3247" s="3"/>
    </row>
    <row r="3248" spans="1:2" x14ac:dyDescent="0.25">
      <c r="A3248" s="3"/>
      <c r="B3248" s="3"/>
    </row>
    <row r="3258" spans="1:2" x14ac:dyDescent="0.25">
      <c r="A3258" s="3"/>
      <c r="B3258" s="3"/>
    </row>
    <row r="3260" spans="1:2" x14ac:dyDescent="0.25">
      <c r="A3260" s="3"/>
      <c r="B3260" s="3"/>
    </row>
    <row r="3269" spans="1:2" x14ac:dyDescent="0.25">
      <c r="A3269" s="3"/>
      <c r="B3269" s="3"/>
    </row>
    <row r="3305" spans="1:2" x14ac:dyDescent="0.25">
      <c r="A3305" s="3"/>
      <c r="B3305" s="3"/>
    </row>
    <row r="3316" spans="1:2" x14ac:dyDescent="0.25">
      <c r="A3316" s="3"/>
      <c r="B3316" s="3"/>
    </row>
    <row r="3323" spans="1:2" x14ac:dyDescent="0.25">
      <c r="A3323" s="3"/>
      <c r="B3323" s="3"/>
    </row>
    <row r="3325" spans="1:2" x14ac:dyDescent="0.25">
      <c r="A3325" s="3"/>
      <c r="B3325" s="3"/>
    </row>
    <row r="3350" spans="1:2" x14ac:dyDescent="0.25">
      <c r="A3350" s="3"/>
      <c r="B3350" s="3"/>
    </row>
    <row r="3364" spans="1:2" x14ac:dyDescent="0.25">
      <c r="A3364" s="3"/>
      <c r="B3364" s="3"/>
    </row>
    <row r="3371" spans="1:2" x14ac:dyDescent="0.25">
      <c r="A3371" s="3"/>
      <c r="B3371" s="3"/>
    </row>
    <row r="3378" spans="1:2" x14ac:dyDescent="0.25">
      <c r="A3378" s="3"/>
      <c r="B3378" s="3"/>
    </row>
    <row r="3381" spans="1:2" x14ac:dyDescent="0.25">
      <c r="A3381" s="3"/>
      <c r="B3381" s="3"/>
    </row>
    <row r="3388" spans="1:2" x14ac:dyDescent="0.25">
      <c r="A3388" s="3"/>
      <c r="B3388" s="3"/>
    </row>
    <row r="3400" spans="1:2" x14ac:dyDescent="0.25">
      <c r="A3400" s="3"/>
      <c r="B3400" s="3"/>
    </row>
    <row r="3414" spans="1:2" x14ac:dyDescent="0.25">
      <c r="A3414" s="3"/>
      <c r="B3414" s="3"/>
    </row>
    <row r="3415" spans="1:2" x14ac:dyDescent="0.25">
      <c r="A3415" s="3"/>
      <c r="B3415" s="3"/>
    </row>
    <row r="3422" spans="1:2" x14ac:dyDescent="0.25">
      <c r="A3422" s="3"/>
      <c r="B3422" s="3"/>
    </row>
    <row r="3430" spans="1:2" x14ac:dyDescent="0.25">
      <c r="A3430" s="3"/>
      <c r="B3430" s="3"/>
    </row>
    <row r="3432" spans="1:2" x14ac:dyDescent="0.25">
      <c r="A3432" s="3"/>
      <c r="B3432" s="3"/>
    </row>
    <row r="3464" spans="1:2" x14ac:dyDescent="0.25">
      <c r="A3464" s="3"/>
      <c r="B3464" s="3"/>
    </row>
    <row r="3467" spans="1:2" x14ac:dyDescent="0.25">
      <c r="A3467" s="3"/>
      <c r="B3467" s="3"/>
    </row>
    <row r="3471" spans="1:2" x14ac:dyDescent="0.25">
      <c r="A3471" s="3"/>
      <c r="B3471" s="3"/>
    </row>
    <row r="3474" spans="1:2" x14ac:dyDescent="0.25">
      <c r="A3474" s="3"/>
      <c r="B3474" s="3"/>
    </row>
    <row r="3477" spans="1:2" x14ac:dyDescent="0.25">
      <c r="A3477" s="3"/>
      <c r="B3477" s="3"/>
    </row>
    <row r="3483" spans="1:2" x14ac:dyDescent="0.25">
      <c r="A3483" s="3"/>
      <c r="B3483" s="3"/>
    </row>
    <row r="3490" spans="1:2" x14ac:dyDescent="0.25">
      <c r="A3490" s="3"/>
      <c r="B3490" s="3"/>
    </row>
    <row r="3491" spans="1:2" x14ac:dyDescent="0.25">
      <c r="A3491" s="3"/>
      <c r="B3491" s="3"/>
    </row>
    <row r="3496" spans="1:2" x14ac:dyDescent="0.25">
      <c r="A3496" s="3"/>
      <c r="B3496" s="3"/>
    </row>
    <row r="3498" spans="1:2" x14ac:dyDescent="0.25">
      <c r="A3498" s="3"/>
      <c r="B3498" s="3"/>
    </row>
    <row r="3499" spans="1:2" x14ac:dyDescent="0.25">
      <c r="A3499" s="3"/>
      <c r="B3499" s="3"/>
    </row>
    <row r="3515" spans="1:2" x14ac:dyDescent="0.25">
      <c r="A3515" s="3"/>
      <c r="B3515" s="3"/>
    </row>
    <row r="3516" spans="1:2" x14ac:dyDescent="0.25">
      <c r="A3516" s="3"/>
      <c r="B3516" s="3"/>
    </row>
    <row r="3520" spans="1:2" x14ac:dyDescent="0.25">
      <c r="A3520" s="3"/>
      <c r="B3520" s="3"/>
    </row>
    <row r="3533" spans="1:2" x14ac:dyDescent="0.25">
      <c r="A3533" s="3"/>
      <c r="B3533" s="3"/>
    </row>
    <row r="3551" spans="1:2" x14ac:dyDescent="0.25">
      <c r="A3551" s="3"/>
      <c r="B3551" s="3"/>
    </row>
    <row r="3558" spans="1:2" x14ac:dyDescent="0.25">
      <c r="A3558" s="3"/>
      <c r="B3558" s="3"/>
    </row>
    <row r="3595" spans="1:2" x14ac:dyDescent="0.25">
      <c r="A3595" s="3"/>
      <c r="B3595" s="3"/>
    </row>
    <row r="3608" spans="1:2" x14ac:dyDescent="0.25">
      <c r="A3608" s="3"/>
      <c r="B3608" s="3"/>
    </row>
    <row r="3616" spans="1:2" x14ac:dyDescent="0.25">
      <c r="A3616" s="3"/>
      <c r="B3616" s="3"/>
    </row>
    <row r="3624" spans="1:2" x14ac:dyDescent="0.25">
      <c r="A3624" s="3"/>
      <c r="B3624" s="3"/>
    </row>
    <row r="3625" spans="1:2" x14ac:dyDescent="0.25">
      <c r="A3625" s="3"/>
      <c r="B3625" s="3"/>
    </row>
    <row r="3646" spans="1:2" x14ac:dyDescent="0.25">
      <c r="A3646" s="3"/>
      <c r="B3646" s="3"/>
    </row>
    <row r="3686" spans="1:2" x14ac:dyDescent="0.25">
      <c r="A3686" s="3"/>
      <c r="B3686" s="3"/>
    </row>
    <row r="3692" spans="1:2" x14ac:dyDescent="0.25">
      <c r="A3692" s="3"/>
      <c r="B3692" s="3"/>
    </row>
    <row r="3700" spans="1:2" x14ac:dyDescent="0.25">
      <c r="A3700" s="3"/>
      <c r="B3700" s="3"/>
    </row>
    <row r="3722" spans="1:2" x14ac:dyDescent="0.25">
      <c r="A3722" s="3"/>
      <c r="B3722" s="3"/>
    </row>
    <row r="3743" spans="1:2" x14ac:dyDescent="0.25">
      <c r="A3743" s="3"/>
      <c r="B3743" s="3"/>
    </row>
    <row r="3749" spans="1:2" x14ac:dyDescent="0.25">
      <c r="A3749" s="3"/>
      <c r="B3749" s="3"/>
    </row>
    <row r="3750" spans="1:2" x14ac:dyDescent="0.25">
      <c r="A3750" s="3"/>
      <c r="B3750" s="3"/>
    </row>
    <row r="3756" spans="1:2" x14ac:dyDescent="0.25">
      <c r="A3756" s="3"/>
      <c r="B3756" s="3"/>
    </row>
    <row r="3764" spans="1:2" x14ac:dyDescent="0.25">
      <c r="A3764" s="3"/>
      <c r="B3764" s="3"/>
    </row>
    <row r="3775" spans="1:2" x14ac:dyDescent="0.25">
      <c r="A3775" s="3"/>
      <c r="B3775" s="3"/>
    </row>
    <row r="3812" spans="1:2" x14ac:dyDescent="0.25">
      <c r="A3812" s="3"/>
      <c r="B3812" s="3"/>
    </row>
    <row r="3844" spans="1:2" x14ac:dyDescent="0.25">
      <c r="A3844" s="3"/>
      <c r="B3844" s="3"/>
    </row>
    <row r="3864" spans="1:2" x14ac:dyDescent="0.25">
      <c r="A3864" s="3"/>
      <c r="B3864" s="3"/>
    </row>
    <row r="3886" spans="1:2" x14ac:dyDescent="0.25">
      <c r="A3886" s="3"/>
      <c r="B3886" s="3"/>
    </row>
    <row r="3896" spans="1:2" x14ac:dyDescent="0.25">
      <c r="A3896" s="3"/>
      <c r="B3896" s="3"/>
    </row>
    <row r="3902" spans="1:2" x14ac:dyDescent="0.25">
      <c r="A3902" s="3"/>
      <c r="B3902" s="3"/>
    </row>
    <row r="3911" spans="1:2" x14ac:dyDescent="0.25">
      <c r="A3911" s="3"/>
      <c r="B3911" s="3"/>
    </row>
    <row r="3913" spans="1:2" x14ac:dyDescent="0.25">
      <c r="A3913" s="3"/>
      <c r="B3913" s="3"/>
    </row>
    <row r="3916" spans="1:2" x14ac:dyDescent="0.25">
      <c r="A3916" s="3"/>
      <c r="B3916" s="3"/>
    </row>
    <row r="3939" spans="1:2" x14ac:dyDescent="0.25">
      <c r="A3939" s="3"/>
      <c r="B3939" s="3"/>
    </row>
    <row r="3940" spans="1:2" x14ac:dyDescent="0.25">
      <c r="A3940" s="3"/>
      <c r="B3940" s="3"/>
    </row>
    <row r="3964" spans="1:2" x14ac:dyDescent="0.25">
      <c r="A3964" s="3"/>
      <c r="B3964" s="3"/>
    </row>
    <row r="4018" spans="1:2" x14ac:dyDescent="0.25">
      <c r="A4018" s="3"/>
      <c r="B4018" s="3"/>
    </row>
    <row r="4027" spans="1:2" x14ac:dyDescent="0.25">
      <c r="A4027" s="3"/>
      <c r="B4027" s="3"/>
    </row>
    <row r="4051" spans="1:2" x14ac:dyDescent="0.25">
      <c r="A4051" s="3"/>
      <c r="B4051" s="3"/>
    </row>
    <row r="4108" spans="1:2" x14ac:dyDescent="0.25">
      <c r="A4108" s="3"/>
      <c r="B4108" s="3"/>
    </row>
    <row r="4109" spans="1:2" x14ac:dyDescent="0.25">
      <c r="A4109" s="3"/>
      <c r="B4109" s="3"/>
    </row>
    <row r="4122" spans="1:2" x14ac:dyDescent="0.25">
      <c r="A4122" s="3"/>
      <c r="B4122" s="3"/>
    </row>
    <row r="4183" spans="1:2" x14ac:dyDescent="0.25">
      <c r="A4183" s="3"/>
      <c r="B4183" s="3"/>
    </row>
    <row r="4208" spans="1:2" x14ac:dyDescent="0.25">
      <c r="A4208" s="3"/>
      <c r="B4208" s="3"/>
    </row>
    <row r="4224" spans="1:2" x14ac:dyDescent="0.25">
      <c r="A4224" s="3"/>
      <c r="B4224" s="3"/>
    </row>
    <row r="4235" spans="1:2" x14ac:dyDescent="0.25">
      <c r="A4235" s="3"/>
      <c r="B4235" s="3"/>
    </row>
    <row r="4256" spans="1:2" x14ac:dyDescent="0.25">
      <c r="A4256" s="3"/>
      <c r="B4256" s="3"/>
    </row>
    <row r="4287" spans="1:2" x14ac:dyDescent="0.25">
      <c r="A4287" s="3"/>
      <c r="B4287" s="3"/>
    </row>
    <row r="4333" spans="1:2" x14ac:dyDescent="0.25">
      <c r="A4333" s="3"/>
      <c r="B4333" s="3"/>
    </row>
    <row r="4353" spans="1:2" x14ac:dyDescent="0.25">
      <c r="A4353" s="3"/>
      <c r="B4353" s="3"/>
    </row>
    <row r="4680" spans="1:2" x14ac:dyDescent="0.25">
      <c r="A4680" s="3"/>
      <c r="B4680" s="3"/>
    </row>
    <row r="4891" spans="1:2" x14ac:dyDescent="0.25">
      <c r="A4891" s="3"/>
      <c r="B4891" s="3"/>
    </row>
    <row r="5025" spans="1:2" x14ac:dyDescent="0.25">
      <c r="A5025" s="3"/>
      <c r="B5025" s="3"/>
    </row>
    <row r="5171" spans="1:2" x14ac:dyDescent="0.25">
      <c r="A5171" s="3"/>
      <c r="B5171" s="3"/>
    </row>
    <row r="5320" spans="1:2" x14ac:dyDescent="0.25">
      <c r="A5320" s="3"/>
      <c r="B5320" s="3"/>
    </row>
    <row r="5440" spans="1:2" x14ac:dyDescent="0.25">
      <c r="A5440" s="3"/>
      <c r="B5440" s="3"/>
    </row>
    <row r="5542" spans="1:2" x14ac:dyDescent="0.25">
      <c r="A5542" s="3"/>
      <c r="B5542" s="3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topLeftCell="A43" workbookViewId="0">
      <selection activeCell="M44" sqref="M44"/>
    </sheetView>
  </sheetViews>
  <sheetFormatPr defaultRowHeight="15" x14ac:dyDescent="0.25"/>
  <cols>
    <col min="7" max="8" width="15.140625" bestFit="1" customWidth="1"/>
    <col min="9" max="9" width="15" bestFit="1" customWidth="1"/>
    <col min="24" max="24" width="11.140625" bestFit="1" customWidth="1"/>
  </cols>
  <sheetData>
    <row r="1" spans="1:24" x14ac:dyDescent="0.25">
      <c r="G1" t="s">
        <v>29</v>
      </c>
      <c r="H1" t="s">
        <v>30</v>
      </c>
      <c r="I1" t="s">
        <v>31</v>
      </c>
      <c r="K1" t="s">
        <v>32</v>
      </c>
      <c r="L1" t="s">
        <v>33</v>
      </c>
      <c r="N1" t="s">
        <v>36</v>
      </c>
      <c r="O1" t="s">
        <v>37</v>
      </c>
      <c r="Q1" t="s">
        <v>38</v>
      </c>
      <c r="R1" t="s">
        <v>39</v>
      </c>
      <c r="T1" t="s">
        <v>34</v>
      </c>
      <c r="U1" t="s">
        <v>35</v>
      </c>
      <c r="X1" t="s">
        <v>41</v>
      </c>
    </row>
    <row r="2" spans="1:24" x14ac:dyDescent="0.25">
      <c r="A2" t="s">
        <v>0</v>
      </c>
      <c r="C2" t="s">
        <v>2</v>
      </c>
      <c r="D2" t="s">
        <v>1</v>
      </c>
    </row>
    <row r="3" spans="1:24" x14ac:dyDescent="0.25">
      <c r="A3">
        <v>295</v>
      </c>
      <c r="B3">
        <v>69.010000000000005</v>
      </c>
      <c r="C3">
        <v>0.3</v>
      </c>
      <c r="D3" s="8">
        <f>B3+C3</f>
        <v>69.31</v>
      </c>
    </row>
    <row r="4" spans="1:24" x14ac:dyDescent="0.25">
      <c r="A4">
        <v>290</v>
      </c>
      <c r="B4">
        <v>68.83</v>
      </c>
      <c r="C4">
        <v>0.3</v>
      </c>
      <c r="D4" s="8">
        <f t="shared" ref="D4:D7" si="0">B4+C4</f>
        <v>69.13</v>
      </c>
      <c r="G4">
        <v>7.0000000000000001E-3</v>
      </c>
      <c r="H4">
        <v>2E-3</v>
      </c>
      <c r="I4">
        <v>2.0000000000000001E-4</v>
      </c>
    </row>
    <row r="5" spans="1:24" x14ac:dyDescent="0.25">
      <c r="A5">
        <v>285</v>
      </c>
      <c r="B5">
        <v>68.650000000000006</v>
      </c>
      <c r="C5">
        <v>0.3</v>
      </c>
      <c r="D5" s="8">
        <f t="shared" si="0"/>
        <v>68.95</v>
      </c>
      <c r="G5">
        <v>7.0000000000000001E-3</v>
      </c>
      <c r="H5">
        <v>2E-3</v>
      </c>
      <c r="I5">
        <v>2.0000000000000001E-4</v>
      </c>
    </row>
    <row r="6" spans="1:24" x14ac:dyDescent="0.25">
      <c r="A6">
        <v>280</v>
      </c>
      <c r="B6" s="8">
        <v>68.475651999999997</v>
      </c>
      <c r="C6">
        <v>0.3</v>
      </c>
      <c r="D6" s="8">
        <f>B6+C6</f>
        <v>68.775651999999994</v>
      </c>
      <c r="G6">
        <v>7.0000000000000001E-3</v>
      </c>
      <c r="H6">
        <v>2E-3</v>
      </c>
      <c r="I6">
        <v>2.0000000000000001E-4</v>
      </c>
      <c r="K6">
        <v>0.02</v>
      </c>
      <c r="L6">
        <v>0.105</v>
      </c>
      <c r="N6">
        <v>0.105</v>
      </c>
      <c r="O6">
        <v>0.17</v>
      </c>
      <c r="T6">
        <v>4.4999999999999998E-2</v>
      </c>
      <c r="U6">
        <v>0.105</v>
      </c>
      <c r="X6">
        <v>1000</v>
      </c>
    </row>
    <row r="7" spans="1:24" x14ac:dyDescent="0.25">
      <c r="A7">
        <v>275</v>
      </c>
      <c r="B7">
        <v>68.3</v>
      </c>
      <c r="C7">
        <v>0.3</v>
      </c>
      <c r="D7" s="8">
        <f t="shared" si="0"/>
        <v>68.599999999999994</v>
      </c>
      <c r="G7" s="9">
        <v>7.0000000000000001E-3</v>
      </c>
      <c r="H7" s="9">
        <v>2E-3</v>
      </c>
      <c r="I7" s="9">
        <v>2.0000000000000001E-4</v>
      </c>
    </row>
    <row r="9" spans="1:24" x14ac:dyDescent="0.25">
      <c r="A9" t="s">
        <v>0</v>
      </c>
      <c r="C9" t="s">
        <v>2</v>
      </c>
      <c r="D9" t="s">
        <v>1</v>
      </c>
    </row>
    <row r="10" spans="1:24" x14ac:dyDescent="0.25">
      <c r="A10">
        <v>295</v>
      </c>
      <c r="B10">
        <v>69.010000000000005</v>
      </c>
      <c r="C10">
        <v>0.5</v>
      </c>
      <c r="D10" s="8">
        <v>69.512365500000001</v>
      </c>
    </row>
    <row r="11" spans="1:24" x14ac:dyDescent="0.25">
      <c r="A11">
        <v>290</v>
      </c>
      <c r="B11">
        <v>68.83</v>
      </c>
      <c r="C11">
        <v>0.5</v>
      </c>
      <c r="D11" s="8">
        <v>69.333461</v>
      </c>
      <c r="G11">
        <v>8.0000000000000002E-3</v>
      </c>
      <c r="H11">
        <v>2E-3</v>
      </c>
      <c r="I11">
        <v>2.9999999999999997E-4</v>
      </c>
    </row>
    <row r="12" spans="1:24" x14ac:dyDescent="0.25">
      <c r="A12">
        <v>285</v>
      </c>
      <c r="B12">
        <v>68.650000000000006</v>
      </c>
      <c r="C12">
        <v>0.5</v>
      </c>
      <c r="D12" s="8">
        <v>69.154556499999998</v>
      </c>
      <c r="G12">
        <v>8.0000000000000002E-3</v>
      </c>
      <c r="H12">
        <v>2E-3</v>
      </c>
      <c r="I12">
        <v>2.9999999999999997E-4</v>
      </c>
    </row>
    <row r="13" spans="1:24" x14ac:dyDescent="0.25">
      <c r="A13">
        <v>280</v>
      </c>
      <c r="B13" s="8">
        <v>68.475651999999997</v>
      </c>
      <c r="C13">
        <v>0.5</v>
      </c>
      <c r="D13" s="8">
        <f>B13+C13</f>
        <v>68.975651999999997</v>
      </c>
      <c r="G13">
        <v>8.0000000000000002E-3</v>
      </c>
      <c r="H13">
        <v>2E-3</v>
      </c>
      <c r="I13">
        <v>2.9999999999999997E-4</v>
      </c>
      <c r="K13">
        <v>5.7000000000000002E-2</v>
      </c>
      <c r="L13">
        <v>0.15</v>
      </c>
      <c r="N13">
        <v>0.16</v>
      </c>
      <c r="O13">
        <v>0.27</v>
      </c>
      <c r="Q13">
        <v>0.27</v>
      </c>
      <c r="R13">
        <v>0.38</v>
      </c>
      <c r="X13">
        <v>1000</v>
      </c>
    </row>
    <row r="14" spans="1:24" x14ac:dyDescent="0.25">
      <c r="A14">
        <v>275</v>
      </c>
      <c r="B14">
        <v>68.3</v>
      </c>
      <c r="C14">
        <v>0.5</v>
      </c>
      <c r="D14" s="8">
        <v>68.796747499999995</v>
      </c>
      <c r="G14">
        <v>8.0000000000000002E-3</v>
      </c>
      <c r="H14">
        <v>2E-3</v>
      </c>
      <c r="I14">
        <v>2.9999999999999997E-4</v>
      </c>
    </row>
    <row r="16" spans="1:24" x14ac:dyDescent="0.25">
      <c r="A16" t="s">
        <v>0</v>
      </c>
      <c r="C16" t="s">
        <v>2</v>
      </c>
      <c r="D16" t="s">
        <v>1</v>
      </c>
    </row>
    <row r="17" spans="1:24" x14ac:dyDescent="0.25">
      <c r="A17">
        <v>295</v>
      </c>
      <c r="B17">
        <v>69.010000000000005</v>
      </c>
      <c r="C17">
        <v>0.8</v>
      </c>
      <c r="D17" s="8">
        <f>B17+C17</f>
        <v>69.81</v>
      </c>
    </row>
    <row r="18" spans="1:24" x14ac:dyDescent="0.25">
      <c r="A18">
        <v>290</v>
      </c>
      <c r="B18">
        <v>68.83</v>
      </c>
      <c r="C18">
        <v>0.8</v>
      </c>
      <c r="D18" s="8">
        <f t="shared" ref="D18" si="1">B18+C18</f>
        <v>69.63</v>
      </c>
      <c r="G18" s="9">
        <v>7.0000000000000001E-3</v>
      </c>
      <c r="H18" s="9">
        <v>2E-3</v>
      </c>
      <c r="I18" s="9">
        <v>2.9999999999999997E-4</v>
      </c>
    </row>
    <row r="19" spans="1:24" x14ac:dyDescent="0.25">
      <c r="A19">
        <v>285</v>
      </c>
      <c r="B19">
        <v>68.650000000000006</v>
      </c>
      <c r="C19">
        <v>0.8</v>
      </c>
      <c r="D19" s="8">
        <f>B19+C19</f>
        <v>69.45</v>
      </c>
      <c r="G19">
        <v>7.0000000000000001E-3</v>
      </c>
      <c r="H19">
        <v>2E-3</v>
      </c>
      <c r="I19">
        <v>2.9999999999999997E-4</v>
      </c>
      <c r="J19" s="10"/>
    </row>
    <row r="20" spans="1:24" x14ac:dyDescent="0.25">
      <c r="A20">
        <v>280</v>
      </c>
      <c r="B20" s="8">
        <v>68.475651999999997</v>
      </c>
      <c r="C20">
        <v>0.8</v>
      </c>
      <c r="D20" s="8">
        <f>B20+C20</f>
        <v>69.275651999999994</v>
      </c>
      <c r="G20">
        <v>7.0000000000000001E-3</v>
      </c>
      <c r="H20">
        <v>2E-3</v>
      </c>
      <c r="I20">
        <v>2.9999999999999997E-4</v>
      </c>
      <c r="J20" s="10"/>
      <c r="K20">
        <v>0.12</v>
      </c>
      <c r="L20">
        <v>0.21</v>
      </c>
      <c r="N20">
        <v>0.25</v>
      </c>
      <c r="O20">
        <v>0.42</v>
      </c>
      <c r="Q20">
        <v>0.43</v>
      </c>
      <c r="R20">
        <v>0.56999999999999995</v>
      </c>
      <c r="T20">
        <v>0.2</v>
      </c>
      <c r="U20">
        <v>0.38</v>
      </c>
      <c r="X20">
        <v>1000</v>
      </c>
    </row>
    <row r="21" spans="1:24" x14ac:dyDescent="0.25">
      <c r="A21">
        <v>275</v>
      </c>
      <c r="B21">
        <v>68.3</v>
      </c>
      <c r="C21">
        <v>0.8</v>
      </c>
      <c r="D21" s="8">
        <f>B21+C21</f>
        <v>69.099999999999994</v>
      </c>
      <c r="G21">
        <v>7.0000000000000001E-3</v>
      </c>
      <c r="H21">
        <v>2E-3</v>
      </c>
      <c r="I21">
        <v>2.9999999999999997E-4</v>
      </c>
      <c r="J21" s="10"/>
    </row>
    <row r="22" spans="1:24" x14ac:dyDescent="0.25">
      <c r="J22" s="10"/>
    </row>
    <row r="23" spans="1:24" x14ac:dyDescent="0.25">
      <c r="A23" s="3"/>
      <c r="B23" s="3"/>
      <c r="J23" s="10"/>
    </row>
    <row r="24" spans="1:24" x14ac:dyDescent="0.25">
      <c r="A24" t="s">
        <v>0</v>
      </c>
      <c r="B24" t="s">
        <v>40</v>
      </c>
      <c r="C24" t="s">
        <v>2</v>
      </c>
      <c r="D24" t="s">
        <v>1</v>
      </c>
    </row>
    <row r="25" spans="1:24" x14ac:dyDescent="0.25">
      <c r="A25">
        <v>295</v>
      </c>
      <c r="B25">
        <v>69.010000000000005</v>
      </c>
      <c r="C25">
        <v>1</v>
      </c>
      <c r="D25">
        <v>70.010000000000005</v>
      </c>
      <c r="G25">
        <v>0.02</v>
      </c>
      <c r="H25">
        <v>2E-3</v>
      </c>
      <c r="I25">
        <v>4.0000000000000002E-4</v>
      </c>
      <c r="K25">
        <v>0.1</v>
      </c>
      <c r="L25">
        <v>0.3</v>
      </c>
      <c r="N25">
        <v>0.3</v>
      </c>
      <c r="O25">
        <v>0.5</v>
      </c>
      <c r="Q25">
        <v>0.5</v>
      </c>
      <c r="R25">
        <v>0.7</v>
      </c>
      <c r="T25">
        <v>0.2</v>
      </c>
      <c r="U25">
        <v>0.48</v>
      </c>
    </row>
    <row r="26" spans="1:24" x14ac:dyDescent="0.25">
      <c r="A26">
        <v>290</v>
      </c>
      <c r="B26">
        <v>68.83</v>
      </c>
      <c r="C26">
        <v>1</v>
      </c>
      <c r="D26">
        <v>69.83</v>
      </c>
      <c r="G26">
        <v>0.02</v>
      </c>
      <c r="H26">
        <v>2E-3</v>
      </c>
      <c r="I26">
        <v>4.0000000000000002E-4</v>
      </c>
      <c r="K26">
        <v>0.1</v>
      </c>
      <c r="L26">
        <v>0.3</v>
      </c>
      <c r="N26">
        <v>0.3</v>
      </c>
      <c r="O26">
        <v>0.5</v>
      </c>
      <c r="Q26">
        <v>0.5</v>
      </c>
      <c r="R26">
        <v>0.7</v>
      </c>
      <c r="T26">
        <v>0.2</v>
      </c>
      <c r="U26">
        <v>0.48</v>
      </c>
    </row>
    <row r="27" spans="1:24" x14ac:dyDescent="0.25">
      <c r="A27">
        <v>285</v>
      </c>
      <c r="B27">
        <v>68.650000000000006</v>
      </c>
      <c r="C27">
        <v>1</v>
      </c>
      <c r="D27">
        <v>69.650000000000006</v>
      </c>
      <c r="G27">
        <v>0.02</v>
      </c>
      <c r="H27">
        <v>2E-3</v>
      </c>
      <c r="I27">
        <v>4.0000000000000002E-4</v>
      </c>
      <c r="K27">
        <v>0.1</v>
      </c>
      <c r="L27">
        <v>0.3</v>
      </c>
      <c r="N27">
        <v>0.3</v>
      </c>
      <c r="O27">
        <v>0.5</v>
      </c>
      <c r="Q27">
        <v>0.5</v>
      </c>
      <c r="R27">
        <v>0.7</v>
      </c>
      <c r="T27">
        <v>0.2</v>
      </c>
      <c r="U27">
        <v>0.48</v>
      </c>
    </row>
    <row r="28" spans="1:24" x14ac:dyDescent="0.25">
      <c r="A28">
        <v>280</v>
      </c>
      <c r="B28" s="8">
        <v>68.475651999999997</v>
      </c>
      <c r="C28">
        <v>1</v>
      </c>
      <c r="D28" s="8">
        <f>B28+C28</f>
        <v>69.475651999999997</v>
      </c>
      <c r="G28">
        <v>0.02</v>
      </c>
      <c r="H28">
        <v>2E-3</v>
      </c>
      <c r="I28">
        <v>4.0000000000000002E-4</v>
      </c>
      <c r="K28">
        <v>0.1</v>
      </c>
      <c r="L28">
        <v>0.3</v>
      </c>
      <c r="N28">
        <v>0.3</v>
      </c>
      <c r="O28">
        <v>0.5</v>
      </c>
      <c r="Q28">
        <v>0.5</v>
      </c>
      <c r="R28">
        <v>0.7</v>
      </c>
      <c r="T28">
        <v>0.2</v>
      </c>
      <c r="U28">
        <v>0.48</v>
      </c>
    </row>
    <row r="29" spans="1:24" x14ac:dyDescent="0.25">
      <c r="A29">
        <v>275</v>
      </c>
      <c r="B29">
        <v>68.3</v>
      </c>
      <c r="C29">
        <v>1</v>
      </c>
      <c r="D29">
        <v>69.3</v>
      </c>
      <c r="G29">
        <v>0.02</v>
      </c>
      <c r="H29">
        <v>2E-3</v>
      </c>
      <c r="I29">
        <v>4.0000000000000002E-4</v>
      </c>
      <c r="K29">
        <v>0.1</v>
      </c>
      <c r="L29">
        <v>0.3</v>
      </c>
      <c r="N29">
        <v>0.3</v>
      </c>
      <c r="O29">
        <v>0.5</v>
      </c>
      <c r="Q29">
        <v>0.5</v>
      </c>
      <c r="R29">
        <v>0.7</v>
      </c>
      <c r="T29">
        <v>0.2</v>
      </c>
      <c r="U29">
        <v>0.48</v>
      </c>
    </row>
    <row r="31" spans="1:24" x14ac:dyDescent="0.25">
      <c r="A31" t="s">
        <v>0</v>
      </c>
      <c r="C31" t="s">
        <v>2</v>
      </c>
      <c r="D31" t="s">
        <v>1</v>
      </c>
    </row>
    <row r="32" spans="1:24" x14ac:dyDescent="0.25">
      <c r="A32">
        <v>295</v>
      </c>
      <c r="B32">
        <v>69.010000000000005</v>
      </c>
      <c r="C32">
        <v>1.3</v>
      </c>
      <c r="D32" s="8">
        <f>B32+C32</f>
        <v>70.31</v>
      </c>
    </row>
    <row r="33" spans="1:24" x14ac:dyDescent="0.25">
      <c r="A33">
        <v>290</v>
      </c>
      <c r="B33">
        <v>68.83</v>
      </c>
      <c r="C33">
        <v>1.3</v>
      </c>
      <c r="D33" s="8">
        <f t="shared" ref="D33:D34" si="2">B33+C33</f>
        <v>70.13</v>
      </c>
      <c r="G33">
        <v>0.01</v>
      </c>
      <c r="H33">
        <v>2E-3</v>
      </c>
      <c r="I33">
        <v>4.0000000000000002E-4</v>
      </c>
    </row>
    <row r="34" spans="1:24" x14ac:dyDescent="0.25">
      <c r="A34">
        <v>285</v>
      </c>
      <c r="B34">
        <v>68.650000000000006</v>
      </c>
      <c r="C34">
        <v>1.3</v>
      </c>
      <c r="D34" s="8">
        <f t="shared" si="2"/>
        <v>69.95</v>
      </c>
      <c r="G34">
        <v>0.01</v>
      </c>
      <c r="H34">
        <v>2E-3</v>
      </c>
      <c r="I34">
        <v>4.0000000000000002E-4</v>
      </c>
    </row>
    <row r="35" spans="1:24" x14ac:dyDescent="0.25">
      <c r="A35">
        <v>280</v>
      </c>
      <c r="B35" s="8">
        <v>68.475651999999997</v>
      </c>
      <c r="C35">
        <v>1.3</v>
      </c>
      <c r="D35" s="8">
        <f>B35+C35</f>
        <v>69.775651999999994</v>
      </c>
      <c r="G35">
        <v>0.01</v>
      </c>
      <c r="H35">
        <v>2E-3</v>
      </c>
      <c r="I35">
        <v>4.0000000000000002E-4</v>
      </c>
      <c r="K35">
        <v>0.15</v>
      </c>
      <c r="L35">
        <v>0.35</v>
      </c>
      <c r="N35">
        <v>0.42</v>
      </c>
      <c r="O35">
        <v>0.65</v>
      </c>
      <c r="Q35">
        <v>0.7</v>
      </c>
      <c r="R35">
        <v>0.9</v>
      </c>
      <c r="T35">
        <v>0.28000000000000003</v>
      </c>
      <c r="U35">
        <v>0.6</v>
      </c>
      <c r="X35">
        <v>250</v>
      </c>
    </row>
    <row r="36" spans="1:24" x14ac:dyDescent="0.25">
      <c r="A36">
        <v>275</v>
      </c>
      <c r="B36">
        <v>68.3</v>
      </c>
      <c r="C36">
        <v>1.3</v>
      </c>
      <c r="D36" s="8">
        <f>B36+C36</f>
        <v>69.599999999999994</v>
      </c>
      <c r="G36">
        <v>0.01</v>
      </c>
      <c r="H36">
        <v>2E-3</v>
      </c>
      <c r="I36">
        <v>4.0000000000000002E-4</v>
      </c>
    </row>
    <row r="38" spans="1:24" x14ac:dyDescent="0.25">
      <c r="A38" s="3"/>
      <c r="B38" s="3"/>
    </row>
    <row r="39" spans="1:24" x14ac:dyDescent="0.25">
      <c r="A39" t="s">
        <v>0</v>
      </c>
      <c r="C39" t="s">
        <v>2</v>
      </c>
      <c r="D39" t="s">
        <v>1</v>
      </c>
    </row>
    <row r="40" spans="1:24" x14ac:dyDescent="0.25">
      <c r="A40">
        <v>295</v>
      </c>
      <c r="B40">
        <v>69.010000000000005</v>
      </c>
      <c r="C40">
        <v>1.5</v>
      </c>
      <c r="D40" s="8">
        <f>B40+C40</f>
        <v>70.510000000000005</v>
      </c>
    </row>
    <row r="41" spans="1:24" x14ac:dyDescent="0.25">
      <c r="A41">
        <v>290</v>
      </c>
      <c r="B41">
        <v>68.83</v>
      </c>
      <c r="C41">
        <v>1.5</v>
      </c>
      <c r="D41" s="8">
        <f t="shared" ref="D41:D42" si="3">B41+C41</f>
        <v>70.33</v>
      </c>
      <c r="G41">
        <v>1.2E-2</v>
      </c>
      <c r="H41">
        <v>2E-3</v>
      </c>
      <c r="I41">
        <v>4.0000000000000002E-4</v>
      </c>
    </row>
    <row r="42" spans="1:24" x14ac:dyDescent="0.25">
      <c r="A42">
        <v>285</v>
      </c>
      <c r="B42">
        <v>68.650000000000006</v>
      </c>
      <c r="C42">
        <v>1.5</v>
      </c>
      <c r="D42" s="8">
        <f t="shared" si="3"/>
        <v>70.150000000000006</v>
      </c>
      <c r="G42">
        <v>1.2E-2</v>
      </c>
      <c r="H42">
        <v>2E-3</v>
      </c>
      <c r="I42">
        <v>4.0000000000000002E-4</v>
      </c>
    </row>
    <row r="43" spans="1:24" x14ac:dyDescent="0.25">
      <c r="A43">
        <v>280</v>
      </c>
      <c r="B43" s="8">
        <v>68.475651999999997</v>
      </c>
      <c r="C43">
        <v>1.5</v>
      </c>
      <c r="D43" s="8">
        <f>B43+C43</f>
        <v>69.975651999999997</v>
      </c>
      <c r="G43">
        <v>1.2E-2</v>
      </c>
      <c r="H43">
        <v>2E-3</v>
      </c>
      <c r="I43">
        <v>4.0000000000000002E-4</v>
      </c>
      <c r="K43">
        <v>0.2</v>
      </c>
      <c r="L43">
        <v>0.4</v>
      </c>
      <c r="N43">
        <v>0.5</v>
      </c>
      <c r="O43">
        <v>0.7</v>
      </c>
      <c r="T43">
        <v>0.3</v>
      </c>
      <c r="U43">
        <v>0.7</v>
      </c>
      <c r="X43">
        <v>1000</v>
      </c>
    </row>
    <row r="44" spans="1:24" x14ac:dyDescent="0.25">
      <c r="A44">
        <v>275</v>
      </c>
      <c r="B44">
        <v>68.3</v>
      </c>
      <c r="C44">
        <v>1.5</v>
      </c>
      <c r="D44" s="8">
        <f>B44+C44</f>
        <v>69.8</v>
      </c>
      <c r="G44">
        <v>1.2E-2</v>
      </c>
      <c r="H44">
        <v>2E-3</v>
      </c>
      <c r="I44">
        <v>4.0000000000000002E-4</v>
      </c>
    </row>
    <row r="60" spans="1:2" x14ac:dyDescent="0.25">
      <c r="A60" s="3"/>
      <c r="B60" s="3"/>
    </row>
    <row r="63" spans="1:2" x14ac:dyDescent="0.25">
      <c r="A63" s="3"/>
      <c r="B63" s="3"/>
    </row>
    <row r="66" spans="1:2" x14ac:dyDescent="0.25">
      <c r="A66" s="3"/>
      <c r="B66" s="3"/>
    </row>
    <row r="70" spans="1:2" x14ac:dyDescent="0.25">
      <c r="A70" s="3"/>
      <c r="B70" s="3"/>
    </row>
    <row r="71" spans="1:2" x14ac:dyDescent="0.25">
      <c r="A71" s="3"/>
      <c r="B71" s="3"/>
    </row>
    <row r="74" spans="1:2" x14ac:dyDescent="0.25">
      <c r="A74" s="3"/>
      <c r="B74" s="3"/>
    </row>
    <row r="78" spans="1:2" x14ac:dyDescent="0.25">
      <c r="A78" s="3"/>
      <c r="B78" s="3"/>
    </row>
    <row r="79" spans="1:2" x14ac:dyDescent="0.25">
      <c r="A79" s="3"/>
      <c r="B79" s="3"/>
    </row>
    <row r="83" spans="1:2" x14ac:dyDescent="0.25">
      <c r="A83" s="3"/>
      <c r="B83" s="3"/>
    </row>
    <row r="86" spans="1:2" x14ac:dyDescent="0.25">
      <c r="A86" s="3"/>
      <c r="B86" s="3"/>
    </row>
    <row r="87" spans="1:2" x14ac:dyDescent="0.25">
      <c r="A87" s="3"/>
      <c r="B87" s="3"/>
    </row>
    <row r="90" spans="1:2" x14ac:dyDescent="0.25">
      <c r="A90" s="3"/>
      <c r="B90" s="3"/>
    </row>
    <row r="94" spans="1:2" x14ac:dyDescent="0.25">
      <c r="A94" s="3"/>
      <c r="B94" s="3"/>
    </row>
    <row r="95" spans="1:2" x14ac:dyDescent="0.25">
      <c r="A95" s="3"/>
      <c r="B95" s="3"/>
    </row>
    <row r="97" spans="1:2" x14ac:dyDescent="0.25">
      <c r="A97" s="3"/>
      <c r="B97" s="3"/>
    </row>
    <row r="102" spans="1:2" x14ac:dyDescent="0.25">
      <c r="A102" s="3"/>
      <c r="B102" s="3"/>
    </row>
    <row r="103" spans="1:2" x14ac:dyDescent="0.25">
      <c r="A103" s="3"/>
      <c r="B103" s="3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F28" sqref="F28"/>
    </sheetView>
  </sheetViews>
  <sheetFormatPr defaultRowHeight="15" x14ac:dyDescent="0.25"/>
  <sheetData>
    <row r="1" spans="1:10" x14ac:dyDescent="0.25">
      <c r="B1">
        <v>275</v>
      </c>
      <c r="C1">
        <v>278</v>
      </c>
      <c r="D1">
        <v>280</v>
      </c>
      <c r="E1">
        <v>282</v>
      </c>
      <c r="F1">
        <v>285</v>
      </c>
      <c r="G1">
        <v>288</v>
      </c>
      <c r="H1">
        <v>290</v>
      </c>
      <c r="I1">
        <v>293</v>
      </c>
      <c r="J1">
        <v>295</v>
      </c>
    </row>
    <row r="2" spans="1:10" x14ac:dyDescent="0.25">
      <c r="A2">
        <v>0.3</v>
      </c>
      <c r="B2">
        <v>0</v>
      </c>
      <c r="D2">
        <v>0</v>
      </c>
      <c r="F2">
        <v>0</v>
      </c>
      <c r="H2">
        <v>0</v>
      </c>
    </row>
    <row r="3" spans="1:10" x14ac:dyDescent="0.25">
      <c r="A3">
        <v>0.5</v>
      </c>
      <c r="B3">
        <v>0</v>
      </c>
      <c r="D3">
        <v>0</v>
      </c>
      <c r="F3">
        <v>0</v>
      </c>
      <c r="H3">
        <v>0</v>
      </c>
    </row>
    <row r="4" spans="1:10" x14ac:dyDescent="0.25">
      <c r="A4">
        <v>0.8</v>
      </c>
      <c r="B4">
        <v>0</v>
      </c>
      <c r="D4">
        <v>0</v>
      </c>
      <c r="F4">
        <v>0</v>
      </c>
      <c r="H4">
        <v>0</v>
      </c>
    </row>
    <row r="5" spans="1:10" x14ac:dyDescent="0.25">
      <c r="A5">
        <v>0.9</v>
      </c>
      <c r="B5">
        <v>1</v>
      </c>
      <c r="D5">
        <v>1</v>
      </c>
      <c r="F5">
        <v>1</v>
      </c>
      <c r="H5">
        <v>1</v>
      </c>
    </row>
    <row r="6" spans="1:10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1:10" x14ac:dyDescent="0.25">
      <c r="A7">
        <v>1.1000000000000001</v>
      </c>
      <c r="B7">
        <v>0</v>
      </c>
    </row>
    <row r="8" spans="1:10" x14ac:dyDescent="0.25">
      <c r="A8">
        <v>1.2</v>
      </c>
    </row>
    <row r="9" spans="1:10" x14ac:dyDescent="0.25">
      <c r="A9">
        <v>1.3</v>
      </c>
      <c r="B9">
        <v>1</v>
      </c>
      <c r="D9">
        <v>1</v>
      </c>
      <c r="F9">
        <v>1</v>
      </c>
      <c r="H9">
        <v>1</v>
      </c>
    </row>
    <row r="10" spans="1:10" x14ac:dyDescent="0.25">
      <c r="A10">
        <v>1.5</v>
      </c>
      <c r="B10">
        <v>0</v>
      </c>
      <c r="D10">
        <v>0</v>
      </c>
      <c r="F10">
        <v>0</v>
      </c>
      <c r="H10">
        <v>0</v>
      </c>
    </row>
    <row r="15" spans="1:10" x14ac:dyDescent="0.25">
      <c r="A15" t="s">
        <v>43</v>
      </c>
      <c r="B15" t="s">
        <v>45</v>
      </c>
      <c r="C15" t="s">
        <v>49</v>
      </c>
    </row>
    <row r="16" spans="1:10" x14ac:dyDescent="0.25">
      <c r="A16">
        <v>0.2</v>
      </c>
      <c r="B16">
        <f>1-A16</f>
        <v>0.8</v>
      </c>
      <c r="C16">
        <v>0.28000000000000003</v>
      </c>
      <c r="E16" t="s">
        <v>44</v>
      </c>
      <c r="F16">
        <f>B16^4</f>
        <v>0.40960000000000019</v>
      </c>
      <c r="G16">
        <f>F16*C16</f>
        <v>0.11468800000000007</v>
      </c>
    </row>
    <row r="17" spans="1:8" x14ac:dyDescent="0.25">
      <c r="E17" t="s">
        <v>46</v>
      </c>
      <c r="F17">
        <f>4*A16*B16^4</f>
        <v>0.32768000000000019</v>
      </c>
      <c r="G17">
        <f>F17*C16</f>
        <v>9.1750400000000065E-2</v>
      </c>
    </row>
    <row r="18" spans="1:8" x14ac:dyDescent="0.25">
      <c r="E18" t="s">
        <v>47</v>
      </c>
      <c r="F18">
        <f>18*A16^2*B16^8</f>
        <v>0.12079595520000014</v>
      </c>
      <c r="G18">
        <f>F18*C16</f>
        <v>3.3822867456000043E-2</v>
      </c>
    </row>
    <row r="19" spans="1:8" x14ac:dyDescent="0.25">
      <c r="E19" t="s">
        <v>48</v>
      </c>
      <c r="F19">
        <f>4*A16^3*B16^8*(1 + 3*B16 + 18*B16^2)</f>
        <v>8.0101140070400104E-2</v>
      </c>
      <c r="G19">
        <f>F19*C16</f>
        <v>2.2428319219712032E-2</v>
      </c>
    </row>
    <row r="23" spans="1:8" x14ac:dyDescent="0.25">
      <c r="A23" t="s">
        <v>52</v>
      </c>
      <c r="B23">
        <v>124.77652999999999</v>
      </c>
      <c r="F23" s="3">
        <v>1.5129900000000001E-6</v>
      </c>
      <c r="H23" s="3">
        <f>F23*1000000</f>
        <v>1.5129900000000001</v>
      </c>
    </row>
    <row r="24" spans="1:8" x14ac:dyDescent="0.25">
      <c r="A24" t="s">
        <v>51</v>
      </c>
      <c r="B24">
        <v>0.57404999999999995</v>
      </c>
      <c r="F24" s="3">
        <v>1.29139E-6</v>
      </c>
      <c r="H24" s="3">
        <f t="shared" ref="H24:H30" si="0">F24*1000000</f>
        <v>1.29139</v>
      </c>
    </row>
    <row r="25" spans="1:8" x14ac:dyDescent="0.25">
      <c r="F25" s="3">
        <v>1.78772E-6</v>
      </c>
      <c r="H25" s="3">
        <f t="shared" si="0"/>
        <v>1.78772</v>
      </c>
    </row>
    <row r="26" spans="1:8" x14ac:dyDescent="0.25">
      <c r="A26" t="s">
        <v>53</v>
      </c>
      <c r="B26" t="s">
        <v>54</v>
      </c>
      <c r="F26" s="3">
        <v>8.50521E-7</v>
      </c>
      <c r="H26" s="3">
        <f t="shared" si="0"/>
        <v>0.85052099999999997</v>
      </c>
    </row>
    <row r="27" spans="1:8" x14ac:dyDescent="0.25">
      <c r="A27">
        <f>$B$24*B27+$B$23</f>
        <v>278.04787999999996</v>
      </c>
      <c r="B27">
        <v>267</v>
      </c>
      <c r="H27" s="3"/>
    </row>
    <row r="28" spans="1:8" x14ac:dyDescent="0.25">
      <c r="A28">
        <f>$B$24*B28+$B$23</f>
        <v>281.49217999999996</v>
      </c>
      <c r="B28">
        <v>273</v>
      </c>
      <c r="F28" s="3"/>
      <c r="H28" s="3"/>
    </row>
    <row r="29" spans="1:8" x14ac:dyDescent="0.25">
      <c r="F29" s="3"/>
      <c r="H29" s="3"/>
    </row>
    <row r="30" spans="1:8" x14ac:dyDescent="0.25">
      <c r="F30" s="3"/>
      <c r="H3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9" sqref="C9"/>
    </sheetView>
  </sheetViews>
  <sheetFormatPr defaultRowHeight="15" x14ac:dyDescent="0.25"/>
  <cols>
    <col min="1" max="1" width="11.28515625" bestFit="1" customWidth="1"/>
    <col min="2" max="2" width="9.42578125" bestFit="1" customWidth="1"/>
  </cols>
  <sheetData>
    <row r="1" spans="1:4" x14ac:dyDescent="0.25">
      <c r="A1" t="s">
        <v>55</v>
      </c>
      <c r="B1">
        <v>0.54</v>
      </c>
    </row>
    <row r="2" spans="1:4" x14ac:dyDescent="0.25">
      <c r="A2" t="s">
        <v>56</v>
      </c>
      <c r="B2" s="12">
        <v>8.6173302999999999E-5</v>
      </c>
    </row>
    <row r="4" spans="1:4" x14ac:dyDescent="0.25">
      <c r="A4" t="s">
        <v>57</v>
      </c>
      <c r="B4" s="8">
        <f xml:space="preserve"> B1 / (B2)</f>
        <v>6266.4419396805533</v>
      </c>
      <c r="D4">
        <v>6233</v>
      </c>
    </row>
    <row r="5" spans="1:4" x14ac:dyDescent="0.25">
      <c r="D5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Hamamatsu S10362-11-100C apf</vt:lpstr>
      <vt:lpstr>results</vt:lpstr>
      <vt:lpstr>th</vt:lpstr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2015-12-26T06:12:35Z</dcterms:modified>
</cp:coreProperties>
</file>