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15"/>
  </bookViews>
  <sheets>
    <sheet name="info" sheetId="16" r:id="rId1"/>
    <sheet name="265" sheetId="11" r:id="rId2"/>
    <sheet name="267" sheetId="14" r:id="rId3"/>
    <sheet name="270" sheetId="8" r:id="rId4"/>
    <sheet name="272" sheetId="13" r:id="rId5"/>
    <sheet name="275" sheetId="7" r:id="rId6"/>
    <sheet name="277" sheetId="15" r:id="rId7"/>
    <sheet name="280" sheetId="12" r:id="rId8"/>
    <sheet name="282" sheetId="17" r:id="rId9"/>
    <sheet name="285" sheetId="18" r:id="rId10"/>
    <sheet name="287" sheetId="20" r:id="rId11"/>
    <sheet name="290" sheetId="21" r:id="rId12"/>
    <sheet name="292" sheetId="22" r:id="rId13"/>
    <sheet name="295" sheetId="19" r:id="rId14"/>
    <sheet name="vs" sheetId="9" r:id="rId15"/>
    <sheet name="Лист1" sheetId="23" r:id="rId16"/>
  </sheets>
  <calcPr calcId="152511"/>
</workbook>
</file>

<file path=xl/calcChain.xml><?xml version="1.0" encoding="utf-8"?>
<calcChain xmlns="http://schemas.openxmlformats.org/spreadsheetml/2006/main">
  <c r="B11" i="23" l="1"/>
  <c r="D11" i="23"/>
  <c r="C11" i="23"/>
  <c r="B10" i="23"/>
  <c r="D10" i="23"/>
  <c r="C10" i="23"/>
  <c r="B9" i="23"/>
  <c r="D9" i="23"/>
  <c r="C9" i="23"/>
  <c r="B8" i="23"/>
  <c r="C8" i="23"/>
  <c r="D8" i="23"/>
  <c r="B7" i="23"/>
  <c r="C7" i="23"/>
  <c r="D7" i="23"/>
  <c r="C15" i="23"/>
  <c r="D15" i="23" s="1"/>
  <c r="B6" i="23" l="1"/>
  <c r="C6" i="23"/>
  <c r="D6" i="23"/>
  <c r="D5" i="23"/>
  <c r="C5" i="23"/>
  <c r="U4" i="9"/>
  <c r="E15" i="9" l="1"/>
  <c r="B31" i="22"/>
  <c r="B29" i="22"/>
  <c r="B28" i="22"/>
  <c r="A31" i="22"/>
  <c r="A30" i="22"/>
  <c r="A29" i="22"/>
  <c r="A28" i="22"/>
  <c r="A27" i="22"/>
  <c r="A26" i="22"/>
  <c r="H29" i="22"/>
  <c r="G29" i="22"/>
  <c r="D26" i="22"/>
  <c r="P21" i="22"/>
  <c r="O21" i="22"/>
  <c r="N21" i="22"/>
  <c r="M21" i="22"/>
  <c r="L21" i="22"/>
  <c r="K21" i="22"/>
  <c r="J21" i="22"/>
  <c r="I21" i="22"/>
  <c r="H21" i="22"/>
  <c r="G21" i="22"/>
  <c r="F21" i="22"/>
  <c r="Q18" i="22"/>
  <c r="P18" i="22"/>
  <c r="O18" i="22"/>
  <c r="N18" i="22"/>
  <c r="M18" i="22"/>
  <c r="L18" i="22"/>
  <c r="D18" i="22" s="1"/>
  <c r="K18" i="22"/>
  <c r="J18" i="22"/>
  <c r="I18" i="22"/>
  <c r="H18" i="22"/>
  <c r="G18" i="22"/>
  <c r="F18" i="22"/>
  <c r="R15" i="22"/>
  <c r="Q15" i="22"/>
  <c r="P15" i="22"/>
  <c r="O15" i="22"/>
  <c r="N15" i="22"/>
  <c r="M15" i="22"/>
  <c r="L15" i="22"/>
  <c r="K15" i="22"/>
  <c r="J15" i="22"/>
  <c r="I15" i="22"/>
  <c r="H15" i="22"/>
  <c r="G15" i="22"/>
  <c r="F15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S6" i="22"/>
  <c r="R6" i="22"/>
  <c r="Q6" i="22"/>
  <c r="P6" i="22"/>
  <c r="O6" i="22"/>
  <c r="N6" i="22"/>
  <c r="M6" i="22"/>
  <c r="L6" i="22"/>
  <c r="K6" i="22"/>
  <c r="J6" i="22"/>
  <c r="D6" i="22" s="1"/>
  <c r="I6" i="22"/>
  <c r="H6" i="22"/>
  <c r="G6" i="22"/>
  <c r="F6" i="22"/>
  <c r="N3" i="22"/>
  <c r="M3" i="22"/>
  <c r="L3" i="22"/>
  <c r="K3" i="22"/>
  <c r="J3" i="22"/>
  <c r="I3" i="22"/>
  <c r="H3" i="22"/>
  <c r="G3" i="22"/>
  <c r="F3" i="22"/>
  <c r="E14" i="9"/>
  <c r="B29" i="21"/>
  <c r="B27" i="21"/>
  <c r="A27" i="21"/>
  <c r="S9" i="21"/>
  <c r="T9" i="21"/>
  <c r="A32" i="21"/>
  <c r="A31" i="21"/>
  <c r="H29" i="21"/>
  <c r="G29" i="21"/>
  <c r="A29" i="21"/>
  <c r="D26" i="21"/>
  <c r="A26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R15" i="21"/>
  <c r="Q15" i="21"/>
  <c r="P15" i="21"/>
  <c r="O15" i="21"/>
  <c r="N15" i="21"/>
  <c r="M15" i="21"/>
  <c r="L15" i="21"/>
  <c r="K15" i="21"/>
  <c r="J15" i="21"/>
  <c r="I15" i="21"/>
  <c r="H15" i="21"/>
  <c r="G15" i="21"/>
  <c r="F15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N3" i="21"/>
  <c r="M3" i="21"/>
  <c r="L3" i="21"/>
  <c r="K3" i="21"/>
  <c r="J3" i="21"/>
  <c r="I3" i="21"/>
  <c r="H3" i="21"/>
  <c r="G3" i="21"/>
  <c r="F3" i="21"/>
  <c r="E13" i="9"/>
  <c r="H29" i="20"/>
  <c r="D26" i="20"/>
  <c r="A29" i="20"/>
  <c r="A31" i="20"/>
  <c r="Q6" i="20"/>
  <c r="R6" i="20"/>
  <c r="S6" i="20"/>
  <c r="P6" i="20"/>
  <c r="N6" i="20"/>
  <c r="O6" i="20"/>
  <c r="A27" i="20"/>
  <c r="R3" i="20"/>
  <c r="S3" i="20"/>
  <c r="T3" i="20"/>
  <c r="P3" i="20"/>
  <c r="Q3" i="20"/>
  <c r="N3" i="20"/>
  <c r="O3" i="20"/>
  <c r="K3" i="20"/>
  <c r="L3" i="20"/>
  <c r="M3" i="20"/>
  <c r="A32" i="20"/>
  <c r="A26" i="20"/>
  <c r="G29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Q18" i="20"/>
  <c r="P18" i="20"/>
  <c r="O18" i="20"/>
  <c r="N18" i="20"/>
  <c r="M18" i="20"/>
  <c r="L18" i="20"/>
  <c r="K18" i="20"/>
  <c r="J18" i="20"/>
  <c r="I18" i="20"/>
  <c r="H18" i="20"/>
  <c r="G18" i="20"/>
  <c r="F18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D12" i="20" s="1"/>
  <c r="G12" i="20"/>
  <c r="F12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M6" i="20"/>
  <c r="L6" i="20"/>
  <c r="K6" i="20"/>
  <c r="J6" i="20"/>
  <c r="I6" i="20"/>
  <c r="H6" i="20"/>
  <c r="G6" i="20"/>
  <c r="F6" i="20"/>
  <c r="J3" i="20"/>
  <c r="I3" i="20"/>
  <c r="H3" i="20"/>
  <c r="G3" i="20"/>
  <c r="F3" i="20"/>
  <c r="B32" i="19"/>
  <c r="B31" i="19"/>
  <c r="B30" i="19"/>
  <c r="S15" i="19"/>
  <c r="B29" i="19"/>
  <c r="S9" i="19"/>
  <c r="A28" i="19"/>
  <c r="B27" i="19"/>
  <c r="G3" i="19"/>
  <c r="H3" i="19"/>
  <c r="I3" i="19"/>
  <c r="J3" i="19"/>
  <c r="K3" i="19"/>
  <c r="L3" i="19"/>
  <c r="M3" i="19"/>
  <c r="N3" i="19"/>
  <c r="O3" i="19"/>
  <c r="P3" i="19"/>
  <c r="N6" i="19"/>
  <c r="O6" i="19"/>
  <c r="H29" i="19"/>
  <c r="G29" i="19"/>
  <c r="D26" i="19"/>
  <c r="A26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M6" i="19"/>
  <c r="L6" i="19"/>
  <c r="K6" i="19"/>
  <c r="J6" i="19"/>
  <c r="I6" i="19"/>
  <c r="H6" i="19"/>
  <c r="G6" i="19"/>
  <c r="F6" i="19"/>
  <c r="F3" i="19"/>
  <c r="E5" i="9"/>
  <c r="E6" i="9"/>
  <c r="E7" i="9"/>
  <c r="E8" i="9"/>
  <c r="E9" i="9"/>
  <c r="E10" i="9"/>
  <c r="E11" i="9"/>
  <c r="E12" i="9"/>
  <c r="E4" i="9"/>
  <c r="H29" i="18"/>
  <c r="D26" i="18"/>
  <c r="B31" i="18"/>
  <c r="B29" i="18"/>
  <c r="G29" i="18"/>
  <c r="A27" i="18"/>
  <c r="A26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M6" i="18"/>
  <c r="L6" i="18"/>
  <c r="K6" i="18"/>
  <c r="J6" i="18"/>
  <c r="I6" i="18"/>
  <c r="H6" i="18"/>
  <c r="G6" i="18"/>
  <c r="F6" i="18"/>
  <c r="J3" i="18"/>
  <c r="I3" i="18"/>
  <c r="H3" i="18"/>
  <c r="G3" i="18"/>
  <c r="F3" i="18"/>
  <c r="H29" i="17"/>
  <c r="D26" i="17"/>
  <c r="U21" i="17"/>
  <c r="V21" i="17"/>
  <c r="S21" i="17"/>
  <c r="T21" i="17"/>
  <c r="B31" i="17"/>
  <c r="T18" i="17"/>
  <c r="S9" i="17"/>
  <c r="T9" i="17"/>
  <c r="Q9" i="17"/>
  <c r="R9" i="17"/>
  <c r="O9" i="17"/>
  <c r="P9" i="17"/>
  <c r="N9" i="17"/>
  <c r="L9" i="17"/>
  <c r="M9" i="17"/>
  <c r="R6" i="17"/>
  <c r="S6" i="17"/>
  <c r="N3" i="17"/>
  <c r="M3" i="17"/>
  <c r="R6" i="12"/>
  <c r="P3" i="12"/>
  <c r="G29" i="17"/>
  <c r="A27" i="17"/>
  <c r="A26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R15" i="17"/>
  <c r="Q15" i="17"/>
  <c r="P15" i="17"/>
  <c r="O15" i="17"/>
  <c r="N15" i="17"/>
  <c r="M15" i="17"/>
  <c r="L15" i="17"/>
  <c r="K15" i="17"/>
  <c r="J15" i="17"/>
  <c r="D15" i="17" s="1"/>
  <c r="I15" i="17"/>
  <c r="H15" i="17"/>
  <c r="G15" i="17"/>
  <c r="F15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K9" i="17"/>
  <c r="J9" i="17"/>
  <c r="I9" i="17"/>
  <c r="H9" i="17"/>
  <c r="G9" i="17"/>
  <c r="F9" i="17"/>
  <c r="Q6" i="17"/>
  <c r="P6" i="17"/>
  <c r="O6" i="17"/>
  <c r="N6" i="17"/>
  <c r="M6" i="17"/>
  <c r="L6" i="17"/>
  <c r="K6" i="17"/>
  <c r="J6" i="17"/>
  <c r="I6" i="17"/>
  <c r="H6" i="17"/>
  <c r="G6" i="17"/>
  <c r="F6" i="17"/>
  <c r="L3" i="17"/>
  <c r="K3" i="17"/>
  <c r="J3" i="17"/>
  <c r="I3" i="17"/>
  <c r="H3" i="17"/>
  <c r="G3" i="17"/>
  <c r="F3" i="17"/>
  <c r="D26" i="12"/>
  <c r="P18" i="12"/>
  <c r="Q18" i="12"/>
  <c r="R18" i="12"/>
  <c r="O18" i="12"/>
  <c r="N18" i="12"/>
  <c r="Q12" i="12"/>
  <c r="R12" i="12"/>
  <c r="N12" i="12"/>
  <c r="O12" i="12"/>
  <c r="P12" i="12"/>
  <c r="K12" i="12"/>
  <c r="L12" i="12"/>
  <c r="M12" i="12"/>
  <c r="Q21" i="12"/>
  <c r="P21" i="12"/>
  <c r="N21" i="12"/>
  <c r="O21" i="12"/>
  <c r="M21" i="12"/>
  <c r="P6" i="12"/>
  <c r="Q6" i="12"/>
  <c r="A27" i="12"/>
  <c r="A26" i="12"/>
  <c r="N3" i="12"/>
  <c r="O3" i="12"/>
  <c r="B40" i="15"/>
  <c r="M27" i="15"/>
  <c r="N27" i="15"/>
  <c r="O27" i="15"/>
  <c r="P27" i="15"/>
  <c r="Q27" i="15"/>
  <c r="B39" i="15"/>
  <c r="N24" i="15"/>
  <c r="O24" i="15"/>
  <c r="P24" i="15"/>
  <c r="Q24" i="15"/>
  <c r="H35" i="15"/>
  <c r="S21" i="15"/>
  <c r="T18" i="15"/>
  <c r="R18" i="15"/>
  <c r="S18" i="15"/>
  <c r="B36" i="15"/>
  <c r="P15" i="15"/>
  <c r="Q15" i="15"/>
  <c r="R15" i="15"/>
  <c r="E23" i="7"/>
  <c r="G26" i="7"/>
  <c r="D32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P6" i="15"/>
  <c r="Q6" i="15"/>
  <c r="R6" i="15"/>
  <c r="S6" i="15"/>
  <c r="T6" i="15"/>
  <c r="U6" i="15"/>
  <c r="V6" i="15"/>
  <c r="H26" i="7"/>
  <c r="B28" i="7"/>
  <c r="M18" i="7"/>
  <c r="N18" i="7"/>
  <c r="O18" i="7"/>
  <c r="B27" i="7"/>
  <c r="N15" i="7"/>
  <c r="O15" i="7"/>
  <c r="P15" i="7"/>
  <c r="D12" i="7"/>
  <c r="D6" i="7"/>
  <c r="D23" i="7"/>
  <c r="H29" i="13"/>
  <c r="B31" i="13"/>
  <c r="O18" i="13"/>
  <c r="N18" i="13"/>
  <c r="H29" i="8"/>
  <c r="B31" i="8"/>
  <c r="N18" i="8"/>
  <c r="D26" i="8"/>
  <c r="H42" i="14"/>
  <c r="H38" i="14"/>
  <c r="B43" i="14"/>
  <c r="H41" i="11"/>
  <c r="H38" i="11"/>
  <c r="D38" i="11" s="1"/>
  <c r="B45" i="11"/>
  <c r="B42" i="11"/>
  <c r="B43" i="11"/>
  <c r="N18" i="11"/>
  <c r="D15" i="22" l="1"/>
  <c r="D12" i="22"/>
  <c r="D21" i="22"/>
  <c r="D9" i="22"/>
  <c r="B27" i="22" s="1"/>
  <c r="D3" i="22"/>
  <c r="B26" i="22" s="1"/>
  <c r="E26" i="22"/>
  <c r="D18" i="21"/>
  <c r="D9" i="21"/>
  <c r="D12" i="21"/>
  <c r="E26" i="21"/>
  <c r="D21" i="21"/>
  <c r="B32" i="21" s="1"/>
  <c r="D15" i="21"/>
  <c r="D6" i="21"/>
  <c r="D3" i="21"/>
  <c r="B26" i="21" s="1"/>
  <c r="E26" i="20"/>
  <c r="D15" i="20"/>
  <c r="B29" i="20" s="1"/>
  <c r="D3" i="20"/>
  <c r="B26" i="20" s="1"/>
  <c r="D21" i="20"/>
  <c r="B32" i="20" s="1"/>
  <c r="D18" i="20"/>
  <c r="B31" i="20" s="1"/>
  <c r="D9" i="20"/>
  <c r="D6" i="20"/>
  <c r="B27" i="20" s="1"/>
  <c r="E26" i="19"/>
  <c r="D15" i="19"/>
  <c r="D12" i="19"/>
  <c r="D9" i="19"/>
  <c r="B28" i="19" s="1"/>
  <c r="D21" i="19"/>
  <c r="D18" i="19"/>
  <c r="D6" i="19"/>
  <c r="D3" i="19"/>
  <c r="B26" i="19" s="1"/>
  <c r="E26" i="18"/>
  <c r="D12" i="18"/>
  <c r="D15" i="18"/>
  <c r="D21" i="18"/>
  <c r="B32" i="18" s="1"/>
  <c r="D3" i="18"/>
  <c r="B26" i="18" s="1"/>
  <c r="D18" i="18"/>
  <c r="D9" i="18"/>
  <c r="D6" i="18"/>
  <c r="B27" i="18" s="1"/>
  <c r="D21" i="17"/>
  <c r="B32" i="17" s="1"/>
  <c r="D12" i="17"/>
  <c r="D9" i="17"/>
  <c r="B29" i="17" s="1"/>
  <c r="D6" i="17"/>
  <c r="B27" i="17" s="1"/>
  <c r="E26" i="17"/>
  <c r="D18" i="17"/>
  <c r="D3" i="17"/>
  <c r="B26" i="17" s="1"/>
  <c r="G18" i="15"/>
  <c r="H18" i="15"/>
  <c r="I18" i="15"/>
  <c r="J18" i="15"/>
  <c r="K18" i="15"/>
  <c r="L18" i="15"/>
  <c r="M18" i="15"/>
  <c r="N18" i="15"/>
  <c r="O18" i="15"/>
  <c r="P18" i="15"/>
  <c r="Q18" i="15"/>
  <c r="F18" i="15"/>
  <c r="P12" i="15"/>
  <c r="Q12" i="15"/>
  <c r="R12" i="15"/>
  <c r="S12" i="15"/>
  <c r="G12" i="15"/>
  <c r="H12" i="15"/>
  <c r="I12" i="15"/>
  <c r="J12" i="15"/>
  <c r="K12" i="15"/>
  <c r="L12" i="15"/>
  <c r="M12" i="15"/>
  <c r="N12" i="15"/>
  <c r="O12" i="15"/>
  <c r="F12" i="15"/>
  <c r="G6" i="15"/>
  <c r="H6" i="15"/>
  <c r="I6" i="15"/>
  <c r="J6" i="15"/>
  <c r="K6" i="15"/>
  <c r="L6" i="15"/>
  <c r="M6" i="15"/>
  <c r="N6" i="15"/>
  <c r="O6" i="15"/>
  <c r="F6" i="15"/>
  <c r="G35" i="15"/>
  <c r="E32" i="15" s="1"/>
  <c r="L27" i="15"/>
  <c r="K27" i="15"/>
  <c r="J27" i="15"/>
  <c r="I27" i="15"/>
  <c r="H27" i="15"/>
  <c r="G27" i="15"/>
  <c r="F27" i="15"/>
  <c r="M24" i="15"/>
  <c r="L24" i="15"/>
  <c r="K24" i="15"/>
  <c r="J24" i="15"/>
  <c r="I24" i="15"/>
  <c r="H24" i="15"/>
  <c r="G24" i="15"/>
  <c r="F24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O15" i="15"/>
  <c r="N15" i="15"/>
  <c r="M15" i="15"/>
  <c r="L15" i="15"/>
  <c r="K15" i="15"/>
  <c r="J15" i="15"/>
  <c r="I15" i="15"/>
  <c r="H15" i="15"/>
  <c r="G15" i="15"/>
  <c r="F15" i="15"/>
  <c r="F9" i="15"/>
  <c r="Q3" i="15"/>
  <c r="P3" i="15"/>
  <c r="O3" i="15"/>
  <c r="N3" i="15"/>
  <c r="M3" i="15"/>
  <c r="L3" i="15"/>
  <c r="K3" i="15"/>
  <c r="J3" i="15"/>
  <c r="I3" i="15"/>
  <c r="H3" i="15"/>
  <c r="G3" i="15"/>
  <c r="F3" i="15"/>
  <c r="G41" i="11"/>
  <c r="G15" i="11"/>
  <c r="H15" i="11"/>
  <c r="I15" i="11"/>
  <c r="J15" i="11"/>
  <c r="K15" i="11"/>
  <c r="L15" i="11"/>
  <c r="M15" i="11"/>
  <c r="N15" i="11"/>
  <c r="O15" i="11"/>
  <c r="P15" i="11"/>
  <c r="F15" i="11"/>
  <c r="G9" i="11"/>
  <c r="H9" i="11"/>
  <c r="I9" i="11"/>
  <c r="J9" i="11"/>
  <c r="K9" i="11"/>
  <c r="L9" i="11"/>
  <c r="F9" i="11"/>
  <c r="N9" i="14"/>
  <c r="G9" i="14"/>
  <c r="H9" i="14"/>
  <c r="I9" i="14"/>
  <c r="J9" i="14"/>
  <c r="K9" i="14"/>
  <c r="L9" i="14"/>
  <c r="M9" i="14"/>
  <c r="F9" i="14"/>
  <c r="G15" i="14"/>
  <c r="H15" i="14"/>
  <c r="I15" i="14"/>
  <c r="J15" i="14"/>
  <c r="K15" i="14"/>
  <c r="L15" i="14"/>
  <c r="M15" i="14"/>
  <c r="F15" i="14"/>
  <c r="D38" i="14"/>
  <c r="G42" i="14"/>
  <c r="AA24" i="14"/>
  <c r="Z24" i="14"/>
  <c r="W24" i="14"/>
  <c r="X24" i="14"/>
  <c r="Y24" i="14"/>
  <c r="Q24" i="14"/>
  <c r="R24" i="14"/>
  <c r="S24" i="14"/>
  <c r="T24" i="14"/>
  <c r="U24" i="14"/>
  <c r="V24" i="14"/>
  <c r="P18" i="14"/>
  <c r="N18" i="14"/>
  <c r="O18" i="14"/>
  <c r="D18" i="15" l="1"/>
  <c r="B37" i="15" s="1"/>
  <c r="D3" i="15"/>
  <c r="D12" i="15"/>
  <c r="B35" i="15" s="1"/>
  <c r="D9" i="15"/>
  <c r="B34" i="15" s="1"/>
  <c r="D15" i="14"/>
  <c r="B42" i="14" s="1"/>
  <c r="D9" i="14"/>
  <c r="B40" i="14" s="1"/>
  <c r="E38" i="11"/>
  <c r="D8" i="11"/>
  <c r="B40" i="11" s="1"/>
  <c r="D15" i="11"/>
  <c r="D15" i="15"/>
  <c r="D27" i="15"/>
  <c r="D6" i="15"/>
  <c r="B33" i="15" s="1"/>
  <c r="D24" i="15"/>
  <c r="B32" i="15"/>
  <c r="D21" i="15"/>
  <c r="B38" i="15" s="1"/>
  <c r="E38" i="14"/>
  <c r="L33" i="14"/>
  <c r="K33" i="14"/>
  <c r="J33" i="14"/>
  <c r="I33" i="14"/>
  <c r="H33" i="14"/>
  <c r="G33" i="14"/>
  <c r="F33" i="14"/>
  <c r="D33" i="14" s="1"/>
  <c r="M30" i="14"/>
  <c r="L30" i="14"/>
  <c r="K30" i="14"/>
  <c r="J30" i="14"/>
  <c r="I30" i="14"/>
  <c r="H30" i="14"/>
  <c r="G30" i="14"/>
  <c r="D30" i="14" s="1"/>
  <c r="F30" i="14"/>
  <c r="R27" i="14"/>
  <c r="Q27" i="14"/>
  <c r="P27" i="14"/>
  <c r="O27" i="14"/>
  <c r="N27" i="14"/>
  <c r="M27" i="14"/>
  <c r="L27" i="14"/>
  <c r="K27" i="14"/>
  <c r="J27" i="14"/>
  <c r="I27" i="14"/>
  <c r="H27" i="14"/>
  <c r="D27" i="14" s="1"/>
  <c r="G27" i="14"/>
  <c r="F27" i="14"/>
  <c r="P24" i="14"/>
  <c r="O24" i="14"/>
  <c r="N24" i="14"/>
  <c r="M24" i="14"/>
  <c r="L24" i="14"/>
  <c r="K24" i="14"/>
  <c r="J24" i="14"/>
  <c r="I24" i="14"/>
  <c r="H24" i="14"/>
  <c r="G24" i="14"/>
  <c r="F24" i="14"/>
  <c r="L21" i="14"/>
  <c r="K21" i="14"/>
  <c r="J21" i="14"/>
  <c r="I21" i="14"/>
  <c r="H21" i="14"/>
  <c r="G21" i="14"/>
  <c r="F21" i="14"/>
  <c r="M18" i="14"/>
  <c r="L18" i="14"/>
  <c r="K18" i="14"/>
  <c r="J18" i="14"/>
  <c r="I18" i="14"/>
  <c r="H18" i="14"/>
  <c r="G18" i="14"/>
  <c r="F18" i="14"/>
  <c r="P12" i="14"/>
  <c r="O12" i="14"/>
  <c r="N12" i="14"/>
  <c r="M12" i="14"/>
  <c r="L12" i="14"/>
  <c r="K12" i="14"/>
  <c r="J12" i="14"/>
  <c r="I12" i="14"/>
  <c r="H12" i="14"/>
  <c r="G12" i="14"/>
  <c r="F12" i="14"/>
  <c r="L6" i="14"/>
  <c r="K6" i="14"/>
  <c r="J6" i="14"/>
  <c r="I6" i="14"/>
  <c r="H6" i="14"/>
  <c r="G6" i="14"/>
  <c r="F6" i="14"/>
  <c r="D26" i="13"/>
  <c r="G29" i="13"/>
  <c r="L21" i="13"/>
  <c r="K21" i="13"/>
  <c r="J21" i="13"/>
  <c r="I21" i="13"/>
  <c r="H21" i="13"/>
  <c r="G21" i="13"/>
  <c r="F21" i="13"/>
  <c r="D21" i="13" s="1"/>
  <c r="M18" i="13"/>
  <c r="L18" i="13"/>
  <c r="K18" i="13"/>
  <c r="J18" i="13"/>
  <c r="I18" i="13"/>
  <c r="H18" i="13"/>
  <c r="G18" i="13"/>
  <c r="F18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O12" i="13"/>
  <c r="N12" i="13"/>
  <c r="M12" i="13"/>
  <c r="L12" i="13"/>
  <c r="K12" i="13"/>
  <c r="J12" i="13"/>
  <c r="I12" i="13"/>
  <c r="H12" i="13"/>
  <c r="G12" i="13"/>
  <c r="F12" i="13"/>
  <c r="O9" i="13"/>
  <c r="N9" i="13"/>
  <c r="M9" i="13"/>
  <c r="L9" i="13"/>
  <c r="K9" i="13"/>
  <c r="J9" i="13"/>
  <c r="I9" i="13"/>
  <c r="H9" i="13"/>
  <c r="G9" i="13"/>
  <c r="F9" i="13"/>
  <c r="O6" i="13"/>
  <c r="N6" i="13"/>
  <c r="M6" i="13"/>
  <c r="L6" i="13"/>
  <c r="K6" i="13"/>
  <c r="J6" i="13"/>
  <c r="I6" i="13"/>
  <c r="H6" i="13"/>
  <c r="G6" i="13"/>
  <c r="F6" i="13"/>
  <c r="M3" i="13"/>
  <c r="L3" i="13"/>
  <c r="K3" i="13"/>
  <c r="J3" i="13"/>
  <c r="I3" i="13"/>
  <c r="H3" i="13"/>
  <c r="G3" i="13"/>
  <c r="F3" i="13"/>
  <c r="H29" i="12"/>
  <c r="G29" i="12"/>
  <c r="G9" i="12"/>
  <c r="H9" i="12"/>
  <c r="I9" i="12"/>
  <c r="J9" i="12"/>
  <c r="K9" i="12"/>
  <c r="F9" i="12"/>
  <c r="D9" i="12" s="1"/>
  <c r="G29" i="8"/>
  <c r="E26" i="8" s="1"/>
  <c r="L21" i="12"/>
  <c r="K21" i="12"/>
  <c r="J21" i="12"/>
  <c r="I21" i="12"/>
  <c r="H21" i="12"/>
  <c r="G21" i="12"/>
  <c r="F21" i="12"/>
  <c r="M18" i="12"/>
  <c r="L18" i="12"/>
  <c r="K18" i="12"/>
  <c r="J18" i="12"/>
  <c r="I18" i="12"/>
  <c r="H18" i="12"/>
  <c r="G18" i="12"/>
  <c r="F18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J12" i="12"/>
  <c r="I12" i="12"/>
  <c r="H12" i="12"/>
  <c r="G12" i="12"/>
  <c r="F12" i="12"/>
  <c r="O6" i="12"/>
  <c r="N6" i="12"/>
  <c r="M6" i="12"/>
  <c r="L6" i="12"/>
  <c r="K6" i="12"/>
  <c r="J6" i="12"/>
  <c r="I6" i="12"/>
  <c r="H6" i="12"/>
  <c r="G6" i="12"/>
  <c r="F6" i="12"/>
  <c r="M3" i="12"/>
  <c r="L3" i="12"/>
  <c r="K3" i="12"/>
  <c r="J3" i="12"/>
  <c r="I3" i="12"/>
  <c r="H3" i="12"/>
  <c r="G3" i="12"/>
  <c r="F3" i="12"/>
  <c r="F21" i="11"/>
  <c r="G21" i="11"/>
  <c r="H21" i="11"/>
  <c r="I21" i="11"/>
  <c r="J21" i="11"/>
  <c r="K21" i="11"/>
  <c r="L21" i="11"/>
  <c r="M21" i="11"/>
  <c r="N21" i="11"/>
  <c r="O21" i="11"/>
  <c r="P21" i="11"/>
  <c r="O6" i="11"/>
  <c r="P6" i="11"/>
  <c r="Q6" i="11"/>
  <c r="R6" i="11"/>
  <c r="S6" i="11"/>
  <c r="L33" i="11"/>
  <c r="K33" i="11"/>
  <c r="J33" i="11"/>
  <c r="I33" i="11"/>
  <c r="H33" i="11"/>
  <c r="G33" i="11"/>
  <c r="F33" i="11"/>
  <c r="M30" i="11"/>
  <c r="L30" i="11"/>
  <c r="K30" i="11"/>
  <c r="J30" i="11"/>
  <c r="I30" i="11"/>
  <c r="H30" i="11"/>
  <c r="G30" i="11"/>
  <c r="F30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N24" i="11"/>
  <c r="M24" i="11"/>
  <c r="L24" i="11"/>
  <c r="K24" i="11"/>
  <c r="J24" i="11"/>
  <c r="I24" i="11"/>
  <c r="H24" i="11"/>
  <c r="G24" i="11"/>
  <c r="F24" i="11"/>
  <c r="M18" i="11"/>
  <c r="L18" i="11"/>
  <c r="K18" i="11"/>
  <c r="J18" i="11"/>
  <c r="I18" i="11"/>
  <c r="H18" i="11"/>
  <c r="G18" i="11"/>
  <c r="F18" i="11"/>
  <c r="P12" i="11"/>
  <c r="O12" i="11"/>
  <c r="N12" i="11"/>
  <c r="M12" i="11"/>
  <c r="L12" i="11"/>
  <c r="K12" i="11"/>
  <c r="J12" i="11"/>
  <c r="I12" i="11"/>
  <c r="H12" i="11"/>
  <c r="G12" i="11"/>
  <c r="F12" i="11"/>
  <c r="N6" i="11"/>
  <c r="M6" i="11"/>
  <c r="L6" i="11"/>
  <c r="K6" i="11"/>
  <c r="J6" i="11"/>
  <c r="I6" i="11"/>
  <c r="H6" i="11"/>
  <c r="G6" i="11"/>
  <c r="F6" i="11"/>
  <c r="G3" i="8"/>
  <c r="H3" i="8"/>
  <c r="I3" i="8"/>
  <c r="J3" i="8"/>
  <c r="K3" i="8"/>
  <c r="L3" i="8"/>
  <c r="F3" i="8"/>
  <c r="L21" i="8"/>
  <c r="K21" i="8"/>
  <c r="J21" i="8"/>
  <c r="I21" i="8"/>
  <c r="D21" i="8" s="1"/>
  <c r="H21" i="8"/>
  <c r="G21" i="8"/>
  <c r="F21" i="8"/>
  <c r="M18" i="8"/>
  <c r="L18" i="8"/>
  <c r="K18" i="8"/>
  <c r="J18" i="8"/>
  <c r="I18" i="8"/>
  <c r="H18" i="8"/>
  <c r="G18" i="8"/>
  <c r="F18" i="8"/>
  <c r="P15" i="8"/>
  <c r="O15" i="8"/>
  <c r="N15" i="8"/>
  <c r="M15" i="8"/>
  <c r="L15" i="8"/>
  <c r="K15" i="8"/>
  <c r="J15" i="8"/>
  <c r="I15" i="8"/>
  <c r="H15" i="8"/>
  <c r="G15" i="8"/>
  <c r="F15" i="8"/>
  <c r="P12" i="8"/>
  <c r="O12" i="8"/>
  <c r="N12" i="8"/>
  <c r="M12" i="8"/>
  <c r="L12" i="8"/>
  <c r="K12" i="8"/>
  <c r="J12" i="8"/>
  <c r="I12" i="8"/>
  <c r="H12" i="8"/>
  <c r="G12" i="8"/>
  <c r="F12" i="8"/>
  <c r="P9" i="8"/>
  <c r="O9" i="8"/>
  <c r="N9" i="8"/>
  <c r="M9" i="8"/>
  <c r="L9" i="8"/>
  <c r="K9" i="8"/>
  <c r="J9" i="8"/>
  <c r="I9" i="8"/>
  <c r="H9" i="8"/>
  <c r="G9" i="8"/>
  <c r="F9" i="8"/>
  <c r="M6" i="8"/>
  <c r="L6" i="8"/>
  <c r="K6" i="8"/>
  <c r="J6" i="8"/>
  <c r="I6" i="8"/>
  <c r="H6" i="8"/>
  <c r="G6" i="8"/>
  <c r="F6" i="8"/>
  <c r="E26" i="12" l="1"/>
  <c r="D18" i="12"/>
  <c r="B31" i="12" s="1"/>
  <c r="D21" i="12"/>
  <c r="B32" i="12" s="1"/>
  <c r="D12" i="12"/>
  <c r="B29" i="12" s="1"/>
  <c r="D18" i="13"/>
  <c r="D15" i="13"/>
  <c r="B30" i="13" s="1"/>
  <c r="D12" i="13"/>
  <c r="B29" i="13" s="1"/>
  <c r="D9" i="13"/>
  <c r="B28" i="13" s="1"/>
  <c r="D6" i="13"/>
  <c r="B27" i="13" s="1"/>
  <c r="D3" i="13"/>
  <c r="B26" i="13" s="1"/>
  <c r="D18" i="8"/>
  <c r="D3" i="8"/>
  <c r="B26" i="8" s="1"/>
  <c r="D18" i="14"/>
  <c r="D12" i="14"/>
  <c r="B41" i="14" s="1"/>
  <c r="D6" i="14"/>
  <c r="B39" i="14" s="1"/>
  <c r="D30" i="11"/>
  <c r="D33" i="11"/>
  <c r="D18" i="11"/>
  <c r="D12" i="11"/>
  <c r="B41" i="11" s="1"/>
  <c r="D27" i="11"/>
  <c r="D24" i="11"/>
  <c r="D21" i="11"/>
  <c r="B44" i="11" s="1"/>
  <c r="D6" i="11"/>
  <c r="B39" i="11" s="1"/>
  <c r="D24" i="14"/>
  <c r="B45" i="14" s="1"/>
  <c r="D21" i="14"/>
  <c r="B44" i="14" s="1"/>
  <c r="E26" i="13"/>
  <c r="D15" i="12"/>
  <c r="D6" i="12"/>
  <c r="B27" i="12" s="1"/>
  <c r="D3" i="12"/>
  <c r="B26" i="12" s="1"/>
  <c r="D6" i="8"/>
  <c r="B27" i="8" s="1"/>
  <c r="D15" i="8"/>
  <c r="B30" i="8" s="1"/>
  <c r="D12" i="8"/>
  <c r="B29" i="8" s="1"/>
  <c r="D9" i="8"/>
  <c r="B28" i="8" s="1"/>
  <c r="G3" i="7"/>
  <c r="H3" i="7"/>
  <c r="I3" i="7"/>
  <c r="D3" i="7" s="1"/>
  <c r="B23" i="7" s="1"/>
  <c r="J3" i="7"/>
  <c r="K3" i="7"/>
  <c r="L3" i="7"/>
  <c r="M3" i="7"/>
  <c r="N3" i="7"/>
  <c r="F3" i="7"/>
  <c r="G6" i="7"/>
  <c r="H6" i="7"/>
  <c r="I6" i="7"/>
  <c r="J6" i="7"/>
  <c r="K6" i="7"/>
  <c r="L6" i="7"/>
  <c r="M6" i="7"/>
  <c r="N6" i="7"/>
  <c r="F6" i="7"/>
  <c r="D18" i="7"/>
  <c r="M9" i="7"/>
  <c r="N9" i="7"/>
  <c r="L18" i="7"/>
  <c r="K18" i="7"/>
  <c r="J18" i="7"/>
  <c r="I18" i="7"/>
  <c r="H18" i="7"/>
  <c r="G18" i="7"/>
  <c r="F18" i="7"/>
  <c r="M15" i="7"/>
  <c r="L15" i="7"/>
  <c r="K15" i="7"/>
  <c r="J15" i="7"/>
  <c r="I15" i="7"/>
  <c r="H15" i="7"/>
  <c r="G15" i="7"/>
  <c r="F15" i="7"/>
  <c r="N12" i="7"/>
  <c r="M12" i="7"/>
  <c r="L12" i="7"/>
  <c r="K12" i="7"/>
  <c r="J12" i="7"/>
  <c r="I12" i="7"/>
  <c r="H12" i="7"/>
  <c r="G12" i="7"/>
  <c r="F12" i="7"/>
  <c r="L9" i="7"/>
  <c r="K9" i="7"/>
  <c r="J9" i="7"/>
  <c r="I9" i="7"/>
  <c r="H9" i="7"/>
  <c r="G9" i="7"/>
  <c r="F9" i="7"/>
  <c r="D15" i="7" l="1"/>
  <c r="B26" i="7"/>
  <c r="D9" i="7"/>
  <c r="B25" i="7" s="1"/>
  <c r="B24" i="7"/>
</calcChain>
</file>

<file path=xl/sharedStrings.xml><?xml version="1.0" encoding="utf-8"?>
<sst xmlns="http://schemas.openxmlformats.org/spreadsheetml/2006/main" count="159" uniqueCount="17">
  <si>
    <t>run</t>
  </si>
  <si>
    <t>T</t>
  </si>
  <si>
    <t>V</t>
  </si>
  <si>
    <t>avg</t>
  </si>
  <si>
    <t>ADC avg</t>
  </si>
  <si>
    <t>V_BD</t>
  </si>
  <si>
    <t>1 mks</t>
  </si>
  <si>
    <t>k_err</t>
  </si>
  <si>
    <t>b_err</t>
  </si>
  <si>
    <t>V_BD_err</t>
  </si>
  <si>
    <t xml:space="preserve">200 ns </t>
  </si>
  <si>
    <t>время интегрирования</t>
  </si>
  <si>
    <t>C</t>
  </si>
  <si>
    <t>k</t>
  </si>
  <si>
    <t>b</t>
  </si>
  <si>
    <t>V_Bd</t>
  </si>
  <si>
    <t>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</si>
</sst>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7354549431321084E-2"/>
                  <c:y val="0.207735491396908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'265'!$A$39:$A$45</c:f>
              <c:numCache>
                <c:formatCode>General</c:formatCode>
                <c:ptCount val="7"/>
                <c:pt idx="1">
                  <c:v>70.5</c:v>
                </c:pt>
                <c:pt idx="2">
                  <c:v>71</c:v>
                </c:pt>
                <c:pt idx="3">
                  <c:v>71.3</c:v>
                </c:pt>
                <c:pt idx="4">
                  <c:v>71.5</c:v>
                </c:pt>
                <c:pt idx="5">
                  <c:v>71.7</c:v>
                </c:pt>
                <c:pt idx="6">
                  <c:v>72</c:v>
                </c:pt>
              </c:numCache>
            </c:numRef>
          </c:xVal>
          <c:yVal>
            <c:numRef>
              <c:f>'265'!$B$39:$B$45</c:f>
              <c:numCache>
                <c:formatCode>General</c:formatCode>
                <c:ptCount val="7"/>
                <c:pt idx="0">
                  <c:v>0</c:v>
                </c:pt>
                <c:pt idx="1">
                  <c:v>114.18833333333333</c:v>
                </c:pt>
                <c:pt idx="2">
                  <c:v>139.14779999999999</c:v>
                </c:pt>
                <c:pt idx="3">
                  <c:v>154.62790000000001</c:v>
                </c:pt>
                <c:pt idx="4">
                  <c:v>162.97300000000001</c:v>
                </c:pt>
                <c:pt idx="5">
                  <c:v>172.35390000000001</c:v>
                </c:pt>
                <c:pt idx="6">
                  <c:v>186.55174777777779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92912"/>
        <c:axId val="181093304"/>
      </c:scatterChart>
      <c:valAx>
        <c:axId val="18109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093304"/>
        <c:crosses val="autoZero"/>
        <c:crossBetween val="midCat"/>
      </c:valAx>
      <c:valAx>
        <c:axId val="18109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09291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398950131233595E-3"/>
                  <c:y val="0.27273148148148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'287'!$A$26:$A$32</c:f>
              <c:numCache>
                <c:formatCode>General</c:formatCode>
                <c:ptCount val="7"/>
                <c:pt idx="0">
                  <c:v>71.5</c:v>
                </c:pt>
                <c:pt idx="1">
                  <c:v>71.599999999999994</c:v>
                </c:pt>
                <c:pt idx="3">
                  <c:v>72.5</c:v>
                </c:pt>
                <c:pt idx="5">
                  <c:v>72.900000000000006</c:v>
                </c:pt>
                <c:pt idx="6">
                  <c:v>73</c:v>
                </c:pt>
              </c:numCache>
            </c:numRef>
          </c:xVal>
          <c:yVal>
            <c:numRef>
              <c:f>'287'!$B$26:$B$32</c:f>
              <c:numCache>
                <c:formatCode>General</c:formatCode>
                <c:ptCount val="7"/>
                <c:pt idx="0">
                  <c:v>119.01243599999999</c:v>
                </c:pt>
                <c:pt idx="1">
                  <c:v>124.89867500000001</c:v>
                </c:pt>
                <c:pt idx="3">
                  <c:v>168.58852307692308</c:v>
                </c:pt>
                <c:pt idx="5">
                  <c:v>186.62395916666665</c:v>
                </c:pt>
                <c:pt idx="6">
                  <c:v>191.07689166666668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74328"/>
        <c:axId val="240174720"/>
      </c:scatterChart>
      <c:valAx>
        <c:axId val="24017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174720"/>
        <c:crosses val="autoZero"/>
        <c:crossBetween val="midCat"/>
      </c:valAx>
      <c:valAx>
        <c:axId val="2401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17432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398950131233595E-3"/>
                  <c:y val="0.27273148148148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'290'!$A$26:$A$32</c:f>
              <c:numCache>
                <c:formatCode>General</c:formatCode>
                <c:ptCount val="7"/>
                <c:pt idx="0">
                  <c:v>71.5</c:v>
                </c:pt>
                <c:pt idx="1">
                  <c:v>72</c:v>
                </c:pt>
                <c:pt idx="3">
                  <c:v>72.5</c:v>
                </c:pt>
                <c:pt idx="5">
                  <c:v>72.900000000000006</c:v>
                </c:pt>
                <c:pt idx="6">
                  <c:v>73</c:v>
                </c:pt>
              </c:numCache>
            </c:numRef>
          </c:xVal>
          <c:yVal>
            <c:numRef>
              <c:f>'290'!$B$26:$B$32</c:f>
              <c:numCache>
                <c:formatCode>General</c:formatCode>
                <c:ptCount val="7"/>
                <c:pt idx="0">
                  <c:v>113.89366444444441</c:v>
                </c:pt>
                <c:pt idx="1">
                  <c:v>137.40764833333336</c:v>
                </c:pt>
                <c:pt idx="3">
                  <c:v>162.70695615384616</c:v>
                </c:pt>
                <c:pt idx="6">
                  <c:v>187.66427083333335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75504"/>
        <c:axId val="240175896"/>
      </c:scatterChart>
      <c:valAx>
        <c:axId val="24017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175896"/>
        <c:crosses val="autoZero"/>
        <c:crossBetween val="midCat"/>
      </c:valAx>
      <c:valAx>
        <c:axId val="24017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17550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398950131233595E-3"/>
                  <c:y val="0.27273148148148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'292'!$A$26:$A$32</c:f>
              <c:numCache>
                <c:formatCode>General</c:formatCode>
                <c:ptCount val="7"/>
                <c:pt idx="0">
                  <c:v>71.7</c:v>
                </c:pt>
                <c:pt idx="1">
                  <c:v>72</c:v>
                </c:pt>
                <c:pt idx="2">
                  <c:v>72.2</c:v>
                </c:pt>
                <c:pt idx="3">
                  <c:v>72.5</c:v>
                </c:pt>
                <c:pt idx="4">
                  <c:v>72.900000000000006</c:v>
                </c:pt>
                <c:pt idx="5">
                  <c:v>73</c:v>
                </c:pt>
              </c:numCache>
            </c:numRef>
          </c:xVal>
          <c:yVal>
            <c:numRef>
              <c:f>'292'!$B$26:$B$32</c:f>
              <c:numCache>
                <c:formatCode>General</c:formatCode>
                <c:ptCount val="7"/>
                <c:pt idx="0">
                  <c:v>118.67985666666667</c:v>
                </c:pt>
                <c:pt idx="1">
                  <c:v>133.06671833333334</c:v>
                </c:pt>
                <c:pt idx="2">
                  <c:v>143.79943062500001</c:v>
                </c:pt>
                <c:pt idx="3">
                  <c:v>158.60691230769231</c:v>
                </c:pt>
                <c:pt idx="5">
                  <c:v>182.93243181818181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76680"/>
        <c:axId val="240177072"/>
      </c:scatterChart>
      <c:valAx>
        <c:axId val="24017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177072"/>
        <c:crosses val="autoZero"/>
        <c:crossBetween val="midCat"/>
      </c:valAx>
      <c:valAx>
        <c:axId val="24017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17668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672134733158354E-2"/>
                  <c:y val="0.357511300670749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'295'!$A$26:$A$32</c:f>
              <c:numCache>
                <c:formatCode>General</c:formatCode>
                <c:ptCount val="7"/>
                <c:pt idx="0">
                  <c:v>71.7</c:v>
                </c:pt>
                <c:pt idx="1">
                  <c:v>71.8</c:v>
                </c:pt>
                <c:pt idx="2">
                  <c:v>71.900000000000006</c:v>
                </c:pt>
                <c:pt idx="3">
                  <c:v>72</c:v>
                </c:pt>
                <c:pt idx="4">
                  <c:v>72.2</c:v>
                </c:pt>
                <c:pt idx="5">
                  <c:v>72.5</c:v>
                </c:pt>
                <c:pt idx="6">
                  <c:v>73</c:v>
                </c:pt>
              </c:numCache>
            </c:numRef>
          </c:xVal>
          <c:yVal>
            <c:numRef>
              <c:f>'295'!$B$26:$B$32</c:f>
              <c:numCache>
                <c:formatCode>General</c:formatCode>
                <c:ptCount val="7"/>
                <c:pt idx="0">
                  <c:v>111.96378454545456</c:v>
                </c:pt>
                <c:pt idx="1">
                  <c:v>116.796938</c:v>
                </c:pt>
                <c:pt idx="2">
                  <c:v>121.78605333333333</c:v>
                </c:pt>
                <c:pt idx="3">
                  <c:v>127.72518923076922</c:v>
                </c:pt>
                <c:pt idx="4">
                  <c:v>136.45652357142859</c:v>
                </c:pt>
                <c:pt idx="5">
                  <c:v>152.04684499999999</c:v>
                </c:pt>
                <c:pt idx="6">
                  <c:v>176.07732769230768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77856"/>
        <c:axId val="240178248"/>
      </c:scatterChart>
      <c:valAx>
        <c:axId val="24017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178248"/>
        <c:crosses val="autoZero"/>
        <c:crossBetween val="midCat"/>
      </c:valAx>
      <c:valAx>
        <c:axId val="24017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17785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22360017497812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8043004650401265E-2"/>
          <c:y val="0.12745704467353952"/>
          <c:w val="0.90755215407131229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002964026550372"/>
                  <c:y val="0.146333576859593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vs!$A$4:$A$16</c:f>
              <c:numCache>
                <c:formatCode>General</c:formatCode>
                <c:ptCount val="13"/>
                <c:pt idx="0">
                  <c:v>265</c:v>
                </c:pt>
                <c:pt idx="1">
                  <c:v>267</c:v>
                </c:pt>
                <c:pt idx="2">
                  <c:v>270</c:v>
                </c:pt>
                <c:pt idx="3">
                  <c:v>272</c:v>
                </c:pt>
                <c:pt idx="4">
                  <c:v>275</c:v>
                </c:pt>
                <c:pt idx="5">
                  <c:v>277</c:v>
                </c:pt>
                <c:pt idx="6">
                  <c:v>280</c:v>
                </c:pt>
                <c:pt idx="7">
                  <c:v>282</c:v>
                </c:pt>
                <c:pt idx="8">
                  <c:v>285</c:v>
                </c:pt>
                <c:pt idx="9">
                  <c:v>287</c:v>
                </c:pt>
                <c:pt idx="10">
                  <c:v>290</c:v>
                </c:pt>
                <c:pt idx="11">
                  <c:v>292</c:v>
                </c:pt>
                <c:pt idx="12">
                  <c:v>295</c:v>
                </c:pt>
              </c:numCache>
            </c:numRef>
          </c:xVal>
          <c:yVal>
            <c:numRef>
              <c:f>vs!$B$4:$B$16</c:f>
              <c:numCache>
                <c:formatCode>General</c:formatCode>
                <c:ptCount val="13"/>
                <c:pt idx="0">
                  <c:v>68.113262423134444</c:v>
                </c:pt>
                <c:pt idx="1">
                  <c:v>68.178965863453811</c:v>
                </c:pt>
                <c:pt idx="2">
                  <c:v>68.357848376037907</c:v>
                </c:pt>
                <c:pt idx="3">
                  <c:v>68.405891006766879</c:v>
                </c:pt>
                <c:pt idx="4">
                  <c:v>68.501218361637399</c:v>
                </c:pt>
                <c:pt idx="5">
                  <c:v>68.62346438487512</c:v>
                </c:pt>
                <c:pt idx="6">
                  <c:v>68.698928425232211</c:v>
                </c:pt>
                <c:pt idx="7">
                  <c:v>68.748051474874671</c:v>
                </c:pt>
                <c:pt idx="8">
                  <c:v>68.951384161792106</c:v>
                </c:pt>
                <c:pt idx="9">
                  <c:v>69.002289657417336</c:v>
                </c:pt>
                <c:pt idx="10">
                  <c:v>69.200290619463075</c:v>
                </c:pt>
                <c:pt idx="11">
                  <c:v>69.308066663494827</c:v>
                </c:pt>
                <c:pt idx="12">
                  <c:v>69.430535990061458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556816"/>
        <c:axId val="240557208"/>
      </c:scatterChart>
      <c:valAx>
        <c:axId val="24055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557208"/>
        <c:crosses val="autoZero"/>
        <c:crossBetween val="midCat"/>
      </c:valAx>
      <c:valAx>
        <c:axId val="24055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55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8395450568678914E-2"/>
                  <c:y val="0.2032870370370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'267'!$A$39:$A$45</c:f>
              <c:numCache>
                <c:formatCode>General</c:formatCode>
                <c:ptCount val="7"/>
                <c:pt idx="0">
                  <c:v>70.5</c:v>
                </c:pt>
                <c:pt idx="1">
                  <c:v>71</c:v>
                </c:pt>
                <c:pt idx="2">
                  <c:v>71.3</c:v>
                </c:pt>
                <c:pt idx="3">
                  <c:v>71.5</c:v>
                </c:pt>
                <c:pt idx="4">
                  <c:v>71.7</c:v>
                </c:pt>
                <c:pt idx="5">
                  <c:v>72</c:v>
                </c:pt>
              </c:numCache>
            </c:numRef>
          </c:xVal>
          <c:yVal>
            <c:numRef>
              <c:f>'267'!$B$39:$B$45</c:f>
              <c:numCache>
                <c:formatCode>General</c:formatCode>
                <c:ptCount val="7"/>
                <c:pt idx="0">
                  <c:v>110.527</c:v>
                </c:pt>
                <c:pt idx="1">
                  <c:v>135.64249999999998</c:v>
                </c:pt>
                <c:pt idx="2">
                  <c:v>149.07310000000001</c:v>
                </c:pt>
                <c:pt idx="3">
                  <c:v>159.16400000000002</c:v>
                </c:pt>
                <c:pt idx="4">
                  <c:v>168.13479999999998</c:v>
                </c:pt>
                <c:pt idx="5">
                  <c:v>182.52200000000002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94088"/>
        <c:axId val="181094480"/>
      </c:scatterChart>
      <c:valAx>
        <c:axId val="18109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094480"/>
        <c:crosses val="autoZero"/>
        <c:crossBetween val="midCat"/>
      </c:valAx>
      <c:valAx>
        <c:axId val="18109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09408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382327209098865E-2"/>
                  <c:y val="0.265192475940507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'270'!$A$26:$A$31</c:f>
              <c:numCache>
                <c:formatCode>General</c:formatCode>
                <c:ptCount val="6"/>
                <c:pt idx="0">
                  <c:v>70.5</c:v>
                </c:pt>
                <c:pt idx="1">
                  <c:v>71</c:v>
                </c:pt>
                <c:pt idx="2">
                  <c:v>71.3</c:v>
                </c:pt>
                <c:pt idx="3">
                  <c:v>71.5</c:v>
                </c:pt>
                <c:pt idx="4">
                  <c:v>71.7</c:v>
                </c:pt>
                <c:pt idx="5">
                  <c:v>72</c:v>
                </c:pt>
              </c:numCache>
            </c:numRef>
          </c:xVal>
          <c:yVal>
            <c:numRef>
              <c:f>'270'!$B$26:$B$31</c:f>
              <c:numCache>
                <c:formatCode>General</c:formatCode>
                <c:ptCount val="6"/>
                <c:pt idx="0">
                  <c:v>104.31750714285715</c:v>
                </c:pt>
                <c:pt idx="1">
                  <c:v>129.99827875</c:v>
                </c:pt>
                <c:pt idx="2">
                  <c:v>144.48203000000001</c:v>
                </c:pt>
                <c:pt idx="3">
                  <c:v>154.28119727272727</c:v>
                </c:pt>
                <c:pt idx="4">
                  <c:v>163.41071181818182</c:v>
                </c:pt>
                <c:pt idx="5">
                  <c:v>178.02045666666669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95264"/>
        <c:axId val="181095656"/>
      </c:scatterChart>
      <c:valAx>
        <c:axId val="18109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095656"/>
        <c:crosses val="autoZero"/>
        <c:crossBetween val="midCat"/>
      </c:valAx>
      <c:valAx>
        <c:axId val="18109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09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003696412948386"/>
                  <c:y val="0.258842592592592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'272'!$A$26:$A$31</c:f>
              <c:numCache>
                <c:formatCode>General</c:formatCode>
                <c:ptCount val="6"/>
                <c:pt idx="0">
                  <c:v>70.8</c:v>
                </c:pt>
                <c:pt idx="1">
                  <c:v>71</c:v>
                </c:pt>
                <c:pt idx="2">
                  <c:v>71.3</c:v>
                </c:pt>
                <c:pt idx="3">
                  <c:v>71.5</c:v>
                </c:pt>
                <c:pt idx="4">
                  <c:v>71.7</c:v>
                </c:pt>
                <c:pt idx="5">
                  <c:v>72</c:v>
                </c:pt>
              </c:numCache>
            </c:numRef>
          </c:xVal>
          <c:yVal>
            <c:numRef>
              <c:f>'272'!$B$26:$B$31</c:f>
              <c:numCache>
                <c:formatCode>General</c:formatCode>
                <c:ptCount val="6"/>
                <c:pt idx="0">
                  <c:v>115.85685714285714</c:v>
                </c:pt>
                <c:pt idx="1">
                  <c:v>125.50233333333333</c:v>
                </c:pt>
                <c:pt idx="2">
                  <c:v>139.97122222222222</c:v>
                </c:pt>
                <c:pt idx="3">
                  <c:v>149.59155555555557</c:v>
                </c:pt>
                <c:pt idx="4">
                  <c:v>160.11533333333335</c:v>
                </c:pt>
                <c:pt idx="5">
                  <c:v>173.568635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96440"/>
        <c:axId val="181096832"/>
      </c:scatterChart>
      <c:valAx>
        <c:axId val="181096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096832"/>
        <c:crosses val="autoZero"/>
        <c:crossBetween val="midCat"/>
      </c:valAx>
      <c:valAx>
        <c:axId val="18109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096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523840769903762E-2"/>
                  <c:y val="0.185691892680081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'275'!$A$23:$A$28</c:f>
              <c:numCache>
                <c:formatCode>General</c:formatCode>
                <c:ptCount val="6"/>
                <c:pt idx="0">
                  <c:v>71</c:v>
                </c:pt>
                <c:pt idx="1">
                  <c:v>71.3</c:v>
                </c:pt>
                <c:pt idx="2">
                  <c:v>71.5</c:v>
                </c:pt>
                <c:pt idx="3">
                  <c:v>71.7</c:v>
                </c:pt>
                <c:pt idx="4">
                  <c:v>71.900000000000006</c:v>
                </c:pt>
                <c:pt idx="5">
                  <c:v>72</c:v>
                </c:pt>
              </c:numCache>
            </c:numRef>
          </c:xVal>
          <c:yVal>
            <c:numRef>
              <c:f>'275'!$B$23:$B$28</c:f>
              <c:numCache>
                <c:formatCode>General</c:formatCode>
                <c:ptCount val="6"/>
                <c:pt idx="0">
                  <c:v>119.34754888888887</c:v>
                </c:pt>
                <c:pt idx="1">
                  <c:v>133.23706222222222</c:v>
                </c:pt>
                <c:pt idx="2">
                  <c:v>143.09032222222223</c:v>
                </c:pt>
                <c:pt idx="3">
                  <c:v>152.72837222222222</c:v>
                </c:pt>
                <c:pt idx="4">
                  <c:v>162.28424054545454</c:v>
                </c:pt>
                <c:pt idx="5">
                  <c:v>166.782332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97616"/>
        <c:axId val="181098008"/>
      </c:scatterChart>
      <c:valAx>
        <c:axId val="18109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098008"/>
        <c:crosses val="autoZero"/>
        <c:crossBetween val="midCat"/>
      </c:valAx>
      <c:valAx>
        <c:axId val="18109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09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588801399825022E-2"/>
                  <c:y val="0.212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'277'!$A$32:$A$40</c:f>
              <c:numCache>
                <c:formatCode>General</c:formatCode>
                <c:ptCount val="9"/>
                <c:pt idx="0">
                  <c:v>71</c:v>
                </c:pt>
                <c:pt idx="1">
                  <c:v>71.3</c:v>
                </c:pt>
                <c:pt idx="2">
                  <c:v>71.5</c:v>
                </c:pt>
                <c:pt idx="3">
                  <c:v>71.7</c:v>
                </c:pt>
                <c:pt idx="4">
                  <c:v>71.8</c:v>
                </c:pt>
                <c:pt idx="5">
                  <c:v>71.900000000000006</c:v>
                </c:pt>
                <c:pt idx="6">
                  <c:v>72</c:v>
                </c:pt>
                <c:pt idx="7">
                  <c:v>71.099999999999994</c:v>
                </c:pt>
                <c:pt idx="8">
                  <c:v>71.2</c:v>
                </c:pt>
              </c:numCache>
            </c:numRef>
          </c:xVal>
          <c:yVal>
            <c:numRef>
              <c:f>'277'!$B$32:$B$40</c:f>
              <c:numCache>
                <c:formatCode>General</c:formatCode>
                <c:ptCount val="9"/>
                <c:pt idx="0">
                  <c:v>115.69390000000001</c:v>
                </c:pt>
                <c:pt idx="1">
                  <c:v>131.63774999999998</c:v>
                </c:pt>
                <c:pt idx="2">
                  <c:v>142.52178571428573</c:v>
                </c:pt>
                <c:pt idx="3">
                  <c:v>150.36958333333331</c:v>
                </c:pt>
                <c:pt idx="4">
                  <c:v>155.72399999999999</c:v>
                </c:pt>
                <c:pt idx="5">
                  <c:v>160.92563636363636</c:v>
                </c:pt>
                <c:pt idx="6">
                  <c:v>164.28658785714285</c:v>
                </c:pt>
                <c:pt idx="7">
                  <c:v>121.152855</c:v>
                </c:pt>
                <c:pt idx="8">
                  <c:v>125.88022083333334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98792"/>
        <c:axId val="181099184"/>
      </c:scatterChart>
      <c:valAx>
        <c:axId val="181098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099184"/>
        <c:crosses val="autoZero"/>
        <c:crossBetween val="midCat"/>
      </c:valAx>
      <c:valAx>
        <c:axId val="1810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098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398950131233595E-3"/>
                  <c:y val="0.27273148148148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'280'!$A$26:$A$31</c:f>
              <c:numCache>
                <c:formatCode>General</c:formatCode>
                <c:ptCount val="6"/>
                <c:pt idx="0">
                  <c:v>71</c:v>
                </c:pt>
                <c:pt idx="1">
                  <c:v>71.099999999999994</c:v>
                </c:pt>
                <c:pt idx="3">
                  <c:v>71.5</c:v>
                </c:pt>
                <c:pt idx="5">
                  <c:v>71.900000000000006</c:v>
                </c:pt>
              </c:numCache>
            </c:numRef>
          </c:xVal>
          <c:yVal>
            <c:numRef>
              <c:f>'280'!$B$26:$B$31</c:f>
              <c:numCache>
                <c:formatCode>General</c:formatCode>
                <c:ptCount val="6"/>
                <c:pt idx="0">
                  <c:v>111.09053636363637</c:v>
                </c:pt>
                <c:pt idx="1">
                  <c:v>115.75525333333333</c:v>
                </c:pt>
                <c:pt idx="3">
                  <c:v>134.31189230769232</c:v>
                </c:pt>
                <c:pt idx="5">
                  <c:v>154.17985307692308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70800"/>
        <c:axId val="240171192"/>
      </c:scatterChart>
      <c:valAx>
        <c:axId val="24017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171192"/>
        <c:crosses val="autoZero"/>
        <c:crossBetween val="midCat"/>
      </c:valAx>
      <c:valAx>
        <c:axId val="24017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17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398950131233595E-3"/>
                  <c:y val="0.27273148148148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'282'!$A$26:$A$32</c:f>
              <c:numCache>
                <c:formatCode>General</c:formatCode>
                <c:ptCount val="7"/>
                <c:pt idx="0">
                  <c:v>71</c:v>
                </c:pt>
                <c:pt idx="1">
                  <c:v>71.099999999999994</c:v>
                </c:pt>
                <c:pt idx="3">
                  <c:v>71.5</c:v>
                </c:pt>
                <c:pt idx="5">
                  <c:v>71.900000000000006</c:v>
                </c:pt>
                <c:pt idx="6">
                  <c:v>72</c:v>
                </c:pt>
              </c:numCache>
            </c:numRef>
          </c:xVal>
          <c:yVal>
            <c:numRef>
              <c:f>'282'!$B$26:$B$32</c:f>
              <c:numCache>
                <c:formatCode>General</c:formatCode>
                <c:ptCount val="7"/>
                <c:pt idx="0">
                  <c:v>108.41026777777776</c:v>
                </c:pt>
                <c:pt idx="1">
                  <c:v>112.74755083333334</c:v>
                </c:pt>
                <c:pt idx="3">
                  <c:v>131.96897333333334</c:v>
                </c:pt>
                <c:pt idx="5">
                  <c:v>151.95971533333332</c:v>
                </c:pt>
                <c:pt idx="6">
                  <c:v>155.81171000000001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71976"/>
        <c:axId val="240172368"/>
      </c:scatterChart>
      <c:valAx>
        <c:axId val="240171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172368"/>
        <c:crosses val="autoZero"/>
        <c:crossBetween val="midCat"/>
      </c:valAx>
      <c:valAx>
        <c:axId val="2401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17197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398950131233595E-3"/>
                  <c:y val="0.27273148148148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'285'!$A$26:$A$32</c:f>
              <c:numCache>
                <c:formatCode>General</c:formatCode>
                <c:ptCount val="7"/>
                <c:pt idx="0">
                  <c:v>71</c:v>
                </c:pt>
                <c:pt idx="1">
                  <c:v>71.099999999999994</c:v>
                </c:pt>
                <c:pt idx="3">
                  <c:v>71.5</c:v>
                </c:pt>
                <c:pt idx="5">
                  <c:v>71.900000000000006</c:v>
                </c:pt>
                <c:pt idx="6">
                  <c:v>72</c:v>
                </c:pt>
              </c:numCache>
            </c:numRef>
          </c:xVal>
          <c:yVal>
            <c:numRef>
              <c:f>'285'!$B$26:$B$32</c:f>
              <c:numCache>
                <c:formatCode>General</c:formatCode>
                <c:ptCount val="7"/>
                <c:pt idx="0">
                  <c:v>100.25271600000001</c:v>
                </c:pt>
                <c:pt idx="1">
                  <c:v>105.88759125</c:v>
                </c:pt>
                <c:pt idx="3">
                  <c:v>125.36059833333331</c:v>
                </c:pt>
                <c:pt idx="5">
                  <c:v>144.92337071428571</c:v>
                </c:pt>
                <c:pt idx="6">
                  <c:v>149.59034428571431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73152"/>
        <c:axId val="240173544"/>
      </c:scatterChart>
      <c:valAx>
        <c:axId val="24017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173544"/>
        <c:crosses val="autoZero"/>
        <c:crossBetween val="midCat"/>
      </c:valAx>
      <c:valAx>
        <c:axId val="24017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17315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36</xdr:row>
      <xdr:rowOff>66675</xdr:rowOff>
    </xdr:from>
    <xdr:to>
      <xdr:col>16</xdr:col>
      <xdr:colOff>142875</xdr:colOff>
      <xdr:row>50</xdr:row>
      <xdr:rowOff>142875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23</xdr:row>
      <xdr:rowOff>0</xdr:rowOff>
    </xdr:from>
    <xdr:to>
      <xdr:col>16</xdr:col>
      <xdr:colOff>47625</xdr:colOff>
      <xdr:row>37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23</xdr:row>
      <xdr:rowOff>0</xdr:rowOff>
    </xdr:from>
    <xdr:to>
      <xdr:col>16</xdr:col>
      <xdr:colOff>47625</xdr:colOff>
      <xdr:row>37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22</xdr:row>
      <xdr:rowOff>123825</xdr:rowOff>
    </xdr:from>
    <xdr:to>
      <xdr:col>16</xdr:col>
      <xdr:colOff>38100</xdr:colOff>
      <xdr:row>37</xdr:row>
      <xdr:rowOff>9525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23</xdr:row>
      <xdr:rowOff>38100</xdr:rowOff>
    </xdr:from>
    <xdr:to>
      <xdr:col>16</xdr:col>
      <xdr:colOff>28575</xdr:colOff>
      <xdr:row>37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366711</xdr:colOff>
      <xdr:row>0</xdr:row>
      <xdr:rowOff>95250</xdr:rowOff>
    </xdr:from>
    <xdr:to>
      <xdr:col>16</xdr:col>
      <xdr:colOff>342900</xdr:colOff>
      <xdr:row>19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34</xdr:row>
      <xdr:rowOff>180975</xdr:rowOff>
    </xdr:from>
    <xdr:to>
      <xdr:col>16</xdr:col>
      <xdr:colOff>276225</xdr:colOff>
      <xdr:row>50</xdr:row>
      <xdr:rowOff>66675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23</xdr:row>
      <xdr:rowOff>9525</xdr:rowOff>
    </xdr:from>
    <xdr:to>
      <xdr:col>16</xdr:col>
      <xdr:colOff>304800</xdr:colOff>
      <xdr:row>37</xdr:row>
      <xdr:rowOff>85725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22</xdr:row>
      <xdr:rowOff>95250</xdr:rowOff>
    </xdr:from>
    <xdr:to>
      <xdr:col>15</xdr:col>
      <xdr:colOff>485775</xdr:colOff>
      <xdr:row>36</xdr:row>
      <xdr:rowOff>171450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21</xdr:row>
      <xdr:rowOff>9525</xdr:rowOff>
    </xdr:from>
    <xdr:to>
      <xdr:col>16</xdr:col>
      <xdr:colOff>304800</xdr:colOff>
      <xdr:row>35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28</xdr:row>
      <xdr:rowOff>76200</xdr:rowOff>
    </xdr:from>
    <xdr:to>
      <xdr:col>16</xdr:col>
      <xdr:colOff>152400</xdr:colOff>
      <xdr:row>42</xdr:row>
      <xdr:rowOff>152400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23</xdr:row>
      <xdr:rowOff>66675</xdr:rowOff>
    </xdr:from>
    <xdr:to>
      <xdr:col>16</xdr:col>
      <xdr:colOff>133350</xdr:colOff>
      <xdr:row>37</xdr:row>
      <xdr:rowOff>142875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23</xdr:row>
      <xdr:rowOff>66675</xdr:rowOff>
    </xdr:from>
    <xdr:to>
      <xdr:col>16</xdr:col>
      <xdr:colOff>133350</xdr:colOff>
      <xdr:row>37</xdr:row>
      <xdr:rowOff>142875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23</xdr:row>
      <xdr:rowOff>66675</xdr:rowOff>
    </xdr:from>
    <xdr:to>
      <xdr:col>16</xdr:col>
      <xdr:colOff>133350</xdr:colOff>
      <xdr:row>37</xdr:row>
      <xdr:rowOff>142875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4" sqref="B4"/>
    </sheetView>
  </sheetViews>
  <sheetFormatPr defaultRowHeight="15" x14ac:dyDescent="0.25"/>
  <cols>
    <col min="2" max="2" width="22.42578125" bestFit="1" customWidth="1"/>
  </cols>
  <sheetData>
    <row r="2" spans="1:2" x14ac:dyDescent="0.25">
      <c r="A2" t="s">
        <v>10</v>
      </c>
      <c r="B2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opLeftCell="A7" workbookViewId="0">
      <selection activeCell="H47" sqref="H47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285</v>
      </c>
      <c r="B2">
        <v>71</v>
      </c>
      <c r="F2">
        <v>5.4714200000000002</v>
      </c>
      <c r="G2">
        <v>100.70399999999999</v>
      </c>
      <c r="H2">
        <v>203.25899999999999</v>
      </c>
      <c r="I2">
        <v>303.14499999999998</v>
      </c>
      <c r="J2">
        <v>403.85599999999999</v>
      </c>
      <c r="K2">
        <v>506.73500000000001</v>
      </c>
    </row>
    <row r="3" spans="1:21" x14ac:dyDescent="0.25">
      <c r="D3">
        <f>AVERAGE(F3:T3)</f>
        <v>100.25271600000001</v>
      </c>
      <c r="F3">
        <f>G2-F2</f>
        <v>95.232579999999999</v>
      </c>
      <c r="G3">
        <f t="shared" ref="G3:J3" si="0">H2-G2</f>
        <v>102.55499999999999</v>
      </c>
      <c r="H3">
        <f t="shared" si="0"/>
        <v>99.885999999999996</v>
      </c>
      <c r="I3">
        <f t="shared" si="0"/>
        <v>100.71100000000001</v>
      </c>
      <c r="J3">
        <f t="shared" si="0"/>
        <v>102.87900000000002</v>
      </c>
    </row>
    <row r="5" spans="1:21" x14ac:dyDescent="0.25">
      <c r="A5">
        <v>285</v>
      </c>
      <c r="B5">
        <v>71.099999999999994</v>
      </c>
      <c r="F5">
        <v>4.0782699999999998</v>
      </c>
      <c r="G5">
        <v>102.996</v>
      </c>
      <c r="H5">
        <v>208.59200000000001</v>
      </c>
      <c r="I5">
        <v>313.82299999999998</v>
      </c>
      <c r="J5">
        <v>423.53300000000002</v>
      </c>
      <c r="K5">
        <v>530.63900000000001</v>
      </c>
      <c r="L5">
        <v>639.68100000000004</v>
      </c>
      <c r="M5">
        <v>745.70899999999995</v>
      </c>
      <c r="N5">
        <v>851.17899999999997</v>
      </c>
    </row>
    <row r="6" spans="1:21" x14ac:dyDescent="0.25">
      <c r="D6">
        <f>AVERAGE(F6:Q6)</f>
        <v>105.88759125</v>
      </c>
      <c r="F6">
        <f>G5-F5</f>
        <v>98.917729999999992</v>
      </c>
      <c r="G6">
        <f t="shared" ref="G6:M6" si="1">H5-G5</f>
        <v>105.59600000000002</v>
      </c>
      <c r="H6">
        <f t="shared" si="1"/>
        <v>105.23099999999997</v>
      </c>
      <c r="I6">
        <f t="shared" si="1"/>
        <v>109.71000000000004</v>
      </c>
      <c r="J6">
        <f t="shared" si="1"/>
        <v>107.10599999999999</v>
      </c>
      <c r="K6">
        <f t="shared" si="1"/>
        <v>109.04200000000003</v>
      </c>
      <c r="L6">
        <f t="shared" si="1"/>
        <v>106.02799999999991</v>
      </c>
      <c r="M6">
        <f t="shared" si="1"/>
        <v>105.47000000000003</v>
      </c>
    </row>
    <row r="8" spans="1:21" x14ac:dyDescent="0.25">
      <c r="A8">
        <v>285</v>
      </c>
      <c r="B8">
        <v>71.5</v>
      </c>
      <c r="F8">
        <v>2.9634100000000001</v>
      </c>
      <c r="G8">
        <v>122.45699999999999</v>
      </c>
      <c r="H8">
        <v>247.78200000000001</v>
      </c>
      <c r="I8">
        <v>373.81599999999997</v>
      </c>
      <c r="J8">
        <v>503.166</v>
      </c>
      <c r="K8">
        <v>628.02</v>
      </c>
      <c r="L8">
        <v>755.12699999999995</v>
      </c>
      <c r="M8">
        <v>879.303</v>
      </c>
      <c r="N8">
        <v>1008.05</v>
      </c>
      <c r="O8">
        <v>1133.98</v>
      </c>
      <c r="P8">
        <v>1261.51</v>
      </c>
      <c r="Q8">
        <v>1386.14</v>
      </c>
      <c r="R8">
        <v>1511.24</v>
      </c>
      <c r="S8">
        <v>1635.13</v>
      </c>
    </row>
    <row r="9" spans="1:21" x14ac:dyDescent="0.25">
      <c r="D9">
        <f>AVERAGE(F9:K9)</f>
        <v>125.36059833333331</v>
      </c>
      <c r="F9">
        <f>G8-F8</f>
        <v>119.49359</v>
      </c>
      <c r="G9">
        <f>H8-G8</f>
        <v>125.32500000000002</v>
      </c>
      <c r="H9">
        <f>I8-H8</f>
        <v>126.03399999999996</v>
      </c>
      <c r="I9">
        <f t="shared" ref="I9:R9" si="2">J8-I8</f>
        <v>129.35000000000002</v>
      </c>
      <c r="J9">
        <f t="shared" si="2"/>
        <v>124.85399999999998</v>
      </c>
      <c r="K9">
        <f t="shared" si="2"/>
        <v>127.10699999999997</v>
      </c>
      <c r="L9">
        <f t="shared" si="2"/>
        <v>124.17600000000004</v>
      </c>
      <c r="M9">
        <f t="shared" si="2"/>
        <v>128.74699999999996</v>
      </c>
      <c r="N9">
        <f t="shared" si="2"/>
        <v>125.93000000000006</v>
      </c>
      <c r="O9">
        <f t="shared" si="2"/>
        <v>127.52999999999997</v>
      </c>
      <c r="P9">
        <f t="shared" si="2"/>
        <v>124.63000000000011</v>
      </c>
      <c r="Q9">
        <f t="shared" si="2"/>
        <v>125.09999999999991</v>
      </c>
      <c r="R9">
        <f t="shared" si="2"/>
        <v>123.8900000000001</v>
      </c>
    </row>
    <row r="11" spans="1:21" x14ac:dyDescent="0.25">
      <c r="A11">
        <v>285</v>
      </c>
      <c r="B11">
        <v>71.599999999999994</v>
      </c>
    </row>
    <row r="12" spans="1:21" x14ac:dyDescent="0.25">
      <c r="D12">
        <f>AVERAGE(E12:AC12)</f>
        <v>0</v>
      </c>
      <c r="F12">
        <f>G11-F11</f>
        <v>0</v>
      </c>
      <c r="G12">
        <f>H11-G11</f>
        <v>0</v>
      </c>
      <c r="H12">
        <f>I11-H11</f>
        <v>0</v>
      </c>
      <c r="I12">
        <f>J11-I11</f>
        <v>0</v>
      </c>
      <c r="J12">
        <f t="shared" ref="J12:U12" si="3">K11-J11</f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</row>
    <row r="14" spans="1:21" x14ac:dyDescent="0.25">
      <c r="A14">
        <v>285</v>
      </c>
      <c r="B14">
        <v>71.7</v>
      </c>
    </row>
    <row r="15" spans="1:21" x14ac:dyDescent="0.25">
      <c r="D15">
        <f>AVERAGE(F15:AD15)</f>
        <v>0</v>
      </c>
      <c r="F15">
        <f>G14-F14</f>
        <v>0</v>
      </c>
      <c r="G15">
        <f t="shared" ref="G15:R15" si="4">H14-G14</f>
        <v>0</v>
      </c>
      <c r="H15">
        <f t="shared" si="4"/>
        <v>0</v>
      </c>
      <c r="I15">
        <f t="shared" si="4"/>
        <v>0</v>
      </c>
      <c r="J15">
        <f t="shared" si="4"/>
        <v>0</v>
      </c>
      <c r="K15">
        <f t="shared" si="4"/>
        <v>0</v>
      </c>
      <c r="L15">
        <f t="shared" si="4"/>
        <v>0</v>
      </c>
      <c r="M15">
        <f t="shared" si="4"/>
        <v>0</v>
      </c>
      <c r="N15">
        <f t="shared" si="4"/>
        <v>0</v>
      </c>
      <c r="O15">
        <f t="shared" si="4"/>
        <v>0</v>
      </c>
      <c r="P15">
        <f t="shared" si="4"/>
        <v>0</v>
      </c>
      <c r="Q15">
        <f t="shared" si="4"/>
        <v>0</v>
      </c>
      <c r="R15">
        <f t="shared" si="4"/>
        <v>0</v>
      </c>
    </row>
    <row r="17" spans="1:20" x14ac:dyDescent="0.25">
      <c r="A17">
        <v>285</v>
      </c>
      <c r="B17">
        <v>71.900000000000006</v>
      </c>
      <c r="F17">
        <v>2.2528100000000002</v>
      </c>
      <c r="G17">
        <v>143.221</v>
      </c>
      <c r="H17">
        <v>286.58499999999998</v>
      </c>
      <c r="I17">
        <v>433.024</v>
      </c>
      <c r="J17">
        <v>580.197</v>
      </c>
      <c r="K17">
        <v>726.95</v>
      </c>
      <c r="L17">
        <v>873.77</v>
      </c>
      <c r="M17">
        <v>1015.65</v>
      </c>
      <c r="N17">
        <v>1163.45</v>
      </c>
      <c r="O17">
        <v>1306.46</v>
      </c>
      <c r="P17">
        <v>1455.34</v>
      </c>
      <c r="Q17">
        <v>1598.12</v>
      </c>
      <c r="R17">
        <v>1745.54</v>
      </c>
      <c r="S17">
        <v>1891.72</v>
      </c>
      <c r="T17">
        <v>2031.18</v>
      </c>
    </row>
    <row r="18" spans="1:20" x14ac:dyDescent="0.25">
      <c r="D18">
        <f>AVERAGE(F18:AD18)</f>
        <v>144.92337071428571</v>
      </c>
      <c r="F18">
        <f>G17-F17</f>
        <v>140.96818999999999</v>
      </c>
      <c r="G18">
        <f>H17-G17</f>
        <v>143.36399999999998</v>
      </c>
      <c r="H18">
        <f>I17-H17</f>
        <v>146.43900000000002</v>
      </c>
      <c r="I18">
        <f>J17-I17</f>
        <v>147.173</v>
      </c>
      <c r="J18">
        <f t="shared" ref="J18:S18" si="5">K17-J17</f>
        <v>146.75300000000004</v>
      </c>
      <c r="K18">
        <f t="shared" si="5"/>
        <v>146.81999999999994</v>
      </c>
      <c r="L18">
        <f t="shared" si="5"/>
        <v>141.88</v>
      </c>
      <c r="M18">
        <f t="shared" si="5"/>
        <v>147.80000000000007</v>
      </c>
      <c r="N18">
        <f t="shared" si="5"/>
        <v>143.01</v>
      </c>
      <c r="O18">
        <f t="shared" si="5"/>
        <v>148.87999999999988</v>
      </c>
      <c r="P18">
        <f t="shared" si="5"/>
        <v>142.77999999999997</v>
      </c>
      <c r="Q18">
        <f t="shared" si="5"/>
        <v>147.42000000000007</v>
      </c>
      <c r="R18">
        <f t="shared" si="5"/>
        <v>146.18000000000006</v>
      </c>
      <c r="S18">
        <f t="shared" si="5"/>
        <v>139.46000000000004</v>
      </c>
    </row>
    <row r="20" spans="1:20" x14ac:dyDescent="0.25">
      <c r="A20">
        <v>285</v>
      </c>
      <c r="B20">
        <v>72</v>
      </c>
      <c r="F20">
        <v>2.24518</v>
      </c>
      <c r="G20">
        <v>149.96600000000001</v>
      </c>
      <c r="H20">
        <v>298.50099999999998</v>
      </c>
      <c r="I20">
        <v>448.30700000000002</v>
      </c>
      <c r="J20">
        <v>598.92600000000004</v>
      </c>
      <c r="K20">
        <v>748.99099999999999</v>
      </c>
      <c r="L20">
        <v>903.125</v>
      </c>
      <c r="M20">
        <v>1054.33</v>
      </c>
      <c r="N20">
        <v>1204.79</v>
      </c>
      <c r="O20">
        <v>1354.54</v>
      </c>
      <c r="P20">
        <v>1506.88</v>
      </c>
      <c r="Q20">
        <v>1656.39</v>
      </c>
      <c r="R20">
        <v>1800.43</v>
      </c>
      <c r="S20">
        <v>1946.58</v>
      </c>
      <c r="T20">
        <v>2096.5100000000002</v>
      </c>
    </row>
    <row r="21" spans="1:20" x14ac:dyDescent="0.25">
      <c r="D21">
        <f>AVERAGE(F21:AD21)</f>
        <v>149.59034428571431</v>
      </c>
      <c r="F21">
        <f>G20-F20</f>
        <v>147.72082</v>
      </c>
      <c r="G21">
        <f>H20-G20</f>
        <v>148.53499999999997</v>
      </c>
      <c r="H21">
        <f>I20-H20</f>
        <v>149.80600000000004</v>
      </c>
      <c r="I21">
        <f t="shared" ref="I21:S21" si="6">J20-I20</f>
        <v>150.61900000000003</v>
      </c>
      <c r="J21">
        <f t="shared" si="6"/>
        <v>150.06499999999994</v>
      </c>
      <c r="K21">
        <f t="shared" si="6"/>
        <v>154.13400000000001</v>
      </c>
      <c r="L21">
        <f t="shared" si="6"/>
        <v>151.20499999999993</v>
      </c>
      <c r="M21">
        <f t="shared" si="6"/>
        <v>150.46000000000004</v>
      </c>
      <c r="N21">
        <f t="shared" si="6"/>
        <v>149.75</v>
      </c>
      <c r="O21">
        <f t="shared" si="6"/>
        <v>152.34000000000015</v>
      </c>
      <c r="P21">
        <f t="shared" si="6"/>
        <v>149.51</v>
      </c>
      <c r="Q21">
        <f t="shared" si="6"/>
        <v>144.03999999999996</v>
      </c>
      <c r="R21">
        <f t="shared" si="6"/>
        <v>146.14999999999986</v>
      </c>
      <c r="S21">
        <f t="shared" si="6"/>
        <v>149.93000000000029</v>
      </c>
    </row>
    <row r="25" spans="1:20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20" x14ac:dyDescent="0.25">
      <c r="A26">
        <f>B2</f>
        <v>71</v>
      </c>
      <c r="B26">
        <f>D3</f>
        <v>100.25271600000001</v>
      </c>
      <c r="D26">
        <f>-H26/G26</f>
        <v>68.951384161792106</v>
      </c>
      <c r="E26">
        <f>D26*(G29^2 + H29^2)^0.5</f>
        <v>0.73244207921401161</v>
      </c>
      <c r="G26">
        <v>49.12576</v>
      </c>
      <c r="H26">
        <v>-3387.2891500000001</v>
      </c>
    </row>
    <row r="27" spans="1:20" x14ac:dyDescent="0.25">
      <c r="A27">
        <f>B5</f>
        <v>71.099999999999994</v>
      </c>
      <c r="B27">
        <f>D6</f>
        <v>105.88759125</v>
      </c>
      <c r="G27">
        <v>0.36224000000000001</v>
      </c>
      <c r="H27">
        <v>25.900580000000001</v>
      </c>
    </row>
    <row r="29" spans="1:20" x14ac:dyDescent="0.25">
      <c r="A29">
        <v>71.5</v>
      </c>
      <c r="B29">
        <f>D9</f>
        <v>125.36059833333331</v>
      </c>
      <c r="G29">
        <f>G27/G26</f>
        <v>7.373728162169909E-3</v>
      </c>
      <c r="H29">
        <f>H27/H26</f>
        <v>-7.6464036145246122E-3</v>
      </c>
    </row>
    <row r="31" spans="1:20" x14ac:dyDescent="0.25">
      <c r="A31">
        <v>71.900000000000006</v>
      </c>
      <c r="B31">
        <f>D18</f>
        <v>144.92337071428571</v>
      </c>
    </row>
    <row r="32" spans="1:20" x14ac:dyDescent="0.25">
      <c r="A32">
        <v>72</v>
      </c>
      <c r="B32">
        <f>D21</f>
        <v>149.59034428571431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E30" sqref="E30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287</v>
      </c>
      <c r="B2">
        <v>71.5</v>
      </c>
      <c r="F2">
        <v>6.6134599999999999</v>
      </c>
      <c r="G2">
        <v>123.28</v>
      </c>
      <c r="H2">
        <v>240.91399999999999</v>
      </c>
      <c r="I2">
        <v>360.11599999999999</v>
      </c>
      <c r="J2">
        <v>480.42899999999997</v>
      </c>
      <c r="K2">
        <v>600.82100000000003</v>
      </c>
      <c r="L2">
        <v>721.50300000000004</v>
      </c>
      <c r="M2">
        <v>840.66800000000001</v>
      </c>
      <c r="N2">
        <v>961.79899999999998</v>
      </c>
      <c r="O2">
        <v>1078.47</v>
      </c>
      <c r="P2">
        <v>1202.3699999999999</v>
      </c>
      <c r="Q2">
        <v>1319.69</v>
      </c>
      <c r="R2">
        <v>1440.96</v>
      </c>
      <c r="S2">
        <v>1554.54</v>
      </c>
      <c r="T2">
        <v>1674.22</v>
      </c>
      <c r="U2">
        <v>1791.8</v>
      </c>
    </row>
    <row r="3" spans="1:21" x14ac:dyDescent="0.25">
      <c r="D3">
        <f>AVERAGE(F3:T3)</f>
        <v>119.01243599999999</v>
      </c>
      <c r="F3">
        <f>G2-F2</f>
        <v>116.66654</v>
      </c>
      <c r="G3">
        <f t="shared" ref="G3:J3" si="0">H2-G2</f>
        <v>117.63399999999999</v>
      </c>
      <c r="H3">
        <f t="shared" si="0"/>
        <v>119.202</v>
      </c>
      <c r="I3">
        <f t="shared" si="0"/>
        <v>120.31299999999999</v>
      </c>
      <c r="J3">
        <f t="shared" si="0"/>
        <v>120.39200000000005</v>
      </c>
      <c r="K3">
        <f t="shared" ref="K3" si="1">L2-K2</f>
        <v>120.68200000000002</v>
      </c>
      <c r="L3">
        <f t="shared" ref="L3" si="2">M2-L2</f>
        <v>119.16499999999996</v>
      </c>
      <c r="M3">
        <f t="shared" ref="M3" si="3">N2-M2</f>
        <v>121.13099999999997</v>
      </c>
      <c r="N3">
        <f t="shared" ref="N3" si="4">O2-N2</f>
        <v>116.67100000000005</v>
      </c>
      <c r="O3">
        <f t="shared" ref="O3" si="5">P2-O2</f>
        <v>123.89999999999986</v>
      </c>
      <c r="P3">
        <f t="shared" ref="P3" si="6">Q2-P2</f>
        <v>117.32000000000016</v>
      </c>
      <c r="Q3">
        <f t="shared" ref="Q3" si="7">R2-Q2</f>
        <v>121.26999999999998</v>
      </c>
      <c r="R3">
        <f t="shared" ref="R3" si="8">S2-R2</f>
        <v>113.57999999999993</v>
      </c>
      <c r="S3">
        <f t="shared" ref="S3" si="9">T2-S2</f>
        <v>119.68000000000006</v>
      </c>
      <c r="T3">
        <f t="shared" ref="T3" si="10">U2-T2</f>
        <v>117.57999999999993</v>
      </c>
    </row>
    <row r="5" spans="1:21" x14ac:dyDescent="0.25">
      <c r="A5">
        <v>287</v>
      </c>
      <c r="B5">
        <v>71.599999999999994</v>
      </c>
      <c r="F5">
        <v>2.9159000000000002</v>
      </c>
      <c r="G5">
        <v>125.76300000000001</v>
      </c>
      <c r="H5">
        <v>249.14400000000001</v>
      </c>
      <c r="I5">
        <v>371.85300000000001</v>
      </c>
      <c r="J5">
        <v>497.90199999999999</v>
      </c>
      <c r="K5">
        <v>621.73199999999997</v>
      </c>
      <c r="L5">
        <v>747.28300000000002</v>
      </c>
      <c r="M5">
        <v>870.77200000000005</v>
      </c>
      <c r="N5">
        <v>999.67</v>
      </c>
      <c r="O5">
        <v>1126.72</v>
      </c>
      <c r="P5">
        <v>1251.8900000000001</v>
      </c>
      <c r="Q5">
        <v>1376.74</v>
      </c>
      <c r="R5">
        <v>1501.7</v>
      </c>
      <c r="S5">
        <v>1624.71</v>
      </c>
      <c r="T5">
        <v>1744.19</v>
      </c>
    </row>
    <row r="6" spans="1:21" x14ac:dyDescent="0.25">
      <c r="D6">
        <f>AVERAGE(F6:Q6)</f>
        <v>124.89867500000001</v>
      </c>
      <c r="F6">
        <f>G5-F5</f>
        <v>122.84710000000001</v>
      </c>
      <c r="G6">
        <f t="shared" ref="G6:M6" si="11">H5-G5</f>
        <v>123.381</v>
      </c>
      <c r="H6">
        <f t="shared" si="11"/>
        <v>122.709</v>
      </c>
      <c r="I6">
        <f t="shared" si="11"/>
        <v>126.04899999999998</v>
      </c>
      <c r="J6">
        <f t="shared" si="11"/>
        <v>123.82999999999998</v>
      </c>
      <c r="K6">
        <f t="shared" si="11"/>
        <v>125.55100000000004</v>
      </c>
      <c r="L6">
        <f t="shared" si="11"/>
        <v>123.48900000000003</v>
      </c>
      <c r="M6">
        <f t="shared" si="11"/>
        <v>128.89799999999991</v>
      </c>
      <c r="N6">
        <f t="shared" ref="N6" si="12">O5-N5</f>
        <v>127.05000000000007</v>
      </c>
      <c r="O6">
        <f t="shared" ref="O6:P6" si="13">P5-O5</f>
        <v>125.17000000000007</v>
      </c>
      <c r="P6">
        <f t="shared" si="13"/>
        <v>124.84999999999991</v>
      </c>
      <c r="Q6">
        <f t="shared" ref="Q6" si="14">R5-Q5</f>
        <v>124.96000000000004</v>
      </c>
      <c r="R6">
        <f t="shared" ref="R6" si="15">S5-R5</f>
        <v>123.00999999999999</v>
      </c>
      <c r="S6">
        <f t="shared" ref="S6" si="16">T5-S5</f>
        <v>119.48000000000002</v>
      </c>
    </row>
    <row r="8" spans="1:21" x14ac:dyDescent="0.25">
      <c r="A8">
        <v>287</v>
      </c>
      <c r="B8">
        <v>72</v>
      </c>
    </row>
    <row r="9" spans="1:21" x14ac:dyDescent="0.25">
      <c r="D9">
        <f>AVERAGE(F9:K9)</f>
        <v>0</v>
      </c>
      <c r="F9">
        <f>G8-F8</f>
        <v>0</v>
      </c>
      <c r="G9">
        <f>H8-G8</f>
        <v>0</v>
      </c>
      <c r="H9">
        <f>I8-H8</f>
        <v>0</v>
      </c>
      <c r="I9">
        <f t="shared" ref="I9:R9" si="17">J8-I8</f>
        <v>0</v>
      </c>
      <c r="J9">
        <f t="shared" si="17"/>
        <v>0</v>
      </c>
      <c r="K9">
        <f t="shared" si="17"/>
        <v>0</v>
      </c>
      <c r="L9">
        <f t="shared" si="17"/>
        <v>0</v>
      </c>
      <c r="M9">
        <f t="shared" si="17"/>
        <v>0</v>
      </c>
      <c r="N9">
        <f t="shared" si="17"/>
        <v>0</v>
      </c>
      <c r="O9">
        <f t="shared" si="17"/>
        <v>0</v>
      </c>
      <c r="P9">
        <f t="shared" si="17"/>
        <v>0</v>
      </c>
      <c r="Q9">
        <f t="shared" si="17"/>
        <v>0</v>
      </c>
      <c r="R9">
        <f t="shared" si="17"/>
        <v>0</v>
      </c>
    </row>
    <row r="11" spans="1:21" x14ac:dyDescent="0.25">
      <c r="A11">
        <v>287</v>
      </c>
      <c r="B11">
        <v>72.2</v>
      </c>
    </row>
    <row r="12" spans="1:21" x14ac:dyDescent="0.25">
      <c r="D12">
        <f>AVERAGE(E12:AC12)</f>
        <v>0</v>
      </c>
      <c r="F12">
        <f>G11-F11</f>
        <v>0</v>
      </c>
      <c r="G12">
        <f>H11-G11</f>
        <v>0</v>
      </c>
      <c r="H12">
        <f>I11-H11</f>
        <v>0</v>
      </c>
      <c r="I12">
        <f>J11-I11</f>
        <v>0</v>
      </c>
      <c r="J12">
        <f t="shared" ref="J12:U12" si="18">K11-J11</f>
        <v>0</v>
      </c>
      <c r="K12">
        <f t="shared" si="18"/>
        <v>0</v>
      </c>
      <c r="L12">
        <f t="shared" si="18"/>
        <v>0</v>
      </c>
      <c r="M12">
        <f t="shared" si="18"/>
        <v>0</v>
      </c>
      <c r="N12">
        <f t="shared" si="18"/>
        <v>0</v>
      </c>
      <c r="O12">
        <f t="shared" si="18"/>
        <v>0</v>
      </c>
      <c r="P12">
        <f t="shared" si="18"/>
        <v>0</v>
      </c>
      <c r="Q12">
        <f t="shared" si="18"/>
        <v>0</v>
      </c>
      <c r="R12">
        <f t="shared" si="18"/>
        <v>0</v>
      </c>
      <c r="S12">
        <f t="shared" si="18"/>
        <v>0</v>
      </c>
      <c r="T12">
        <f t="shared" si="18"/>
        <v>0</v>
      </c>
      <c r="U12">
        <f t="shared" si="18"/>
        <v>0</v>
      </c>
    </row>
    <row r="14" spans="1:21" x14ac:dyDescent="0.25">
      <c r="A14">
        <v>287</v>
      </c>
      <c r="B14">
        <v>72.5</v>
      </c>
      <c r="F14">
        <v>2.4291999999999998</v>
      </c>
      <c r="G14">
        <v>169.43100000000001</v>
      </c>
      <c r="H14">
        <v>335.654</v>
      </c>
      <c r="I14">
        <v>504.714</v>
      </c>
      <c r="J14">
        <v>671.84400000000005</v>
      </c>
      <c r="K14">
        <v>840.346</v>
      </c>
      <c r="L14">
        <v>1009.9</v>
      </c>
      <c r="M14">
        <v>1178.82</v>
      </c>
      <c r="N14">
        <v>1347.78</v>
      </c>
      <c r="O14">
        <v>1520</v>
      </c>
      <c r="P14">
        <v>1692.28</v>
      </c>
      <c r="Q14">
        <v>1858.14</v>
      </c>
      <c r="R14">
        <v>2023.27</v>
      </c>
      <c r="S14">
        <v>2194.08</v>
      </c>
    </row>
    <row r="15" spans="1:21" x14ac:dyDescent="0.25">
      <c r="D15">
        <f>AVERAGE(F15:AD15)</f>
        <v>168.58852307692308</v>
      </c>
      <c r="F15">
        <f>G14-F14</f>
        <v>167.0018</v>
      </c>
      <c r="G15">
        <f t="shared" ref="G15:R15" si="19">H14-G14</f>
        <v>166.22299999999998</v>
      </c>
      <c r="H15">
        <f t="shared" si="19"/>
        <v>169.06</v>
      </c>
      <c r="I15">
        <f t="shared" si="19"/>
        <v>167.13000000000005</v>
      </c>
      <c r="J15">
        <f t="shared" si="19"/>
        <v>168.50199999999995</v>
      </c>
      <c r="K15">
        <f t="shared" si="19"/>
        <v>169.55399999999997</v>
      </c>
      <c r="L15">
        <f t="shared" si="19"/>
        <v>168.91999999999996</v>
      </c>
      <c r="M15">
        <f t="shared" si="19"/>
        <v>168.96000000000004</v>
      </c>
      <c r="N15">
        <f t="shared" si="19"/>
        <v>172.22000000000003</v>
      </c>
      <c r="O15">
        <f t="shared" si="19"/>
        <v>172.27999999999997</v>
      </c>
      <c r="P15">
        <f t="shared" si="19"/>
        <v>165.86000000000013</v>
      </c>
      <c r="Q15">
        <f t="shared" si="19"/>
        <v>165.12999999999988</v>
      </c>
      <c r="R15">
        <f t="shared" si="19"/>
        <v>170.80999999999995</v>
      </c>
    </row>
    <row r="17" spans="1:18" x14ac:dyDescent="0.25">
      <c r="A17">
        <v>287</v>
      </c>
      <c r="B17">
        <v>72.900000000000006</v>
      </c>
      <c r="F17">
        <v>1.5424899999999999</v>
      </c>
      <c r="G17">
        <v>189.86600000000001</v>
      </c>
      <c r="H17">
        <v>376.96199999999999</v>
      </c>
      <c r="I17">
        <v>564.62699999999995</v>
      </c>
      <c r="J17">
        <v>752.81200000000001</v>
      </c>
      <c r="K17">
        <v>938.94799999999998</v>
      </c>
      <c r="L17">
        <v>1124.93</v>
      </c>
      <c r="M17">
        <v>1316.09</v>
      </c>
      <c r="N17">
        <v>1504.04</v>
      </c>
      <c r="O17">
        <v>1685.24</v>
      </c>
      <c r="P17">
        <v>1874.48</v>
      </c>
      <c r="Q17">
        <v>2057.11</v>
      </c>
      <c r="R17">
        <v>2241.0300000000002</v>
      </c>
    </row>
    <row r="18" spans="1:18" x14ac:dyDescent="0.25">
      <c r="D18">
        <f>AVERAGE(F18:AD18)</f>
        <v>186.62395916666665</v>
      </c>
      <c r="F18">
        <f>G17-F17</f>
        <v>188.32351000000003</v>
      </c>
      <c r="G18">
        <f>H17-G17</f>
        <v>187.09599999999998</v>
      </c>
      <c r="H18">
        <f>I17-H17</f>
        <v>187.66499999999996</v>
      </c>
      <c r="I18">
        <f>J17-I17</f>
        <v>188.18500000000006</v>
      </c>
      <c r="J18">
        <f t="shared" ref="J18:Q18" si="20">K17-J17</f>
        <v>186.13599999999997</v>
      </c>
      <c r="K18">
        <f t="shared" si="20"/>
        <v>185.98200000000008</v>
      </c>
      <c r="L18">
        <f t="shared" si="20"/>
        <v>191.15999999999985</v>
      </c>
      <c r="M18">
        <f t="shared" si="20"/>
        <v>187.95000000000005</v>
      </c>
      <c r="N18">
        <f t="shared" si="20"/>
        <v>181.20000000000005</v>
      </c>
      <c r="O18">
        <f t="shared" si="20"/>
        <v>189.24</v>
      </c>
      <c r="P18">
        <f t="shared" si="20"/>
        <v>182.63000000000011</v>
      </c>
      <c r="Q18">
        <f t="shared" si="20"/>
        <v>183.92000000000007</v>
      </c>
    </row>
    <row r="20" spans="1:18" x14ac:dyDescent="0.25">
      <c r="A20">
        <v>287</v>
      </c>
      <c r="B20">
        <v>73</v>
      </c>
      <c r="F20">
        <v>2.9373</v>
      </c>
      <c r="G20">
        <v>192.00899999999999</v>
      </c>
      <c r="H20">
        <v>380.43599999999998</v>
      </c>
      <c r="I20">
        <v>572.40499999999997</v>
      </c>
      <c r="J20">
        <v>763.50400000000002</v>
      </c>
      <c r="K20">
        <v>952.51900000000001</v>
      </c>
      <c r="L20">
        <v>1150.99</v>
      </c>
      <c r="M20">
        <v>1342.03</v>
      </c>
      <c r="N20">
        <v>1533.27</v>
      </c>
      <c r="O20">
        <v>1727.11</v>
      </c>
      <c r="P20">
        <v>1915.94</v>
      </c>
      <c r="Q20">
        <v>2102.0100000000002</v>
      </c>
      <c r="R20">
        <v>2295.86</v>
      </c>
    </row>
    <row r="21" spans="1:18" x14ac:dyDescent="0.25">
      <c r="D21">
        <f>AVERAGE(F21:AD21)</f>
        <v>191.07689166666668</v>
      </c>
      <c r="F21">
        <f>G20-F20</f>
        <v>189.07169999999999</v>
      </c>
      <c r="G21">
        <f>H20-G20</f>
        <v>188.42699999999999</v>
      </c>
      <c r="H21">
        <f>I20-H20</f>
        <v>191.96899999999999</v>
      </c>
      <c r="I21">
        <f t="shared" ref="I21:Q21" si="21">J20-I20</f>
        <v>191.09900000000005</v>
      </c>
      <c r="J21">
        <f t="shared" si="21"/>
        <v>189.01499999999999</v>
      </c>
      <c r="K21">
        <f t="shared" si="21"/>
        <v>198.471</v>
      </c>
      <c r="L21">
        <f t="shared" si="21"/>
        <v>191.03999999999996</v>
      </c>
      <c r="M21">
        <f t="shared" si="21"/>
        <v>191.24</v>
      </c>
      <c r="N21">
        <f t="shared" si="21"/>
        <v>193.83999999999992</v>
      </c>
      <c r="O21">
        <f t="shared" si="21"/>
        <v>188.83000000000015</v>
      </c>
      <c r="P21">
        <f t="shared" si="21"/>
        <v>186.07000000000016</v>
      </c>
      <c r="Q21">
        <f t="shared" si="21"/>
        <v>193.84999999999991</v>
      </c>
    </row>
    <row r="25" spans="1:18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18" x14ac:dyDescent="0.25">
      <c r="A26">
        <f>B2</f>
        <v>71.5</v>
      </c>
      <c r="B26">
        <f>D3</f>
        <v>119.01243599999999</v>
      </c>
      <c r="D26">
        <f>-H26/G26</f>
        <v>69.002289657417336</v>
      </c>
      <c r="E26">
        <f>D26*(G29^2 + H29^2)^0.5</f>
        <v>1.1541661628836271</v>
      </c>
      <c r="G26">
        <v>47.924199999999999</v>
      </c>
      <c r="H26">
        <v>-3306.8795300000002</v>
      </c>
    </row>
    <row r="27" spans="1:18" x14ac:dyDescent="0.25">
      <c r="A27">
        <f>B5</f>
        <v>71.599999999999994</v>
      </c>
      <c r="B27">
        <f>D6</f>
        <v>124.89867500000001</v>
      </c>
      <c r="G27">
        <v>0.55342999999999998</v>
      </c>
      <c r="H27">
        <v>40.014409999999998</v>
      </c>
    </row>
    <row r="29" spans="1:18" x14ac:dyDescent="0.25">
      <c r="A29">
        <f>B14</f>
        <v>72.5</v>
      </c>
      <c r="B29">
        <f>D15</f>
        <v>168.58852307692308</v>
      </c>
      <c r="G29">
        <f>G27/G26</f>
        <v>1.1548027927435409E-2</v>
      </c>
      <c r="H29">
        <f>H27/H26</f>
        <v>-1.2100353108418194E-2</v>
      </c>
    </row>
    <row r="31" spans="1:18" x14ac:dyDescent="0.25">
      <c r="A31">
        <f>B17</f>
        <v>72.900000000000006</v>
      </c>
      <c r="B31">
        <f>D18</f>
        <v>186.62395916666665</v>
      </c>
    </row>
    <row r="32" spans="1:18" x14ac:dyDescent="0.25">
      <c r="A32">
        <f>B20</f>
        <v>73</v>
      </c>
      <c r="B32">
        <f>D21</f>
        <v>191.07689166666668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I41" sqref="I41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290</v>
      </c>
      <c r="B2">
        <v>71.5</v>
      </c>
      <c r="F2">
        <v>6.5470199999999998</v>
      </c>
      <c r="G2">
        <v>115.36799999999999</v>
      </c>
      <c r="H2">
        <v>227.15100000000001</v>
      </c>
      <c r="I2">
        <v>338.935</v>
      </c>
      <c r="J2">
        <v>453.25700000000001</v>
      </c>
      <c r="K2">
        <v>566.29200000000003</v>
      </c>
      <c r="L2">
        <v>679.923</v>
      </c>
      <c r="M2">
        <v>798.149</v>
      </c>
      <c r="N2">
        <v>913.39200000000005</v>
      </c>
      <c r="O2">
        <v>1031.5899999999999</v>
      </c>
    </row>
    <row r="3" spans="1:21" x14ac:dyDescent="0.25">
      <c r="D3">
        <f>AVERAGE(F3:T3)</f>
        <v>113.89366444444441</v>
      </c>
      <c r="F3">
        <f>G2-F2</f>
        <v>108.82097999999999</v>
      </c>
      <c r="G3">
        <f t="shared" ref="G3:N3" si="0">H2-G2</f>
        <v>111.78300000000002</v>
      </c>
      <c r="H3">
        <f t="shared" si="0"/>
        <v>111.78399999999999</v>
      </c>
      <c r="I3">
        <f t="shared" si="0"/>
        <v>114.322</v>
      </c>
      <c r="J3">
        <f t="shared" si="0"/>
        <v>113.03500000000003</v>
      </c>
      <c r="K3">
        <f t="shared" si="0"/>
        <v>113.63099999999997</v>
      </c>
      <c r="L3">
        <f t="shared" si="0"/>
        <v>118.226</v>
      </c>
      <c r="M3">
        <f t="shared" si="0"/>
        <v>115.24300000000005</v>
      </c>
      <c r="N3">
        <f t="shared" si="0"/>
        <v>118.19799999999987</v>
      </c>
    </row>
    <row r="5" spans="1:21" x14ac:dyDescent="0.25">
      <c r="A5">
        <v>290</v>
      </c>
      <c r="B5">
        <v>71.599999999999994</v>
      </c>
    </row>
    <row r="6" spans="1:21" x14ac:dyDescent="0.25">
      <c r="D6">
        <f>AVERAGE(F6:Q6)</f>
        <v>0</v>
      </c>
      <c r="F6">
        <f>G5-F5</f>
        <v>0</v>
      </c>
      <c r="G6">
        <f t="shared" ref="G6:S6" si="1">H5-G5</f>
        <v>0</v>
      </c>
      <c r="H6">
        <f t="shared" si="1"/>
        <v>0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</row>
    <row r="8" spans="1:21" x14ac:dyDescent="0.25">
      <c r="A8">
        <v>290</v>
      </c>
      <c r="B8">
        <v>72</v>
      </c>
      <c r="F8">
        <v>2.9731100000000001</v>
      </c>
      <c r="G8">
        <v>138.41900000000001</v>
      </c>
      <c r="H8">
        <v>275.01799999999997</v>
      </c>
      <c r="I8">
        <v>413.35300000000001</v>
      </c>
      <c r="J8">
        <v>551.34799999999996</v>
      </c>
      <c r="K8">
        <v>689.596</v>
      </c>
      <c r="L8">
        <v>827.41899999999998</v>
      </c>
      <c r="M8">
        <v>966.82299999999998</v>
      </c>
      <c r="N8">
        <v>1107.47</v>
      </c>
      <c r="O8">
        <v>1247.56</v>
      </c>
      <c r="P8">
        <v>1388.69</v>
      </c>
      <c r="Q8">
        <v>1528.79</v>
      </c>
      <c r="R8">
        <v>1667.4</v>
      </c>
      <c r="S8">
        <v>1804.69</v>
      </c>
      <c r="T8">
        <v>1942.74</v>
      </c>
      <c r="U8">
        <v>2082.98</v>
      </c>
    </row>
    <row r="9" spans="1:21" x14ac:dyDescent="0.25">
      <c r="D9">
        <f>AVERAGE(F9:K9)</f>
        <v>137.40764833333336</v>
      </c>
      <c r="F9">
        <f>G8-F8</f>
        <v>135.44589000000002</v>
      </c>
      <c r="G9">
        <f>H8-G8</f>
        <v>136.59899999999996</v>
      </c>
      <c r="H9">
        <f>I8-H8</f>
        <v>138.33500000000004</v>
      </c>
      <c r="I9">
        <f t="shared" ref="I9:R9" si="2">J8-I8</f>
        <v>137.99499999999995</v>
      </c>
      <c r="J9">
        <f t="shared" si="2"/>
        <v>138.24800000000005</v>
      </c>
      <c r="K9">
        <f t="shared" si="2"/>
        <v>137.82299999999998</v>
      </c>
      <c r="L9">
        <f t="shared" si="2"/>
        <v>139.404</v>
      </c>
      <c r="M9">
        <f t="shared" si="2"/>
        <v>140.64700000000005</v>
      </c>
      <c r="N9">
        <f t="shared" si="2"/>
        <v>140.08999999999992</v>
      </c>
      <c r="O9">
        <f t="shared" si="2"/>
        <v>141.13000000000011</v>
      </c>
      <c r="P9">
        <f t="shared" si="2"/>
        <v>140.09999999999991</v>
      </c>
      <c r="Q9">
        <f t="shared" si="2"/>
        <v>138.61000000000013</v>
      </c>
      <c r="R9">
        <f t="shared" si="2"/>
        <v>137.28999999999996</v>
      </c>
      <c r="S9">
        <f t="shared" ref="S9" si="3">T8-S8</f>
        <v>138.04999999999995</v>
      </c>
      <c r="T9">
        <f t="shared" ref="T9" si="4">U8-T8</f>
        <v>140.24</v>
      </c>
    </row>
    <row r="11" spans="1:21" x14ac:dyDescent="0.25">
      <c r="A11">
        <v>290</v>
      </c>
      <c r="B11">
        <v>72.2</v>
      </c>
    </row>
    <row r="12" spans="1:21" x14ac:dyDescent="0.25">
      <c r="D12">
        <f>AVERAGE(E12:AC12)</f>
        <v>0</v>
      </c>
      <c r="F12">
        <f>G11-F11</f>
        <v>0</v>
      </c>
      <c r="G12">
        <f>H11-G11</f>
        <v>0</v>
      </c>
      <c r="H12">
        <f>I11-H11</f>
        <v>0</v>
      </c>
      <c r="I12">
        <f>J11-I11</f>
        <v>0</v>
      </c>
      <c r="J12">
        <f t="shared" ref="J12:U12" si="5">K11-J11</f>
        <v>0</v>
      </c>
      <c r="K12">
        <f t="shared" si="5"/>
        <v>0</v>
      </c>
      <c r="L12">
        <f t="shared" si="5"/>
        <v>0</v>
      </c>
      <c r="M12">
        <f t="shared" si="5"/>
        <v>0</v>
      </c>
      <c r="N12">
        <f t="shared" si="5"/>
        <v>0</v>
      </c>
      <c r="O12">
        <f t="shared" si="5"/>
        <v>0</v>
      </c>
      <c r="P12">
        <f t="shared" si="5"/>
        <v>0</v>
      </c>
      <c r="Q12">
        <f t="shared" si="5"/>
        <v>0</v>
      </c>
      <c r="R12">
        <f t="shared" si="5"/>
        <v>0</v>
      </c>
      <c r="S12">
        <f t="shared" si="5"/>
        <v>0</v>
      </c>
      <c r="T12">
        <f t="shared" si="5"/>
        <v>0</v>
      </c>
      <c r="U12">
        <f t="shared" si="5"/>
        <v>0</v>
      </c>
    </row>
    <row r="14" spans="1:21" x14ac:dyDescent="0.25">
      <c r="A14">
        <v>290</v>
      </c>
      <c r="B14">
        <v>72.5</v>
      </c>
      <c r="F14">
        <v>3.9395699999999998</v>
      </c>
      <c r="G14">
        <v>162.82599999999999</v>
      </c>
      <c r="H14">
        <v>325.19799999999998</v>
      </c>
      <c r="I14">
        <v>486.71100000000001</v>
      </c>
      <c r="J14">
        <v>649.86</v>
      </c>
      <c r="K14">
        <v>812.07</v>
      </c>
      <c r="L14">
        <v>974.71100000000001</v>
      </c>
      <c r="M14">
        <v>1135.01</v>
      </c>
      <c r="N14">
        <v>1296.3499999999999</v>
      </c>
      <c r="O14">
        <v>1464.23</v>
      </c>
      <c r="P14">
        <v>1622.91</v>
      </c>
      <c r="Q14">
        <v>1792.78</v>
      </c>
      <c r="R14">
        <v>1953.36</v>
      </c>
      <c r="S14">
        <v>2119.13</v>
      </c>
    </row>
    <row r="15" spans="1:21" x14ac:dyDescent="0.25">
      <c r="D15">
        <f>AVERAGE(F15:AD15)</f>
        <v>162.70695615384616</v>
      </c>
      <c r="F15">
        <f>G14-F14</f>
        <v>158.88642999999999</v>
      </c>
      <c r="G15">
        <f t="shared" ref="G15:R15" si="6">H14-G14</f>
        <v>162.37199999999999</v>
      </c>
      <c r="H15">
        <f t="shared" si="6"/>
        <v>161.51300000000003</v>
      </c>
      <c r="I15">
        <f t="shared" si="6"/>
        <v>163.149</v>
      </c>
      <c r="J15">
        <f t="shared" si="6"/>
        <v>162.21000000000004</v>
      </c>
      <c r="K15">
        <f t="shared" si="6"/>
        <v>162.64099999999996</v>
      </c>
      <c r="L15">
        <f t="shared" si="6"/>
        <v>160.29899999999998</v>
      </c>
      <c r="M15">
        <f t="shared" si="6"/>
        <v>161.33999999999992</v>
      </c>
      <c r="N15">
        <f t="shared" si="6"/>
        <v>167.88000000000011</v>
      </c>
      <c r="O15">
        <f t="shared" si="6"/>
        <v>158.68000000000006</v>
      </c>
      <c r="P15">
        <f t="shared" si="6"/>
        <v>169.86999999999989</v>
      </c>
      <c r="Q15">
        <f t="shared" si="6"/>
        <v>160.57999999999993</v>
      </c>
      <c r="R15">
        <f t="shared" si="6"/>
        <v>165.77000000000021</v>
      </c>
    </row>
    <row r="17" spans="1:18" x14ac:dyDescent="0.25">
      <c r="A17">
        <v>290</v>
      </c>
      <c r="B17">
        <v>72.900000000000006</v>
      </c>
    </row>
    <row r="18" spans="1:18" x14ac:dyDescent="0.25">
      <c r="D18">
        <f>AVERAGE(F18:AD18)</f>
        <v>0</v>
      </c>
      <c r="F18">
        <f>G17-F17</f>
        <v>0</v>
      </c>
      <c r="G18">
        <f>H17-G17</f>
        <v>0</v>
      </c>
      <c r="H18">
        <f>I17-H17</f>
        <v>0</v>
      </c>
      <c r="I18">
        <f>J17-I17</f>
        <v>0</v>
      </c>
      <c r="J18">
        <f t="shared" ref="J18:Q18" si="7">K17-J17</f>
        <v>0</v>
      </c>
      <c r="K18">
        <f t="shared" si="7"/>
        <v>0</v>
      </c>
      <c r="L18">
        <f t="shared" si="7"/>
        <v>0</v>
      </c>
      <c r="M18">
        <f t="shared" si="7"/>
        <v>0</v>
      </c>
      <c r="N18">
        <f t="shared" si="7"/>
        <v>0</v>
      </c>
      <c r="O18">
        <f t="shared" si="7"/>
        <v>0</v>
      </c>
      <c r="P18">
        <f t="shared" si="7"/>
        <v>0</v>
      </c>
      <c r="Q18">
        <f t="shared" si="7"/>
        <v>0</v>
      </c>
    </row>
    <row r="20" spans="1:18" x14ac:dyDescent="0.25">
      <c r="A20">
        <v>290</v>
      </c>
      <c r="B20">
        <v>73</v>
      </c>
      <c r="F20">
        <v>3.5487500000000001</v>
      </c>
      <c r="G20">
        <v>187.89599999999999</v>
      </c>
      <c r="H20">
        <v>375.11099999999999</v>
      </c>
      <c r="I20">
        <v>558.73800000000006</v>
      </c>
      <c r="J20">
        <v>747.28899999999999</v>
      </c>
      <c r="K20">
        <v>931.34199999999998</v>
      </c>
      <c r="L20">
        <v>1117.8399999999999</v>
      </c>
      <c r="M20">
        <v>1305.72</v>
      </c>
      <c r="N20">
        <v>1497.72</v>
      </c>
      <c r="O20">
        <v>1686.81</v>
      </c>
      <c r="P20">
        <v>1877.22</v>
      </c>
      <c r="Q20">
        <v>2061.42</v>
      </c>
      <c r="R20">
        <v>2255.52</v>
      </c>
    </row>
    <row r="21" spans="1:18" x14ac:dyDescent="0.25">
      <c r="D21">
        <f>AVERAGE(F21:AD21)</f>
        <v>187.66427083333335</v>
      </c>
      <c r="F21">
        <f>G20-F20</f>
        <v>184.34724999999997</v>
      </c>
      <c r="G21">
        <f>H20-G20</f>
        <v>187.215</v>
      </c>
      <c r="H21">
        <f>I20-H20</f>
        <v>183.62700000000007</v>
      </c>
      <c r="I21">
        <f t="shared" ref="I21:Q21" si="8">J20-I20</f>
        <v>188.55099999999993</v>
      </c>
      <c r="J21">
        <f t="shared" si="8"/>
        <v>184.053</v>
      </c>
      <c r="K21">
        <f t="shared" si="8"/>
        <v>186.49799999999993</v>
      </c>
      <c r="L21">
        <f t="shared" si="8"/>
        <v>187.88000000000011</v>
      </c>
      <c r="M21">
        <f t="shared" si="8"/>
        <v>192</v>
      </c>
      <c r="N21">
        <f t="shared" si="8"/>
        <v>189.08999999999992</v>
      </c>
      <c r="O21">
        <f t="shared" si="8"/>
        <v>190.41000000000008</v>
      </c>
      <c r="P21">
        <f t="shared" si="8"/>
        <v>184.20000000000005</v>
      </c>
      <c r="Q21">
        <f t="shared" si="8"/>
        <v>194.09999999999991</v>
      </c>
    </row>
    <row r="25" spans="1:18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18" x14ac:dyDescent="0.25">
      <c r="A26">
        <f>B2</f>
        <v>71.5</v>
      </c>
      <c r="B26">
        <f>D3</f>
        <v>113.89366444444441</v>
      </c>
      <c r="D26">
        <f>-H26/G26</f>
        <v>69.200290619463075</v>
      </c>
      <c r="E26">
        <f>D26*(G29^2 + H29^2)^0.5</f>
        <v>1.1088290564090486</v>
      </c>
      <c r="G26">
        <v>49.322229999999998</v>
      </c>
      <c r="H26">
        <v>-3413.11265</v>
      </c>
    </row>
    <row r="27" spans="1:18" x14ac:dyDescent="0.25">
      <c r="A27">
        <f>B8</f>
        <v>72</v>
      </c>
      <c r="B27">
        <f>D9</f>
        <v>137.40764833333336</v>
      </c>
      <c r="G27">
        <v>0.54664999999999997</v>
      </c>
      <c r="H27">
        <v>39.49689</v>
      </c>
    </row>
    <row r="29" spans="1:18" x14ac:dyDescent="0.25">
      <c r="A29">
        <f>B14</f>
        <v>72.5</v>
      </c>
      <c r="B29">
        <f>D15</f>
        <v>162.70695615384616</v>
      </c>
      <c r="G29">
        <f>G27/G26</f>
        <v>1.1083237720597791E-2</v>
      </c>
      <c r="H29">
        <f>H27/H26</f>
        <v>-1.1572102667047921E-2</v>
      </c>
    </row>
    <row r="31" spans="1:18" x14ac:dyDescent="0.25">
      <c r="A31">
        <f>B17</f>
        <v>72.900000000000006</v>
      </c>
    </row>
    <row r="32" spans="1:18" x14ac:dyDescent="0.25">
      <c r="A32">
        <f>B20</f>
        <v>73</v>
      </c>
      <c r="B32">
        <f>D21</f>
        <v>187.66427083333335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workbookViewId="0">
      <selection activeCell="D26" sqref="D26:E26"/>
    </sheetView>
  </sheetViews>
  <sheetFormatPr defaultRowHeight="15" x14ac:dyDescent="0.25"/>
  <cols>
    <col min="5" max="5" width="12" bestFit="1" customWidth="1"/>
  </cols>
  <sheetData>
    <row r="1" spans="1:22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2" x14ac:dyDescent="0.25">
      <c r="A2">
        <v>292</v>
      </c>
      <c r="B2">
        <v>71.7</v>
      </c>
      <c r="F2">
        <v>7.2212899999999998</v>
      </c>
      <c r="G2">
        <v>121.892</v>
      </c>
      <c r="H2">
        <v>239.85499999999999</v>
      </c>
      <c r="I2">
        <v>357.29700000000003</v>
      </c>
      <c r="J2">
        <v>475.49599999999998</v>
      </c>
      <c r="K2">
        <v>595.39700000000005</v>
      </c>
      <c r="L2">
        <v>713.495</v>
      </c>
      <c r="M2">
        <v>835.51</v>
      </c>
      <c r="N2">
        <v>956.80399999999997</v>
      </c>
      <c r="O2">
        <v>1075.3399999999999</v>
      </c>
    </row>
    <row r="3" spans="1:22" x14ac:dyDescent="0.25">
      <c r="D3">
        <f>AVERAGE(F3:T3)</f>
        <v>118.67985666666667</v>
      </c>
      <c r="F3">
        <f>G2-F2</f>
        <v>114.67071</v>
      </c>
      <c r="G3">
        <f t="shared" ref="G3:N3" si="0">H2-G2</f>
        <v>117.96299999999999</v>
      </c>
      <c r="H3">
        <f t="shared" si="0"/>
        <v>117.44200000000004</v>
      </c>
      <c r="I3">
        <f t="shared" si="0"/>
        <v>118.19899999999996</v>
      </c>
      <c r="J3">
        <f t="shared" si="0"/>
        <v>119.90100000000007</v>
      </c>
      <c r="K3">
        <f t="shared" si="0"/>
        <v>118.09799999999996</v>
      </c>
      <c r="L3">
        <f t="shared" si="0"/>
        <v>122.01499999999999</v>
      </c>
      <c r="M3">
        <f t="shared" si="0"/>
        <v>121.29399999999998</v>
      </c>
      <c r="N3">
        <f t="shared" si="0"/>
        <v>118.53599999999994</v>
      </c>
    </row>
    <row r="5" spans="1:22" x14ac:dyDescent="0.25">
      <c r="A5">
        <v>292</v>
      </c>
    </row>
    <row r="6" spans="1:22" x14ac:dyDescent="0.25">
      <c r="D6">
        <f>AVERAGE(F6:Q6)</f>
        <v>0</v>
      </c>
      <c r="F6">
        <f>G5-F5</f>
        <v>0</v>
      </c>
      <c r="G6">
        <f t="shared" ref="G6:S6" si="1">H5-G5</f>
        <v>0</v>
      </c>
      <c r="H6">
        <f t="shared" si="1"/>
        <v>0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</row>
    <row r="8" spans="1:22" x14ac:dyDescent="0.25">
      <c r="A8">
        <v>292</v>
      </c>
      <c r="B8">
        <v>72</v>
      </c>
      <c r="F8">
        <v>3.9356900000000001</v>
      </c>
      <c r="G8">
        <v>133.511</v>
      </c>
      <c r="H8">
        <v>266.94299999999998</v>
      </c>
      <c r="I8">
        <v>399.71</v>
      </c>
      <c r="J8">
        <v>533.52200000000005</v>
      </c>
      <c r="K8">
        <v>666.77700000000004</v>
      </c>
      <c r="L8">
        <v>802.33600000000001</v>
      </c>
      <c r="M8">
        <v>934.90099999999995</v>
      </c>
      <c r="N8">
        <v>1072.98</v>
      </c>
      <c r="O8">
        <v>1204.5899999999999</v>
      </c>
      <c r="P8">
        <v>1338.3</v>
      </c>
      <c r="Q8">
        <v>1473.51</v>
      </c>
      <c r="R8">
        <v>1608.82</v>
      </c>
      <c r="S8">
        <v>1744.93</v>
      </c>
      <c r="T8">
        <v>1876.33</v>
      </c>
      <c r="U8">
        <v>2010.58</v>
      </c>
    </row>
    <row r="9" spans="1:22" x14ac:dyDescent="0.25">
      <c r="D9">
        <f>AVERAGE(F9:K9)</f>
        <v>133.06671833333334</v>
      </c>
      <c r="F9">
        <f>G8-F8</f>
        <v>129.57531</v>
      </c>
      <c r="G9">
        <f>H8-G8</f>
        <v>133.43199999999999</v>
      </c>
      <c r="H9">
        <f>I8-H8</f>
        <v>132.767</v>
      </c>
      <c r="I9">
        <f t="shared" ref="I9:T9" si="2">J8-I8</f>
        <v>133.81200000000007</v>
      </c>
      <c r="J9">
        <f t="shared" si="2"/>
        <v>133.255</v>
      </c>
      <c r="K9">
        <f t="shared" si="2"/>
        <v>135.55899999999997</v>
      </c>
      <c r="L9">
        <f t="shared" si="2"/>
        <v>132.56499999999994</v>
      </c>
      <c r="M9">
        <f t="shared" si="2"/>
        <v>138.07900000000006</v>
      </c>
      <c r="N9">
        <f t="shared" si="2"/>
        <v>131.6099999999999</v>
      </c>
      <c r="O9">
        <f t="shared" si="2"/>
        <v>133.71000000000004</v>
      </c>
      <c r="P9">
        <f t="shared" si="2"/>
        <v>135.21000000000004</v>
      </c>
      <c r="Q9">
        <f t="shared" si="2"/>
        <v>135.30999999999995</v>
      </c>
      <c r="R9">
        <f t="shared" si="2"/>
        <v>136.11000000000013</v>
      </c>
      <c r="S9">
        <f t="shared" si="2"/>
        <v>131.39999999999986</v>
      </c>
      <c r="T9">
        <f t="shared" si="2"/>
        <v>134.25</v>
      </c>
    </row>
    <row r="11" spans="1:22" x14ac:dyDescent="0.25">
      <c r="A11">
        <v>292</v>
      </c>
      <c r="B11">
        <v>72.2</v>
      </c>
      <c r="F11">
        <v>3.28911</v>
      </c>
      <c r="G11">
        <v>143.62799999999999</v>
      </c>
      <c r="H11">
        <v>285.48099999999999</v>
      </c>
      <c r="I11">
        <v>429.28500000000003</v>
      </c>
      <c r="J11">
        <v>575.03899999999999</v>
      </c>
      <c r="K11">
        <v>717.19899999999996</v>
      </c>
      <c r="L11">
        <v>864.48900000000003</v>
      </c>
      <c r="M11">
        <v>1006.08</v>
      </c>
      <c r="N11">
        <v>1150.42</v>
      </c>
      <c r="O11">
        <v>1295.6099999999999</v>
      </c>
      <c r="P11">
        <v>1436.57</v>
      </c>
      <c r="Q11">
        <v>1581.84</v>
      </c>
      <c r="R11">
        <v>1724.94</v>
      </c>
      <c r="S11">
        <v>1870.6</v>
      </c>
      <c r="T11">
        <v>2014.41</v>
      </c>
      <c r="U11">
        <v>2162.13</v>
      </c>
      <c r="V11">
        <v>2304.08</v>
      </c>
    </row>
    <row r="12" spans="1:22" x14ac:dyDescent="0.25">
      <c r="D12">
        <f>AVERAGE(E12:AC12)</f>
        <v>143.79943062500001</v>
      </c>
      <c r="F12">
        <f>G11-F11</f>
        <v>140.33888999999999</v>
      </c>
      <c r="G12">
        <f>H11-G11</f>
        <v>141.85300000000001</v>
      </c>
      <c r="H12">
        <f>I11-H11</f>
        <v>143.80400000000003</v>
      </c>
      <c r="I12">
        <f>J11-I11</f>
        <v>145.75399999999996</v>
      </c>
      <c r="J12">
        <f t="shared" ref="J12:U12" si="3">K11-J11</f>
        <v>142.15999999999997</v>
      </c>
      <c r="K12">
        <f t="shared" si="3"/>
        <v>147.29000000000008</v>
      </c>
      <c r="L12">
        <f t="shared" si="3"/>
        <v>141.59100000000001</v>
      </c>
      <c r="M12">
        <f t="shared" si="3"/>
        <v>144.34000000000003</v>
      </c>
      <c r="N12">
        <f t="shared" si="3"/>
        <v>145.18999999999983</v>
      </c>
      <c r="O12">
        <f t="shared" si="3"/>
        <v>140.96000000000004</v>
      </c>
      <c r="P12">
        <f t="shared" si="3"/>
        <v>145.26999999999998</v>
      </c>
      <c r="Q12">
        <f t="shared" si="3"/>
        <v>143.10000000000014</v>
      </c>
      <c r="R12">
        <f t="shared" si="3"/>
        <v>145.65999999999985</v>
      </c>
      <c r="S12">
        <f t="shared" si="3"/>
        <v>143.81000000000017</v>
      </c>
      <c r="T12">
        <f t="shared" si="3"/>
        <v>147.72000000000003</v>
      </c>
      <c r="U12">
        <f t="shared" si="3"/>
        <v>141.94999999999982</v>
      </c>
    </row>
    <row r="14" spans="1:22" x14ac:dyDescent="0.25">
      <c r="A14">
        <v>292</v>
      </c>
      <c r="B14">
        <v>72.5</v>
      </c>
      <c r="F14">
        <v>4.3701400000000001</v>
      </c>
      <c r="G14">
        <v>159.18199999999999</v>
      </c>
      <c r="H14">
        <v>316.21499999999997</v>
      </c>
      <c r="I14">
        <v>473.27</v>
      </c>
      <c r="J14">
        <v>632.75800000000004</v>
      </c>
      <c r="K14">
        <v>790.31</v>
      </c>
      <c r="L14">
        <v>948.29100000000005</v>
      </c>
      <c r="M14">
        <v>1108.08</v>
      </c>
      <c r="N14">
        <v>1267.74</v>
      </c>
      <c r="O14">
        <v>1423.62</v>
      </c>
      <c r="P14">
        <v>1587.18</v>
      </c>
      <c r="Q14">
        <v>1743.62</v>
      </c>
      <c r="R14">
        <v>1905.43</v>
      </c>
      <c r="S14">
        <v>2066.2600000000002</v>
      </c>
    </row>
    <row r="15" spans="1:22" x14ac:dyDescent="0.25">
      <c r="D15">
        <f>AVERAGE(F15:AD15)</f>
        <v>158.60691230769231</v>
      </c>
      <c r="F15">
        <f>G14-F14</f>
        <v>154.81186</v>
      </c>
      <c r="G15">
        <f t="shared" ref="G15:R15" si="4">H14-G14</f>
        <v>157.03299999999999</v>
      </c>
      <c r="H15">
        <f t="shared" si="4"/>
        <v>157.05500000000001</v>
      </c>
      <c r="I15">
        <f t="shared" si="4"/>
        <v>159.48800000000006</v>
      </c>
      <c r="J15">
        <f t="shared" si="4"/>
        <v>157.55199999999991</v>
      </c>
      <c r="K15">
        <f t="shared" si="4"/>
        <v>157.98100000000011</v>
      </c>
      <c r="L15">
        <f t="shared" si="4"/>
        <v>159.78899999999987</v>
      </c>
      <c r="M15">
        <f t="shared" si="4"/>
        <v>159.66000000000008</v>
      </c>
      <c r="N15">
        <f t="shared" si="4"/>
        <v>155.87999999999988</v>
      </c>
      <c r="O15">
        <f t="shared" si="4"/>
        <v>163.56000000000017</v>
      </c>
      <c r="P15">
        <f t="shared" si="4"/>
        <v>156.43999999999983</v>
      </c>
      <c r="Q15">
        <f t="shared" si="4"/>
        <v>161.81000000000017</v>
      </c>
      <c r="R15">
        <f t="shared" si="4"/>
        <v>160.83000000000015</v>
      </c>
    </row>
    <row r="17" spans="1:17" x14ac:dyDescent="0.25">
      <c r="A17">
        <v>292</v>
      </c>
      <c r="B17">
        <v>72.900000000000006</v>
      </c>
    </row>
    <row r="18" spans="1:17" x14ac:dyDescent="0.25">
      <c r="D18">
        <f>AVERAGE(F18:AD18)</f>
        <v>0</v>
      </c>
      <c r="F18">
        <f>G17-F17</f>
        <v>0</v>
      </c>
      <c r="G18">
        <f>H17-G17</f>
        <v>0</v>
      </c>
      <c r="H18">
        <f>I17-H17</f>
        <v>0</v>
      </c>
      <c r="I18">
        <f>J17-I17</f>
        <v>0</v>
      </c>
      <c r="J18">
        <f t="shared" ref="J18:Q18" si="5">K17-J17</f>
        <v>0</v>
      </c>
      <c r="K18">
        <f t="shared" si="5"/>
        <v>0</v>
      </c>
      <c r="L18">
        <f t="shared" si="5"/>
        <v>0</v>
      </c>
      <c r="M18">
        <f t="shared" si="5"/>
        <v>0</v>
      </c>
      <c r="N18">
        <f t="shared" si="5"/>
        <v>0</v>
      </c>
      <c r="O18">
        <f t="shared" si="5"/>
        <v>0</v>
      </c>
      <c r="P18">
        <f t="shared" si="5"/>
        <v>0</v>
      </c>
      <c r="Q18">
        <f t="shared" si="5"/>
        <v>0</v>
      </c>
    </row>
    <row r="20" spans="1:17" x14ac:dyDescent="0.25">
      <c r="A20">
        <v>292</v>
      </c>
      <c r="B20">
        <v>73</v>
      </c>
      <c r="F20">
        <v>5.6732500000000003</v>
      </c>
      <c r="G20">
        <v>184.58</v>
      </c>
      <c r="H20">
        <v>363.75799999999998</v>
      </c>
      <c r="I20">
        <v>547.72199999999998</v>
      </c>
      <c r="J20">
        <v>728.202</v>
      </c>
      <c r="K20">
        <v>911.67700000000002</v>
      </c>
      <c r="L20">
        <v>1093.71</v>
      </c>
      <c r="M20">
        <v>1275.01</v>
      </c>
      <c r="N20">
        <v>1461.45</v>
      </c>
      <c r="O20">
        <v>1647.64</v>
      </c>
      <c r="P20">
        <v>1828.63</v>
      </c>
      <c r="Q20">
        <v>2017.93</v>
      </c>
    </row>
    <row r="21" spans="1:17" x14ac:dyDescent="0.25">
      <c r="D21">
        <f>AVERAGE(F21:AD21)</f>
        <v>182.93243181818181</v>
      </c>
      <c r="F21">
        <f>G20-F20</f>
        <v>178.90675000000002</v>
      </c>
      <c r="G21">
        <f>H20-G20</f>
        <v>179.17799999999997</v>
      </c>
      <c r="H21">
        <f>I20-H20</f>
        <v>183.964</v>
      </c>
      <c r="I21">
        <f t="shared" ref="I21:P21" si="6">J20-I20</f>
        <v>180.48000000000002</v>
      </c>
      <c r="J21">
        <f t="shared" si="6"/>
        <v>183.47500000000002</v>
      </c>
      <c r="K21">
        <f t="shared" si="6"/>
        <v>182.03300000000002</v>
      </c>
      <c r="L21">
        <f t="shared" si="6"/>
        <v>181.29999999999995</v>
      </c>
      <c r="M21">
        <f t="shared" si="6"/>
        <v>186.44000000000005</v>
      </c>
      <c r="N21">
        <f t="shared" si="6"/>
        <v>186.19000000000005</v>
      </c>
      <c r="O21">
        <f t="shared" si="6"/>
        <v>180.99</v>
      </c>
      <c r="P21">
        <f t="shared" si="6"/>
        <v>189.29999999999995</v>
      </c>
    </row>
    <row r="25" spans="1:17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17" x14ac:dyDescent="0.25">
      <c r="A26">
        <f>B2</f>
        <v>71.7</v>
      </c>
      <c r="B26">
        <f>D3</f>
        <v>118.67985666666667</v>
      </c>
      <c r="D26">
        <f>-H26/G26</f>
        <v>69.308066663494827</v>
      </c>
      <c r="E26">
        <f>D26*(G29^2 + H29^2)^0.5</f>
        <v>0.78952758532788048</v>
      </c>
      <c r="G26">
        <v>49.603160000000003</v>
      </c>
      <c r="H26">
        <v>-3437.89912</v>
      </c>
    </row>
    <row r="27" spans="1:17" x14ac:dyDescent="0.25">
      <c r="A27">
        <f>B8</f>
        <v>72</v>
      </c>
      <c r="B27">
        <f>D9</f>
        <v>133.06671833333334</v>
      </c>
      <c r="G27">
        <v>0.39107999999999998</v>
      </c>
      <c r="H27">
        <v>28.26773</v>
      </c>
    </row>
    <row r="28" spans="1:17" x14ac:dyDescent="0.25">
      <c r="A28">
        <f>B11</f>
        <v>72.2</v>
      </c>
      <c r="B28">
        <f>D12</f>
        <v>143.79943062500001</v>
      </c>
    </row>
    <row r="29" spans="1:17" x14ac:dyDescent="0.25">
      <c r="A29">
        <f>B14</f>
        <v>72.5</v>
      </c>
      <c r="B29">
        <f>D15</f>
        <v>158.60691230769231</v>
      </c>
      <c r="G29">
        <f>G27/G26</f>
        <v>7.8841751211011554E-3</v>
      </c>
      <c r="H29">
        <f>H27/H26</f>
        <v>-8.222384954681276E-3</v>
      </c>
    </row>
    <row r="30" spans="1:17" x14ac:dyDescent="0.25">
      <c r="A30">
        <f>B17</f>
        <v>72.900000000000006</v>
      </c>
    </row>
    <row r="31" spans="1:17" x14ac:dyDescent="0.25">
      <c r="A31">
        <f>B20</f>
        <v>73</v>
      </c>
      <c r="B31">
        <f>D21</f>
        <v>182.93243181818181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D29" sqref="D29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295</v>
      </c>
      <c r="B2">
        <v>71.7</v>
      </c>
      <c r="F2">
        <v>7.0283699999999998</v>
      </c>
      <c r="G2">
        <v>111.98699999999999</v>
      </c>
      <c r="H2">
        <v>222.28</v>
      </c>
      <c r="I2">
        <v>330.98500000000001</v>
      </c>
      <c r="J2">
        <v>447.81700000000001</v>
      </c>
      <c r="K2">
        <v>563.45500000000004</v>
      </c>
      <c r="L2">
        <v>680.04899999999998</v>
      </c>
      <c r="M2">
        <v>791.85400000000004</v>
      </c>
      <c r="N2">
        <v>906.48699999999997</v>
      </c>
      <c r="O2">
        <v>1018.4</v>
      </c>
      <c r="P2">
        <v>1128.73</v>
      </c>
      <c r="Q2">
        <v>1238.6300000000001</v>
      </c>
      <c r="R2">
        <v>1348.41</v>
      </c>
    </row>
    <row r="3" spans="1:21" x14ac:dyDescent="0.25">
      <c r="D3">
        <f>AVERAGE(F3:T3)</f>
        <v>111.96378454545456</v>
      </c>
      <c r="F3">
        <f>G2-F2</f>
        <v>104.95863</v>
      </c>
      <c r="G3">
        <f t="shared" ref="G3:P3" si="0">H2-G2</f>
        <v>110.29300000000001</v>
      </c>
      <c r="H3">
        <f t="shared" si="0"/>
        <v>108.70500000000001</v>
      </c>
      <c r="I3">
        <f t="shared" si="0"/>
        <v>116.83199999999999</v>
      </c>
      <c r="J3">
        <f t="shared" si="0"/>
        <v>115.63800000000003</v>
      </c>
      <c r="K3">
        <f t="shared" si="0"/>
        <v>116.59399999999994</v>
      </c>
      <c r="L3">
        <f t="shared" si="0"/>
        <v>111.80500000000006</v>
      </c>
      <c r="M3">
        <f t="shared" si="0"/>
        <v>114.63299999999992</v>
      </c>
      <c r="N3">
        <f t="shared" si="0"/>
        <v>111.91300000000001</v>
      </c>
      <c r="O3">
        <f t="shared" si="0"/>
        <v>110.33000000000004</v>
      </c>
      <c r="P3">
        <f t="shared" si="0"/>
        <v>109.90000000000009</v>
      </c>
    </row>
    <row r="5" spans="1:21" x14ac:dyDescent="0.25">
      <c r="A5">
        <v>295</v>
      </c>
      <c r="B5">
        <v>71.8</v>
      </c>
      <c r="F5">
        <v>5.2506199999999996</v>
      </c>
      <c r="G5">
        <v>117.596</v>
      </c>
      <c r="H5">
        <v>230.55699999999999</v>
      </c>
      <c r="I5">
        <v>345.83199999999999</v>
      </c>
      <c r="J5">
        <v>464.19799999999998</v>
      </c>
      <c r="K5">
        <v>582.24599999999998</v>
      </c>
      <c r="L5">
        <v>700.17200000000003</v>
      </c>
      <c r="M5">
        <v>817.91700000000003</v>
      </c>
      <c r="N5">
        <v>935.54600000000005</v>
      </c>
      <c r="O5">
        <v>1053.32</v>
      </c>
      <c r="P5">
        <v>1173.22</v>
      </c>
    </row>
    <row r="6" spans="1:21" x14ac:dyDescent="0.25">
      <c r="D6">
        <f>AVERAGE(F6:Q6)</f>
        <v>116.796938</v>
      </c>
      <c r="F6">
        <f>G5-F5</f>
        <v>112.34538000000001</v>
      </c>
      <c r="G6">
        <f t="shared" ref="G6:M6" si="1">H5-G5</f>
        <v>112.96099999999998</v>
      </c>
      <c r="H6">
        <f t="shared" si="1"/>
        <v>115.27500000000001</v>
      </c>
      <c r="I6">
        <f t="shared" si="1"/>
        <v>118.36599999999999</v>
      </c>
      <c r="J6">
        <f t="shared" si="1"/>
        <v>118.048</v>
      </c>
      <c r="K6">
        <f t="shared" si="1"/>
        <v>117.92600000000004</v>
      </c>
      <c r="L6">
        <f t="shared" si="1"/>
        <v>117.745</v>
      </c>
      <c r="M6">
        <f t="shared" si="1"/>
        <v>117.62900000000002</v>
      </c>
      <c r="N6">
        <f t="shared" ref="N6" si="2">O5-N5</f>
        <v>117.77399999999989</v>
      </c>
      <c r="O6">
        <f t="shared" ref="O6" si="3">P5-O5</f>
        <v>119.90000000000009</v>
      </c>
    </row>
    <row r="8" spans="1:21" x14ac:dyDescent="0.25">
      <c r="A8">
        <v>295</v>
      </c>
      <c r="B8">
        <v>71.900000000000006</v>
      </c>
      <c r="F8">
        <v>4.6006799999999997</v>
      </c>
      <c r="G8">
        <v>123.818</v>
      </c>
      <c r="H8">
        <v>246.01400000000001</v>
      </c>
      <c r="I8">
        <v>364.77199999999999</v>
      </c>
      <c r="J8">
        <v>489.27600000000001</v>
      </c>
      <c r="K8">
        <v>612.50900000000001</v>
      </c>
      <c r="L8">
        <v>735.31700000000001</v>
      </c>
      <c r="M8">
        <v>858.72400000000005</v>
      </c>
      <c r="N8">
        <v>980.50599999999997</v>
      </c>
      <c r="O8">
        <v>1103.44</v>
      </c>
      <c r="P8">
        <v>1227.01</v>
      </c>
      <c r="Q8">
        <v>1345.27</v>
      </c>
      <c r="R8">
        <v>1466</v>
      </c>
      <c r="S8">
        <v>1591.12</v>
      </c>
      <c r="T8">
        <v>1713.59</v>
      </c>
    </row>
    <row r="9" spans="1:21" x14ac:dyDescent="0.25">
      <c r="D9">
        <f>AVERAGE(F9:K9)</f>
        <v>121.78605333333333</v>
      </c>
      <c r="F9">
        <f>G8-F8</f>
        <v>119.21732</v>
      </c>
      <c r="G9">
        <f>H8-G8</f>
        <v>122.19600000000001</v>
      </c>
      <c r="H9">
        <f>I8-H8</f>
        <v>118.75799999999998</v>
      </c>
      <c r="I9">
        <f t="shared" ref="I9:S9" si="4">J8-I8</f>
        <v>124.50400000000002</v>
      </c>
      <c r="J9">
        <f t="shared" si="4"/>
        <v>123.233</v>
      </c>
      <c r="K9">
        <f t="shared" si="4"/>
        <v>122.80799999999999</v>
      </c>
      <c r="L9">
        <f t="shared" si="4"/>
        <v>123.40700000000004</v>
      </c>
      <c r="M9">
        <f t="shared" si="4"/>
        <v>121.78199999999993</v>
      </c>
      <c r="N9">
        <f t="shared" si="4"/>
        <v>122.93400000000008</v>
      </c>
      <c r="O9">
        <f t="shared" si="4"/>
        <v>123.56999999999994</v>
      </c>
      <c r="P9">
        <f t="shared" si="4"/>
        <v>118.25999999999999</v>
      </c>
      <c r="Q9">
        <f t="shared" si="4"/>
        <v>120.73000000000002</v>
      </c>
      <c r="R9">
        <f t="shared" si="4"/>
        <v>125.11999999999989</v>
      </c>
      <c r="S9">
        <f t="shared" si="4"/>
        <v>122.47000000000003</v>
      </c>
    </row>
    <row r="11" spans="1:21" x14ac:dyDescent="0.25">
      <c r="A11">
        <v>295</v>
      </c>
      <c r="B11">
        <v>72</v>
      </c>
      <c r="F11">
        <v>3.4025400000000001</v>
      </c>
      <c r="G11">
        <v>127.991</v>
      </c>
      <c r="H11">
        <v>254.042</v>
      </c>
      <c r="I11">
        <v>380.40800000000002</v>
      </c>
      <c r="J11">
        <v>508.98899999999998</v>
      </c>
      <c r="K11">
        <v>634.67399999999998</v>
      </c>
      <c r="L11">
        <v>762.64499999999998</v>
      </c>
      <c r="M11">
        <v>890.94100000000003</v>
      </c>
      <c r="N11">
        <v>1016.07</v>
      </c>
      <c r="O11">
        <v>1145.03</v>
      </c>
      <c r="P11">
        <v>1273.1099999999999</v>
      </c>
      <c r="Q11">
        <v>1404.4</v>
      </c>
      <c r="R11">
        <v>1532.71</v>
      </c>
      <c r="S11">
        <v>1663.83</v>
      </c>
    </row>
    <row r="12" spans="1:21" x14ac:dyDescent="0.25">
      <c r="D12">
        <f>AVERAGE(E12:AC12)</f>
        <v>127.72518923076922</v>
      </c>
      <c r="F12">
        <f>G11-F11</f>
        <v>124.58846</v>
      </c>
      <c r="G12">
        <f>H11-G11</f>
        <v>126.051</v>
      </c>
      <c r="H12">
        <f>I11-H11</f>
        <v>126.36600000000001</v>
      </c>
      <c r="I12">
        <f>J11-I11</f>
        <v>128.58099999999996</v>
      </c>
      <c r="J12">
        <f t="shared" ref="J12:R12" si="5">K11-J11</f>
        <v>125.685</v>
      </c>
      <c r="K12">
        <f t="shared" si="5"/>
        <v>127.971</v>
      </c>
      <c r="L12">
        <f t="shared" si="5"/>
        <v>128.29600000000005</v>
      </c>
      <c r="M12">
        <f t="shared" si="5"/>
        <v>125.12900000000002</v>
      </c>
      <c r="N12">
        <f t="shared" si="5"/>
        <v>128.95999999999992</v>
      </c>
      <c r="O12">
        <f t="shared" si="5"/>
        <v>128.07999999999993</v>
      </c>
      <c r="P12">
        <f t="shared" si="5"/>
        <v>131.29000000000019</v>
      </c>
      <c r="Q12">
        <f t="shared" si="5"/>
        <v>128.30999999999995</v>
      </c>
      <c r="R12">
        <f t="shared" si="5"/>
        <v>131.11999999999989</v>
      </c>
    </row>
    <row r="14" spans="1:21" x14ac:dyDescent="0.25">
      <c r="A14">
        <v>295</v>
      </c>
      <c r="B14">
        <v>72.2</v>
      </c>
      <c r="F14">
        <v>4.2686700000000002</v>
      </c>
      <c r="G14">
        <v>138.208</v>
      </c>
      <c r="H14">
        <v>271.89100000000002</v>
      </c>
      <c r="I14">
        <v>408.47899999999998</v>
      </c>
      <c r="J14">
        <v>546.26300000000003</v>
      </c>
      <c r="K14">
        <v>686.46400000000006</v>
      </c>
      <c r="L14">
        <v>822.21600000000001</v>
      </c>
      <c r="M14">
        <v>962.13499999999999</v>
      </c>
      <c r="N14">
        <v>1099.1199999999999</v>
      </c>
      <c r="O14">
        <v>1234.26</v>
      </c>
      <c r="P14">
        <v>1371.54</v>
      </c>
      <c r="Q14">
        <v>1507.43</v>
      </c>
      <c r="R14">
        <v>1644.01</v>
      </c>
      <c r="S14">
        <v>1781.68</v>
      </c>
      <c r="T14">
        <v>1914.66</v>
      </c>
    </row>
    <row r="15" spans="1:21" x14ac:dyDescent="0.25">
      <c r="D15">
        <f>AVERAGE(F15:AD15)</f>
        <v>136.45652357142859</v>
      </c>
      <c r="F15">
        <f>G14-F14</f>
        <v>133.93932999999998</v>
      </c>
      <c r="G15">
        <f t="shared" ref="G15:S15" si="6">H14-G14</f>
        <v>133.68300000000002</v>
      </c>
      <c r="H15">
        <f t="shared" si="6"/>
        <v>136.58799999999997</v>
      </c>
      <c r="I15">
        <f t="shared" si="6"/>
        <v>137.78400000000005</v>
      </c>
      <c r="J15">
        <f t="shared" si="6"/>
        <v>140.20100000000002</v>
      </c>
      <c r="K15">
        <f t="shared" si="6"/>
        <v>135.75199999999995</v>
      </c>
      <c r="L15">
        <f t="shared" si="6"/>
        <v>139.91899999999998</v>
      </c>
      <c r="M15">
        <f t="shared" si="6"/>
        <v>136.9849999999999</v>
      </c>
      <c r="N15">
        <f t="shared" si="6"/>
        <v>135.1400000000001</v>
      </c>
      <c r="O15">
        <f t="shared" si="6"/>
        <v>137.27999999999997</v>
      </c>
      <c r="P15">
        <f t="shared" si="6"/>
        <v>135.8900000000001</v>
      </c>
      <c r="Q15">
        <f t="shared" si="6"/>
        <v>136.57999999999993</v>
      </c>
      <c r="R15">
        <f t="shared" si="6"/>
        <v>137.67000000000007</v>
      </c>
      <c r="S15">
        <f t="shared" si="6"/>
        <v>132.98000000000002</v>
      </c>
    </row>
    <row r="17" spans="1:20" x14ac:dyDescent="0.25">
      <c r="A17">
        <v>295</v>
      </c>
      <c r="B17">
        <v>72.5</v>
      </c>
      <c r="F17">
        <v>3.8241700000000001</v>
      </c>
      <c r="G17">
        <v>153.215</v>
      </c>
      <c r="H17">
        <v>303.464</v>
      </c>
      <c r="I17">
        <v>453.03</v>
      </c>
      <c r="J17">
        <v>604.40200000000004</v>
      </c>
      <c r="K17">
        <v>756.51400000000001</v>
      </c>
      <c r="L17">
        <v>909.30899999999997</v>
      </c>
      <c r="M17">
        <v>1063.0999999999999</v>
      </c>
      <c r="N17">
        <v>1221.1500000000001</v>
      </c>
      <c r="O17">
        <v>1371.73</v>
      </c>
      <c r="P17">
        <v>1526.16</v>
      </c>
      <c r="Q17">
        <v>1678.39</v>
      </c>
      <c r="R17">
        <v>1829.23</v>
      </c>
      <c r="S17">
        <v>1981.91</v>
      </c>
      <c r="T17">
        <v>2132.48</v>
      </c>
    </row>
    <row r="18" spans="1:20" x14ac:dyDescent="0.25">
      <c r="D18">
        <f>AVERAGE(F18:AD18)</f>
        <v>152.04684499999999</v>
      </c>
      <c r="F18">
        <f>G17-F17</f>
        <v>149.39082999999999</v>
      </c>
      <c r="G18">
        <f>H17-G17</f>
        <v>150.249</v>
      </c>
      <c r="H18">
        <f>I17-H17</f>
        <v>149.56599999999997</v>
      </c>
      <c r="I18">
        <f>J17-I17</f>
        <v>151.37200000000007</v>
      </c>
      <c r="J18">
        <f t="shared" ref="J18:S18" si="7">K17-J17</f>
        <v>152.11199999999997</v>
      </c>
      <c r="K18">
        <f t="shared" si="7"/>
        <v>152.79499999999996</v>
      </c>
      <c r="L18">
        <f t="shared" si="7"/>
        <v>153.79099999999994</v>
      </c>
      <c r="M18">
        <f t="shared" si="7"/>
        <v>158.05000000000018</v>
      </c>
      <c r="N18">
        <f t="shared" si="7"/>
        <v>150.57999999999993</v>
      </c>
      <c r="O18">
        <f t="shared" si="7"/>
        <v>154.43000000000006</v>
      </c>
      <c r="P18">
        <f t="shared" si="7"/>
        <v>152.23000000000002</v>
      </c>
      <c r="Q18">
        <f t="shared" si="7"/>
        <v>150.83999999999992</v>
      </c>
      <c r="R18">
        <f t="shared" si="7"/>
        <v>152.68000000000006</v>
      </c>
      <c r="S18">
        <f t="shared" si="7"/>
        <v>150.56999999999994</v>
      </c>
    </row>
    <row r="20" spans="1:20" x14ac:dyDescent="0.25">
      <c r="A20">
        <v>295</v>
      </c>
      <c r="B20">
        <v>73</v>
      </c>
      <c r="F20">
        <v>4.58474</v>
      </c>
      <c r="G20">
        <v>175.12200000000001</v>
      </c>
      <c r="H20">
        <v>348.42</v>
      </c>
      <c r="I20">
        <v>526.50699999999995</v>
      </c>
      <c r="J20">
        <v>701.73299999999995</v>
      </c>
      <c r="K20">
        <v>877.72900000000004</v>
      </c>
      <c r="L20">
        <v>1060.78</v>
      </c>
      <c r="M20">
        <v>1242.01</v>
      </c>
      <c r="N20">
        <v>1414.1</v>
      </c>
      <c r="O20">
        <v>1593.52</v>
      </c>
      <c r="P20">
        <v>1769.06</v>
      </c>
      <c r="Q20">
        <v>1942.02</v>
      </c>
      <c r="R20">
        <v>2117.41</v>
      </c>
      <c r="S20">
        <v>2293.59</v>
      </c>
    </row>
    <row r="21" spans="1:20" x14ac:dyDescent="0.25">
      <c r="D21">
        <f>AVERAGE(F21:AD21)</f>
        <v>176.07732769230768</v>
      </c>
      <c r="F21">
        <f>G20-F20</f>
        <v>170.53726</v>
      </c>
      <c r="G21">
        <f>H20-G20</f>
        <v>173.298</v>
      </c>
      <c r="H21">
        <f>I20-H20</f>
        <v>178.08699999999993</v>
      </c>
      <c r="I21">
        <f t="shared" ref="I21:R21" si="8">J20-I20</f>
        <v>175.226</v>
      </c>
      <c r="J21">
        <f t="shared" si="8"/>
        <v>175.99600000000009</v>
      </c>
      <c r="K21">
        <f t="shared" si="8"/>
        <v>183.05099999999993</v>
      </c>
      <c r="L21">
        <f t="shared" si="8"/>
        <v>181.23000000000002</v>
      </c>
      <c r="M21">
        <f t="shared" si="8"/>
        <v>172.08999999999992</v>
      </c>
      <c r="N21">
        <f t="shared" si="8"/>
        <v>179.42000000000007</v>
      </c>
      <c r="O21">
        <f t="shared" si="8"/>
        <v>175.53999999999996</v>
      </c>
      <c r="P21">
        <f t="shared" si="8"/>
        <v>172.96000000000004</v>
      </c>
      <c r="Q21">
        <f t="shared" si="8"/>
        <v>175.38999999999987</v>
      </c>
      <c r="R21">
        <f t="shared" si="8"/>
        <v>176.18000000000029</v>
      </c>
    </row>
    <row r="25" spans="1:20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20" x14ac:dyDescent="0.25">
      <c r="A26">
        <f>B2</f>
        <v>71.7</v>
      </c>
      <c r="B26">
        <f>D3</f>
        <v>111.96378454545456</v>
      </c>
      <c r="D26">
        <f>-H26/G26</f>
        <v>69.430535990061458</v>
      </c>
      <c r="E26">
        <f>D26*(G29^2 + H29^2)^0.5</f>
        <v>0.85638279236701231</v>
      </c>
      <c r="G26">
        <v>49.399610000000003</v>
      </c>
      <c r="H26">
        <v>-3429.8413999999998</v>
      </c>
    </row>
    <row r="27" spans="1:20" x14ac:dyDescent="0.25">
      <c r="A27">
        <v>71.8</v>
      </c>
      <c r="B27">
        <f>D6</f>
        <v>116.796938</v>
      </c>
      <c r="G27">
        <v>0.42247000000000001</v>
      </c>
      <c r="H27">
        <v>30.484850000000002</v>
      </c>
    </row>
    <row r="28" spans="1:20" x14ac:dyDescent="0.25">
      <c r="A28">
        <f>B8</f>
        <v>71.900000000000006</v>
      </c>
      <c r="B28">
        <f>D9</f>
        <v>121.78605333333333</v>
      </c>
    </row>
    <row r="29" spans="1:20" x14ac:dyDescent="0.25">
      <c r="A29">
        <v>72</v>
      </c>
      <c r="B29">
        <f>D12</f>
        <v>127.72518923076922</v>
      </c>
      <c r="G29">
        <f>G27/G26</f>
        <v>8.5520918080122486E-3</v>
      </c>
      <c r="H29">
        <f>H27/H26</f>
        <v>-8.8881223487476714E-3</v>
      </c>
    </row>
    <row r="30" spans="1:20" x14ac:dyDescent="0.25">
      <c r="A30">
        <v>72.2</v>
      </c>
      <c r="B30">
        <f>D15</f>
        <v>136.45652357142859</v>
      </c>
    </row>
    <row r="31" spans="1:20" x14ac:dyDescent="0.25">
      <c r="A31">
        <v>72.5</v>
      </c>
      <c r="B31">
        <f>D18</f>
        <v>152.04684499999999</v>
      </c>
    </row>
    <row r="32" spans="1:20" x14ac:dyDescent="0.25">
      <c r="A32">
        <v>73</v>
      </c>
      <c r="B32">
        <f>D21</f>
        <v>176.07732769230768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selection activeCell="E25" sqref="E25"/>
    </sheetView>
  </sheetViews>
  <sheetFormatPr defaultRowHeight="15" x14ac:dyDescent="0.25"/>
  <cols>
    <col min="3" max="3" width="12" bestFit="1" customWidth="1"/>
  </cols>
  <sheetData>
    <row r="1" spans="1:21" x14ac:dyDescent="0.25">
      <c r="A1" t="s">
        <v>6</v>
      </c>
    </row>
    <row r="3" spans="1:21" x14ac:dyDescent="0.25">
      <c r="A3" t="s">
        <v>1</v>
      </c>
      <c r="B3" t="s">
        <v>5</v>
      </c>
      <c r="C3" t="s">
        <v>9</v>
      </c>
      <c r="E3" t="s">
        <v>12</v>
      </c>
      <c r="T3" t="s">
        <v>13</v>
      </c>
      <c r="U3">
        <v>4.3400000000000001E-2</v>
      </c>
    </row>
    <row r="4" spans="1:21" x14ac:dyDescent="0.25">
      <c r="A4">
        <v>265</v>
      </c>
      <c r="B4">
        <v>68.113262423134444</v>
      </c>
      <c r="C4">
        <v>1.3406659017534057</v>
      </c>
      <c r="E4">
        <f>A4-273</f>
        <v>-8</v>
      </c>
      <c r="T4" t="s">
        <v>14</v>
      </c>
      <c r="U4">
        <f>56.592</f>
        <v>56.591999999999999</v>
      </c>
    </row>
    <row r="5" spans="1:21" x14ac:dyDescent="0.25">
      <c r="A5">
        <v>267</v>
      </c>
      <c r="B5">
        <v>68.178965863453811</v>
      </c>
      <c r="C5">
        <v>0.87543526133946459</v>
      </c>
      <c r="E5">
        <f t="shared" ref="E5:E15" si="0">A5-273</f>
        <v>-6</v>
      </c>
    </row>
    <row r="6" spans="1:21" x14ac:dyDescent="0.25">
      <c r="A6">
        <v>270</v>
      </c>
      <c r="B6">
        <v>68.357848376037907</v>
      </c>
      <c r="C6">
        <v>0.93461248948509335</v>
      </c>
      <c r="E6">
        <f t="shared" si="0"/>
        <v>-3</v>
      </c>
    </row>
    <row r="7" spans="1:21" x14ac:dyDescent="0.25">
      <c r="A7">
        <v>272</v>
      </c>
      <c r="B7">
        <v>68.405891006766879</v>
      </c>
      <c r="C7">
        <v>0.82986910688239679</v>
      </c>
      <c r="E7">
        <f t="shared" si="0"/>
        <v>-1</v>
      </c>
    </row>
    <row r="8" spans="1:21" x14ac:dyDescent="0.25">
      <c r="A8">
        <v>275</v>
      </c>
      <c r="B8">
        <v>68.501218361637399</v>
      </c>
      <c r="C8">
        <v>0.48130475581278276</v>
      </c>
      <c r="E8">
        <f t="shared" si="0"/>
        <v>2</v>
      </c>
    </row>
    <row r="9" spans="1:21" x14ac:dyDescent="0.25">
      <c r="A9">
        <v>277</v>
      </c>
      <c r="B9">
        <v>68.62346438487512</v>
      </c>
      <c r="C9">
        <v>1.6593895613360043</v>
      </c>
      <c r="E9">
        <f t="shared" si="0"/>
        <v>4</v>
      </c>
    </row>
    <row r="10" spans="1:21" x14ac:dyDescent="0.25">
      <c r="A10">
        <v>280</v>
      </c>
      <c r="B10">
        <v>68.698928425232211</v>
      </c>
      <c r="C10">
        <v>0.98847995068531902</v>
      </c>
      <c r="E10">
        <f t="shared" si="0"/>
        <v>7</v>
      </c>
    </row>
    <row r="11" spans="1:21" x14ac:dyDescent="0.25">
      <c r="A11">
        <v>282</v>
      </c>
      <c r="B11">
        <v>68.748051474874671</v>
      </c>
      <c r="C11">
        <v>1.0388366726079437</v>
      </c>
      <c r="E11">
        <f t="shared" si="0"/>
        <v>9</v>
      </c>
    </row>
    <row r="12" spans="1:21" x14ac:dyDescent="0.25">
      <c r="A12">
        <v>285</v>
      </c>
      <c r="B12">
        <v>68.951384161792106</v>
      </c>
      <c r="C12">
        <v>0.73244207921401161</v>
      </c>
      <c r="E12">
        <f t="shared" si="0"/>
        <v>12</v>
      </c>
    </row>
    <row r="13" spans="1:21" x14ac:dyDescent="0.25">
      <c r="A13">
        <v>287</v>
      </c>
      <c r="B13">
        <v>69.002289657417336</v>
      </c>
      <c r="C13">
        <v>1.1541661628836271</v>
      </c>
      <c r="E13">
        <f t="shared" si="0"/>
        <v>14</v>
      </c>
    </row>
    <row r="14" spans="1:21" x14ac:dyDescent="0.25">
      <c r="A14">
        <v>290</v>
      </c>
      <c r="B14">
        <v>69.200290619463075</v>
      </c>
      <c r="C14">
        <v>1.1088290564090486</v>
      </c>
      <c r="E14">
        <f t="shared" si="0"/>
        <v>17</v>
      </c>
    </row>
    <row r="15" spans="1:21" x14ac:dyDescent="0.25">
      <c r="A15">
        <v>292</v>
      </c>
      <c r="B15">
        <v>69.308066663494827</v>
      </c>
      <c r="C15">
        <v>0.78952758532788048</v>
      </c>
      <c r="E15">
        <f t="shared" si="0"/>
        <v>19</v>
      </c>
    </row>
    <row r="16" spans="1:21" x14ac:dyDescent="0.25">
      <c r="A16">
        <v>295</v>
      </c>
      <c r="B16">
        <v>69.430535990061458</v>
      </c>
      <c r="C16">
        <v>0.85638279236701231</v>
      </c>
    </row>
    <row r="28" spans="1:20" x14ac:dyDescent="0.25">
      <c r="A28">
        <v>265</v>
      </c>
      <c r="D28">
        <v>267</v>
      </c>
      <c r="G28">
        <v>270</v>
      </c>
      <c r="J28">
        <v>272</v>
      </c>
      <c r="M28">
        <v>275</v>
      </c>
      <c r="P28">
        <v>277</v>
      </c>
      <c r="S28">
        <v>280</v>
      </c>
    </row>
    <row r="29" spans="1:20" x14ac:dyDescent="0.25">
      <c r="A29" t="s">
        <v>2</v>
      </c>
      <c r="B29" t="s">
        <v>4</v>
      </c>
      <c r="D29" t="s">
        <v>2</v>
      </c>
      <c r="E29" t="s">
        <v>4</v>
      </c>
      <c r="G29" t="s">
        <v>2</v>
      </c>
      <c r="H29" t="s">
        <v>4</v>
      </c>
      <c r="J29" t="s">
        <v>2</v>
      </c>
      <c r="K29" t="s">
        <v>4</v>
      </c>
      <c r="M29" t="s">
        <v>2</v>
      </c>
      <c r="N29" t="s">
        <v>4</v>
      </c>
      <c r="P29" t="s">
        <v>2</v>
      </c>
      <c r="Q29" t="s">
        <v>4</v>
      </c>
      <c r="S29" t="s">
        <v>2</v>
      </c>
      <c r="T29" t="s">
        <v>4</v>
      </c>
    </row>
    <row r="30" spans="1:20" x14ac:dyDescent="0.25">
      <c r="A30">
        <v>70.5</v>
      </c>
      <c r="B30">
        <v>114.18833333333333</v>
      </c>
    </row>
    <row r="31" spans="1:20" x14ac:dyDescent="0.25">
      <c r="A31">
        <v>71</v>
      </c>
      <c r="B31">
        <v>139.14779999999999</v>
      </c>
    </row>
    <row r="32" spans="1:20" x14ac:dyDescent="0.25">
      <c r="A32">
        <v>71.3</v>
      </c>
      <c r="B32">
        <v>154.62790000000001</v>
      </c>
    </row>
    <row r="33" spans="1:2" x14ac:dyDescent="0.25">
      <c r="A33">
        <v>71.5</v>
      </c>
      <c r="B33">
        <v>162.97300000000001</v>
      </c>
    </row>
    <row r="34" spans="1:2" x14ac:dyDescent="0.25">
      <c r="A34">
        <v>71.7</v>
      </c>
      <c r="B34">
        <v>172.35390000000001</v>
      </c>
    </row>
    <row r="35" spans="1:2" x14ac:dyDescent="0.25">
      <c r="A35">
        <v>72</v>
      </c>
      <c r="B35">
        <v>186.55174777777779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G20" sqref="G20"/>
    </sheetView>
  </sheetViews>
  <sheetFormatPr defaultRowHeight="15" x14ac:dyDescent="0.25"/>
  <sheetData>
    <row r="1" spans="1:4" x14ac:dyDescent="0.25">
      <c r="A1" t="s">
        <v>13</v>
      </c>
      <c r="B1">
        <v>4.3400000000000001E-2</v>
      </c>
    </row>
    <row r="2" spans="1:4" x14ac:dyDescent="0.25">
      <c r="A2" t="s">
        <v>14</v>
      </c>
      <c r="B2">
        <v>56.591999999999999</v>
      </c>
    </row>
    <row r="4" spans="1:4" x14ac:dyDescent="0.25">
      <c r="A4" t="s">
        <v>1</v>
      </c>
      <c r="B4" t="s">
        <v>2</v>
      </c>
      <c r="C4" t="s">
        <v>15</v>
      </c>
      <c r="D4" t="s">
        <v>16</v>
      </c>
    </row>
    <row r="5" spans="1:4" x14ac:dyDescent="0.25">
      <c r="A5">
        <v>295</v>
      </c>
      <c r="B5" s="1">
        <v>73</v>
      </c>
      <c r="C5">
        <f>$B$1*A5+$B$2</f>
        <v>69.394999999999996</v>
      </c>
      <c r="D5">
        <f>B5-C5</f>
        <v>3.605000000000004</v>
      </c>
    </row>
    <row r="6" spans="1:4" x14ac:dyDescent="0.25">
      <c r="A6">
        <v>265</v>
      </c>
      <c r="B6" s="1">
        <f>C6+D6</f>
        <v>71.698000000000008</v>
      </c>
      <c r="C6">
        <f>$B$1*A6+$B$2</f>
        <v>68.093000000000004</v>
      </c>
      <c r="D6">
        <f>D5</f>
        <v>3.605000000000004</v>
      </c>
    </row>
    <row r="7" spans="1:4" x14ac:dyDescent="0.25">
      <c r="A7">
        <v>270</v>
      </c>
      <c r="B7" s="1">
        <f>C7+D7</f>
        <v>71.915000000000006</v>
      </c>
      <c r="C7">
        <f>$B$1*A7+$B$2</f>
        <v>68.31</v>
      </c>
      <c r="D7">
        <f>D6</f>
        <v>3.605000000000004</v>
      </c>
    </row>
    <row r="8" spans="1:4" x14ac:dyDescent="0.25">
      <c r="A8">
        <v>275</v>
      </c>
      <c r="B8" s="1">
        <f>C8+D8</f>
        <v>72.132000000000005</v>
      </c>
      <c r="C8">
        <f>$B$1*A8+$B$2</f>
        <v>68.527000000000001</v>
      </c>
      <c r="D8">
        <f>D7</f>
        <v>3.605000000000004</v>
      </c>
    </row>
    <row r="9" spans="1:4" x14ac:dyDescent="0.25">
      <c r="A9">
        <v>280</v>
      </c>
      <c r="B9" s="1">
        <f>C9+D9</f>
        <v>72.349000000000004</v>
      </c>
      <c r="C9">
        <f>$B$1*A9+$B$2</f>
        <v>68.744</v>
      </c>
      <c r="D9">
        <f>D8</f>
        <v>3.605000000000004</v>
      </c>
    </row>
    <row r="10" spans="1:4" x14ac:dyDescent="0.25">
      <c r="A10">
        <v>285</v>
      </c>
      <c r="B10" s="1">
        <f>C10+D10</f>
        <v>72.566000000000003</v>
      </c>
      <c r="C10">
        <f>$B$1*A10+$B$2</f>
        <v>68.960999999999999</v>
      </c>
      <c r="D10">
        <f>D9</f>
        <v>3.605000000000004</v>
      </c>
    </row>
    <row r="11" spans="1:4" x14ac:dyDescent="0.25">
      <c r="A11">
        <v>290</v>
      </c>
      <c r="B11" s="1">
        <f>C11+D11</f>
        <v>72.783000000000001</v>
      </c>
      <c r="C11">
        <f>$B$1*A11+$B$2</f>
        <v>69.177999999999997</v>
      </c>
      <c r="D11">
        <f>D10</f>
        <v>3.605000000000004</v>
      </c>
    </row>
    <row r="13" spans="1:4" x14ac:dyDescent="0.25">
      <c r="B13" s="1"/>
    </row>
    <row r="14" spans="1:4" x14ac:dyDescent="0.25">
      <c r="B14" s="1"/>
    </row>
    <row r="15" spans="1:4" x14ac:dyDescent="0.25">
      <c r="A15">
        <v>265</v>
      </c>
      <c r="B15" s="1">
        <v>70.5</v>
      </c>
      <c r="C15">
        <f>$B$1*A15+$B$2</f>
        <v>68.093000000000004</v>
      </c>
      <c r="D15" s="1">
        <f>B15-C15</f>
        <v>2.4069999999999965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workbookViewId="0">
      <selection activeCell="E41" sqref="E41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265</v>
      </c>
    </row>
    <row r="5" spans="1:21" x14ac:dyDescent="0.25">
      <c r="A5">
        <v>265</v>
      </c>
    </row>
    <row r="6" spans="1:21" x14ac:dyDescent="0.25">
      <c r="D6">
        <f>AVERAGE(G6:N6)</f>
        <v>0</v>
      </c>
      <c r="F6">
        <f>G5-F5</f>
        <v>0</v>
      </c>
      <c r="G6">
        <f t="shared" ref="G6:N6" si="0">H5-G5</f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ref="O6" si="1">P5-O5</f>
        <v>0</v>
      </c>
      <c r="P6">
        <f t="shared" ref="P6" si="2">Q5-P5</f>
        <v>0</v>
      </c>
      <c r="Q6">
        <f t="shared" ref="Q6" si="3">R5-Q5</f>
        <v>0</v>
      </c>
      <c r="R6">
        <f t="shared" ref="R6" si="4">S5-R5</f>
        <v>0</v>
      </c>
      <c r="S6">
        <f t="shared" ref="S6" si="5">T5-S5</f>
        <v>0</v>
      </c>
    </row>
    <row r="8" spans="1:21" x14ac:dyDescent="0.25">
      <c r="A8">
        <v>265</v>
      </c>
      <c r="B8">
        <v>70.5</v>
      </c>
      <c r="D8">
        <f>AVERAGE(G9:U9)</f>
        <v>114.18833333333333</v>
      </c>
      <c r="F8">
        <v>1.7863500000000001</v>
      </c>
      <c r="G8">
        <v>115.081</v>
      </c>
      <c r="H8">
        <v>228.66800000000001</v>
      </c>
      <c r="I8">
        <v>346.714</v>
      </c>
      <c r="J8">
        <v>462.07100000000003</v>
      </c>
      <c r="K8">
        <v>575.84100000000001</v>
      </c>
      <c r="L8">
        <v>689.38300000000004</v>
      </c>
      <c r="M8">
        <v>800.21100000000001</v>
      </c>
    </row>
    <row r="9" spans="1:21" x14ac:dyDescent="0.25">
      <c r="F9">
        <f>G8-F8</f>
        <v>113.29465</v>
      </c>
      <c r="G9">
        <f t="shared" ref="G9:L9" si="6">H8-G8</f>
        <v>113.587</v>
      </c>
      <c r="H9">
        <f t="shared" si="6"/>
        <v>118.04599999999999</v>
      </c>
      <c r="I9">
        <f t="shared" si="6"/>
        <v>115.35700000000003</v>
      </c>
      <c r="J9">
        <f t="shared" si="6"/>
        <v>113.76999999999998</v>
      </c>
      <c r="K9">
        <f t="shared" si="6"/>
        <v>113.54200000000003</v>
      </c>
      <c r="L9">
        <f t="shared" si="6"/>
        <v>110.82799999999997</v>
      </c>
    </row>
    <row r="11" spans="1:21" x14ac:dyDescent="0.25">
      <c r="A11">
        <v>265</v>
      </c>
      <c r="B11">
        <v>71</v>
      </c>
      <c r="F11">
        <v>1.7034899999999999</v>
      </c>
      <c r="G11">
        <v>140.102</v>
      </c>
      <c r="H11">
        <v>278.94400000000002</v>
      </c>
      <c r="I11">
        <v>419.41500000000002</v>
      </c>
      <c r="J11">
        <v>560.60900000000004</v>
      </c>
      <c r="K11">
        <v>700.38699999999994</v>
      </c>
      <c r="L11">
        <v>840.25599999999997</v>
      </c>
      <c r="M11">
        <v>980.36900000000003</v>
      </c>
      <c r="N11">
        <v>1120.1199999999999</v>
      </c>
      <c r="O11">
        <v>1256.47</v>
      </c>
      <c r="P11">
        <v>1396.42</v>
      </c>
      <c r="Q11">
        <v>1531.58</v>
      </c>
    </row>
    <row r="12" spans="1:21" x14ac:dyDescent="0.25">
      <c r="D12">
        <f>AVERAGE(G12:T12)</f>
        <v>139.14779999999999</v>
      </c>
      <c r="F12">
        <f>G11-F11</f>
        <v>138.39851000000002</v>
      </c>
      <c r="G12">
        <f t="shared" ref="G12:P12" si="7">H11-G11</f>
        <v>138.84200000000001</v>
      </c>
      <c r="H12">
        <f t="shared" si="7"/>
        <v>140.471</v>
      </c>
      <c r="I12">
        <f t="shared" si="7"/>
        <v>141.19400000000002</v>
      </c>
      <c r="J12">
        <f t="shared" si="7"/>
        <v>139.77799999999991</v>
      </c>
      <c r="K12">
        <f t="shared" si="7"/>
        <v>139.86900000000003</v>
      </c>
      <c r="L12">
        <f t="shared" si="7"/>
        <v>140.11300000000006</v>
      </c>
      <c r="M12">
        <f t="shared" si="7"/>
        <v>139.75099999999986</v>
      </c>
      <c r="N12">
        <f t="shared" si="7"/>
        <v>136.35000000000014</v>
      </c>
      <c r="O12">
        <f t="shared" si="7"/>
        <v>139.95000000000005</v>
      </c>
      <c r="P12">
        <f t="shared" si="7"/>
        <v>135.15999999999985</v>
      </c>
    </row>
    <row r="14" spans="1:21" x14ac:dyDescent="0.25">
      <c r="A14">
        <v>265</v>
      </c>
      <c r="B14">
        <v>71.3</v>
      </c>
      <c r="F14">
        <v>1.74004</v>
      </c>
      <c r="G14">
        <v>154.14099999999999</v>
      </c>
      <c r="H14">
        <v>307.524</v>
      </c>
      <c r="I14">
        <v>461.98599999999999</v>
      </c>
      <c r="J14">
        <v>617.73</v>
      </c>
      <c r="K14">
        <v>770.95</v>
      </c>
      <c r="L14">
        <v>927.88499999999999</v>
      </c>
      <c r="M14">
        <v>1081.8599999999999</v>
      </c>
      <c r="N14">
        <v>1236.55</v>
      </c>
      <c r="O14">
        <v>1390</v>
      </c>
      <c r="P14">
        <v>1544.8</v>
      </c>
      <c r="Q14">
        <v>1700.42</v>
      </c>
    </row>
    <row r="15" spans="1:21" x14ac:dyDescent="0.25">
      <c r="D15">
        <f>AVERAGE(G15:U15)</f>
        <v>154.62790000000001</v>
      </c>
      <c r="F15">
        <f>G14-F14</f>
        <v>152.40096</v>
      </c>
      <c r="G15">
        <f t="shared" ref="G15:P15" si="8">H14-G14</f>
        <v>153.38300000000001</v>
      </c>
      <c r="H15">
        <f t="shared" si="8"/>
        <v>154.46199999999999</v>
      </c>
      <c r="I15">
        <f t="shared" si="8"/>
        <v>155.74400000000003</v>
      </c>
      <c r="J15">
        <f t="shared" si="8"/>
        <v>153.22000000000003</v>
      </c>
      <c r="K15">
        <f t="shared" si="8"/>
        <v>156.93499999999995</v>
      </c>
      <c r="L15">
        <f t="shared" si="8"/>
        <v>153.97499999999991</v>
      </c>
      <c r="M15">
        <f t="shared" si="8"/>
        <v>154.69000000000005</v>
      </c>
      <c r="N15">
        <f t="shared" si="8"/>
        <v>153.45000000000005</v>
      </c>
      <c r="O15">
        <f t="shared" si="8"/>
        <v>154.79999999999995</v>
      </c>
      <c r="P15">
        <f t="shared" si="8"/>
        <v>155.62000000000012</v>
      </c>
    </row>
    <row r="17" spans="1:18" x14ac:dyDescent="0.25">
      <c r="A17">
        <v>265</v>
      </c>
      <c r="B17">
        <v>71.5</v>
      </c>
      <c r="F17">
        <v>1.1314</v>
      </c>
      <c r="G17">
        <v>163.79599999999999</v>
      </c>
      <c r="H17">
        <v>326.30700000000002</v>
      </c>
      <c r="I17">
        <v>491.767</v>
      </c>
      <c r="J17">
        <v>655.94200000000001</v>
      </c>
      <c r="K17">
        <v>819.38900000000001</v>
      </c>
      <c r="L17">
        <v>983.36599999999999</v>
      </c>
      <c r="M17">
        <v>1146.83</v>
      </c>
      <c r="N17">
        <v>1307</v>
      </c>
      <c r="O17">
        <v>1467.58</v>
      </c>
    </row>
    <row r="18" spans="1:18" x14ac:dyDescent="0.25">
      <c r="D18">
        <f>AVERAGE(G18:Q18)</f>
        <v>162.97300000000001</v>
      </c>
      <c r="F18">
        <f>G17-F17</f>
        <v>162.66459999999998</v>
      </c>
      <c r="G18">
        <f t="shared" ref="G18:N18" si="9">H17-G17</f>
        <v>162.51100000000002</v>
      </c>
      <c r="H18">
        <f t="shared" si="9"/>
        <v>165.45999999999998</v>
      </c>
      <c r="I18">
        <f t="shared" si="9"/>
        <v>164.17500000000001</v>
      </c>
      <c r="J18">
        <f t="shared" si="9"/>
        <v>163.447</v>
      </c>
      <c r="K18">
        <f t="shared" si="9"/>
        <v>163.97699999999998</v>
      </c>
      <c r="L18">
        <f t="shared" si="9"/>
        <v>163.46399999999994</v>
      </c>
      <c r="M18">
        <f t="shared" si="9"/>
        <v>160.17000000000007</v>
      </c>
      <c r="N18">
        <f t="shared" si="9"/>
        <v>160.57999999999993</v>
      </c>
    </row>
    <row r="20" spans="1:18" x14ac:dyDescent="0.25">
      <c r="A20">
        <v>265</v>
      </c>
      <c r="B20">
        <v>71.7</v>
      </c>
      <c r="F20">
        <v>1.28135</v>
      </c>
      <c r="G20">
        <v>173.721</v>
      </c>
      <c r="H20">
        <v>346.584</v>
      </c>
      <c r="I20">
        <v>521.40499999999997</v>
      </c>
      <c r="J20">
        <v>694.83199999999999</v>
      </c>
      <c r="K20">
        <v>867.02599999999995</v>
      </c>
      <c r="L20">
        <v>1040.8</v>
      </c>
      <c r="M20">
        <v>1211.4000000000001</v>
      </c>
      <c r="N20">
        <v>1384.35</v>
      </c>
      <c r="O20">
        <v>1557.25</v>
      </c>
      <c r="P20">
        <v>1725.37</v>
      </c>
      <c r="Q20">
        <v>1897.26</v>
      </c>
    </row>
    <row r="21" spans="1:18" x14ac:dyDescent="0.25">
      <c r="D21">
        <f>AVERAGE(G21:R21)</f>
        <v>172.35390000000001</v>
      </c>
      <c r="F21">
        <f>G20-F20</f>
        <v>172.43965</v>
      </c>
      <c r="G21">
        <f t="shared" ref="G21:P21" si="10">H20-G20</f>
        <v>172.863</v>
      </c>
      <c r="H21">
        <f t="shared" si="10"/>
        <v>174.82099999999997</v>
      </c>
      <c r="I21">
        <f t="shared" si="10"/>
        <v>173.42700000000002</v>
      </c>
      <c r="J21">
        <f t="shared" si="10"/>
        <v>172.19399999999996</v>
      </c>
      <c r="K21">
        <f t="shared" si="10"/>
        <v>173.774</v>
      </c>
      <c r="L21">
        <f t="shared" si="10"/>
        <v>170.60000000000014</v>
      </c>
      <c r="M21">
        <f t="shared" si="10"/>
        <v>172.94999999999982</v>
      </c>
      <c r="N21">
        <f t="shared" si="10"/>
        <v>172.90000000000009</v>
      </c>
      <c r="O21">
        <f t="shared" si="10"/>
        <v>168.11999999999989</v>
      </c>
      <c r="P21">
        <f t="shared" si="10"/>
        <v>171.8900000000001</v>
      </c>
    </row>
    <row r="23" spans="1:18" x14ac:dyDescent="0.25">
      <c r="A23">
        <v>265</v>
      </c>
      <c r="B23">
        <v>72</v>
      </c>
      <c r="F23">
        <v>1.24427</v>
      </c>
      <c r="G23">
        <v>186.845</v>
      </c>
      <c r="H23">
        <v>372.57400000000001</v>
      </c>
      <c r="I23">
        <v>560.154</v>
      </c>
      <c r="J23">
        <v>745.47900000000004</v>
      </c>
      <c r="K23">
        <v>931.48199999999997</v>
      </c>
      <c r="L23">
        <v>1119.51</v>
      </c>
      <c r="M23">
        <v>1306.51</v>
      </c>
      <c r="N23">
        <v>1491.61</v>
      </c>
      <c r="O23">
        <v>1680.21</v>
      </c>
    </row>
    <row r="24" spans="1:18" x14ac:dyDescent="0.25">
      <c r="D24">
        <f>AVERAGE(E24:AC24)</f>
        <v>186.55174777777779</v>
      </c>
      <c r="F24">
        <f>G23-F23</f>
        <v>185.60073</v>
      </c>
      <c r="G24">
        <f t="shared" ref="G24:N24" si="11">H23-G23</f>
        <v>185.72900000000001</v>
      </c>
      <c r="H24">
        <f t="shared" si="11"/>
        <v>187.57999999999998</v>
      </c>
      <c r="I24">
        <f t="shared" si="11"/>
        <v>185.32500000000005</v>
      </c>
      <c r="J24">
        <f t="shared" si="11"/>
        <v>186.00299999999993</v>
      </c>
      <c r="K24">
        <f t="shared" si="11"/>
        <v>188.02800000000002</v>
      </c>
      <c r="L24">
        <f t="shared" si="11"/>
        <v>187</v>
      </c>
      <c r="M24">
        <f t="shared" si="11"/>
        <v>185.09999999999991</v>
      </c>
      <c r="N24">
        <f t="shared" si="11"/>
        <v>188.60000000000014</v>
      </c>
    </row>
    <row r="26" spans="1:18" x14ac:dyDescent="0.25">
      <c r="A26">
        <v>265</v>
      </c>
    </row>
    <row r="27" spans="1:18" x14ac:dyDescent="0.25">
      <c r="D27">
        <f>AVERAGE(F27:AD27)</f>
        <v>0</v>
      </c>
      <c r="F27">
        <f>G26-F26</f>
        <v>0</v>
      </c>
      <c r="G27">
        <f t="shared" ref="G27:R27" si="12">H26-G26</f>
        <v>0</v>
      </c>
      <c r="H27">
        <f t="shared" si="12"/>
        <v>0</v>
      </c>
      <c r="I27">
        <f t="shared" si="12"/>
        <v>0</v>
      </c>
      <c r="J27">
        <f t="shared" si="12"/>
        <v>0</v>
      </c>
      <c r="K27">
        <f t="shared" si="12"/>
        <v>0</v>
      </c>
      <c r="L27">
        <f t="shared" si="12"/>
        <v>0</v>
      </c>
      <c r="M27">
        <f t="shared" si="12"/>
        <v>0</v>
      </c>
      <c r="N27">
        <f t="shared" si="12"/>
        <v>0</v>
      </c>
      <c r="O27">
        <f t="shared" si="12"/>
        <v>0</v>
      </c>
      <c r="P27">
        <f t="shared" si="12"/>
        <v>0</v>
      </c>
      <c r="Q27">
        <f t="shared" si="12"/>
        <v>0</v>
      </c>
      <c r="R27">
        <f t="shared" si="12"/>
        <v>0</v>
      </c>
    </row>
    <row r="29" spans="1:18" x14ac:dyDescent="0.25">
      <c r="A29">
        <v>265</v>
      </c>
    </row>
    <row r="30" spans="1:18" x14ac:dyDescent="0.25">
      <c r="D30">
        <f>AVERAGE(F30:AD30)</f>
        <v>0</v>
      </c>
      <c r="F30">
        <f>G29-F29</f>
        <v>0</v>
      </c>
      <c r="G30">
        <f t="shared" ref="G30:M30" si="13">H29-G29</f>
        <v>0</v>
      </c>
      <c r="H30">
        <f t="shared" si="13"/>
        <v>0</v>
      </c>
      <c r="I30">
        <f t="shared" si="13"/>
        <v>0</v>
      </c>
      <c r="J30">
        <f t="shared" si="13"/>
        <v>0</v>
      </c>
      <c r="K30">
        <f t="shared" si="13"/>
        <v>0</v>
      </c>
      <c r="L30">
        <f t="shared" si="13"/>
        <v>0</v>
      </c>
      <c r="M30">
        <f t="shared" si="13"/>
        <v>0</v>
      </c>
    </row>
    <row r="32" spans="1:18" x14ac:dyDescent="0.25">
      <c r="A32">
        <v>265</v>
      </c>
    </row>
    <row r="33" spans="1:12" x14ac:dyDescent="0.25">
      <c r="D33">
        <f>AVERAGE(F33:AD33)</f>
        <v>0</v>
      </c>
      <c r="F33">
        <f>G32-F32</f>
        <v>0</v>
      </c>
      <c r="G33">
        <f t="shared" ref="G33:L33" si="14">H32-G32</f>
        <v>0</v>
      </c>
      <c r="H33">
        <f t="shared" si="14"/>
        <v>0</v>
      </c>
      <c r="I33">
        <f t="shared" si="14"/>
        <v>0</v>
      </c>
      <c r="J33">
        <f t="shared" si="14"/>
        <v>0</v>
      </c>
      <c r="K33">
        <f t="shared" si="14"/>
        <v>0</v>
      </c>
      <c r="L33">
        <f t="shared" si="14"/>
        <v>0</v>
      </c>
    </row>
    <row r="37" spans="1:12" x14ac:dyDescent="0.25">
      <c r="A37" t="s">
        <v>2</v>
      </c>
      <c r="B37" t="s">
        <v>4</v>
      </c>
      <c r="D37" t="s">
        <v>5</v>
      </c>
      <c r="E37" t="s">
        <v>9</v>
      </c>
      <c r="G37" t="s">
        <v>7</v>
      </c>
      <c r="H37" t="s">
        <v>8</v>
      </c>
    </row>
    <row r="38" spans="1:12" x14ac:dyDescent="0.25">
      <c r="D38">
        <f>-H38/G38</f>
        <v>68.113262423134444</v>
      </c>
      <c r="E38">
        <f>D38*(G41^2 + H41^2)^0.5</f>
        <v>1.3406659017534057</v>
      </c>
      <c r="G38">
        <v>48.136000000000003</v>
      </c>
      <c r="H38">
        <f>-3278.7</f>
        <v>-3278.7</v>
      </c>
    </row>
    <row r="39" spans="1:12" x14ac:dyDescent="0.25">
      <c r="B39">
        <f>D6</f>
        <v>0</v>
      </c>
      <c r="G39">
        <v>0.65429999999999999</v>
      </c>
      <c r="H39">
        <v>46.674419999999998</v>
      </c>
    </row>
    <row r="40" spans="1:12" x14ac:dyDescent="0.25">
      <c r="A40">
        <v>70.5</v>
      </c>
      <c r="B40">
        <f>D8</f>
        <v>114.18833333333333</v>
      </c>
    </row>
    <row r="41" spans="1:12" x14ac:dyDescent="0.25">
      <c r="A41">
        <v>71</v>
      </c>
      <c r="B41">
        <f>D12</f>
        <v>139.14779999999999</v>
      </c>
      <c r="G41">
        <f>G39/G38</f>
        <v>1.359273724447399E-2</v>
      </c>
      <c r="H41">
        <f>H39/H38</f>
        <v>-1.4235648275231038E-2</v>
      </c>
    </row>
    <row r="42" spans="1:12" x14ac:dyDescent="0.25">
      <c r="A42">
        <v>71.3</v>
      </c>
      <c r="B42">
        <f>D15</f>
        <v>154.62790000000001</v>
      </c>
    </row>
    <row r="43" spans="1:12" x14ac:dyDescent="0.25">
      <c r="A43">
        <v>71.5</v>
      </c>
      <c r="B43">
        <f>D18</f>
        <v>162.97300000000001</v>
      </c>
    </row>
    <row r="44" spans="1:12" x14ac:dyDescent="0.25">
      <c r="A44">
        <v>71.7</v>
      </c>
      <c r="B44">
        <f>D21</f>
        <v>172.35390000000001</v>
      </c>
    </row>
    <row r="45" spans="1:12" x14ac:dyDescent="0.25">
      <c r="A45">
        <v>72</v>
      </c>
      <c r="B45">
        <f>D24</f>
        <v>186.55174777777779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workbookViewId="0">
      <selection activeCell="C26" sqref="C26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267</v>
      </c>
    </row>
    <row r="5" spans="1:21" x14ac:dyDescent="0.25">
      <c r="A5">
        <v>267</v>
      </c>
      <c r="B5">
        <v>70.5</v>
      </c>
      <c r="F5">
        <v>4.08087</v>
      </c>
      <c r="G5">
        <v>112.46599999999999</v>
      </c>
      <c r="H5">
        <v>221.87</v>
      </c>
      <c r="I5">
        <v>333.96300000000002</v>
      </c>
      <c r="J5">
        <v>444.5</v>
      </c>
      <c r="K5">
        <v>554.63099999999997</v>
      </c>
      <c r="L5">
        <v>666.56299999999999</v>
      </c>
      <c r="M5">
        <v>775.62800000000004</v>
      </c>
    </row>
    <row r="6" spans="1:21" x14ac:dyDescent="0.25">
      <c r="D6">
        <f>AVERAGE(G6:S6)</f>
        <v>110.527</v>
      </c>
      <c r="F6">
        <f>G5-F5</f>
        <v>108.38512999999999</v>
      </c>
      <c r="G6">
        <f t="shared" ref="G6:L6" si="0">H5-G5</f>
        <v>109.40400000000001</v>
      </c>
      <c r="H6">
        <f t="shared" si="0"/>
        <v>112.09300000000002</v>
      </c>
      <c r="I6">
        <f t="shared" si="0"/>
        <v>110.53699999999998</v>
      </c>
      <c r="J6">
        <f t="shared" si="0"/>
        <v>110.13099999999997</v>
      </c>
      <c r="K6">
        <f t="shared" si="0"/>
        <v>111.93200000000002</v>
      </c>
      <c r="L6">
        <f t="shared" si="0"/>
        <v>109.06500000000005</v>
      </c>
    </row>
    <row r="8" spans="1:21" x14ac:dyDescent="0.25">
      <c r="A8">
        <v>267</v>
      </c>
      <c r="B8">
        <v>71</v>
      </c>
      <c r="F8">
        <v>1.2793399999999999</v>
      </c>
      <c r="G8">
        <v>135.37</v>
      </c>
      <c r="H8">
        <v>269.83199999999999</v>
      </c>
      <c r="I8">
        <v>405.75900000000001</v>
      </c>
      <c r="J8">
        <v>541.17100000000005</v>
      </c>
      <c r="K8">
        <v>677.74099999999999</v>
      </c>
      <c r="L8">
        <v>813.90200000000004</v>
      </c>
      <c r="M8">
        <v>948.80200000000002</v>
      </c>
      <c r="N8">
        <v>1085.23</v>
      </c>
      <c r="O8">
        <v>1220.51</v>
      </c>
    </row>
    <row r="9" spans="1:21" x14ac:dyDescent="0.25">
      <c r="D9">
        <f>AVERAGE(G9:V9)</f>
        <v>135.64249999999998</v>
      </c>
      <c r="F9">
        <f>G8-F8</f>
        <v>134.09066000000001</v>
      </c>
      <c r="G9">
        <f t="shared" ref="G9:N9" si="1">H8-G8</f>
        <v>134.46199999999999</v>
      </c>
      <c r="H9">
        <f t="shared" si="1"/>
        <v>135.92700000000002</v>
      </c>
      <c r="I9">
        <f t="shared" si="1"/>
        <v>135.41200000000003</v>
      </c>
      <c r="J9">
        <f t="shared" si="1"/>
        <v>136.56999999999994</v>
      </c>
      <c r="K9">
        <f t="shared" si="1"/>
        <v>136.16100000000006</v>
      </c>
      <c r="L9">
        <f t="shared" si="1"/>
        <v>134.89999999999998</v>
      </c>
      <c r="M9">
        <f t="shared" si="1"/>
        <v>136.428</v>
      </c>
      <c r="N9">
        <f t="shared" si="1"/>
        <v>135.27999999999997</v>
      </c>
    </row>
    <row r="11" spans="1:21" x14ac:dyDescent="0.25">
      <c r="A11">
        <v>267</v>
      </c>
      <c r="B11">
        <v>71.3</v>
      </c>
      <c r="F11">
        <v>0.66234800000000005</v>
      </c>
      <c r="G11">
        <v>149.959</v>
      </c>
      <c r="H11">
        <v>299.34300000000002</v>
      </c>
      <c r="I11">
        <v>451.17</v>
      </c>
      <c r="J11">
        <v>601.69000000000005</v>
      </c>
      <c r="K11">
        <v>749.98900000000003</v>
      </c>
      <c r="L11">
        <v>900.07600000000002</v>
      </c>
      <c r="M11">
        <v>1051.3</v>
      </c>
      <c r="N11">
        <v>1198.8</v>
      </c>
      <c r="O11">
        <v>1345.23</v>
      </c>
      <c r="P11">
        <v>1491.34</v>
      </c>
      <c r="Q11">
        <v>1640.69</v>
      </c>
    </row>
    <row r="12" spans="1:21" x14ac:dyDescent="0.25">
      <c r="D12">
        <f>AVERAGE(G12:V12)</f>
        <v>149.07310000000001</v>
      </c>
      <c r="F12">
        <f>G11-F11</f>
        <v>149.29665199999999</v>
      </c>
      <c r="G12">
        <f t="shared" ref="G12:P12" si="2">H11-G11</f>
        <v>149.38400000000001</v>
      </c>
      <c r="H12">
        <f t="shared" si="2"/>
        <v>151.827</v>
      </c>
      <c r="I12">
        <f t="shared" si="2"/>
        <v>150.52000000000004</v>
      </c>
      <c r="J12">
        <f t="shared" si="2"/>
        <v>148.29899999999998</v>
      </c>
      <c r="K12">
        <f t="shared" si="2"/>
        <v>150.08699999999999</v>
      </c>
      <c r="L12">
        <f t="shared" si="2"/>
        <v>151.22399999999993</v>
      </c>
      <c r="M12">
        <f t="shared" si="2"/>
        <v>147.5</v>
      </c>
      <c r="N12">
        <f t="shared" si="2"/>
        <v>146.43000000000006</v>
      </c>
      <c r="O12">
        <f t="shared" si="2"/>
        <v>146.1099999999999</v>
      </c>
      <c r="P12">
        <f t="shared" si="2"/>
        <v>149.35000000000014</v>
      </c>
    </row>
    <row r="14" spans="1:21" x14ac:dyDescent="0.25">
      <c r="A14">
        <v>267</v>
      </c>
      <c r="B14">
        <v>71.5</v>
      </c>
      <c r="F14">
        <v>1.3465</v>
      </c>
      <c r="G14">
        <v>159.12200000000001</v>
      </c>
      <c r="H14">
        <v>318.01900000000001</v>
      </c>
      <c r="I14">
        <v>477.42700000000002</v>
      </c>
      <c r="J14">
        <v>636.41300000000001</v>
      </c>
      <c r="K14">
        <v>795.36199999999997</v>
      </c>
      <c r="L14">
        <v>955.02</v>
      </c>
      <c r="M14">
        <v>1113.05</v>
      </c>
      <c r="N14">
        <v>1273.27</v>
      </c>
    </row>
    <row r="15" spans="1:21" x14ac:dyDescent="0.25">
      <c r="D15">
        <f>AVERAGE(G15:W15)</f>
        <v>159.16400000000002</v>
      </c>
      <c r="F15">
        <f>G14-F14</f>
        <v>157.77550000000002</v>
      </c>
      <c r="G15">
        <f t="shared" ref="G15:M15" si="3">H14-G14</f>
        <v>158.89699999999999</v>
      </c>
      <c r="H15">
        <f t="shared" si="3"/>
        <v>159.40800000000002</v>
      </c>
      <c r="I15">
        <f t="shared" si="3"/>
        <v>158.98599999999999</v>
      </c>
      <c r="J15">
        <f t="shared" si="3"/>
        <v>158.94899999999996</v>
      </c>
      <c r="K15">
        <f t="shared" si="3"/>
        <v>159.65800000000002</v>
      </c>
      <c r="L15">
        <f t="shared" si="3"/>
        <v>158.02999999999997</v>
      </c>
      <c r="M15">
        <f t="shared" si="3"/>
        <v>160.22000000000003</v>
      </c>
    </row>
    <row r="17" spans="1:27" x14ac:dyDescent="0.25">
      <c r="A17">
        <v>267</v>
      </c>
      <c r="B17">
        <v>71.7</v>
      </c>
      <c r="F17">
        <v>1.2000999999999999</v>
      </c>
      <c r="G17">
        <v>169.27199999999999</v>
      </c>
      <c r="H17">
        <v>337.42200000000003</v>
      </c>
      <c r="I17">
        <v>506.43599999999998</v>
      </c>
      <c r="J17">
        <v>674.33199999999999</v>
      </c>
      <c r="K17">
        <v>843.35599999999999</v>
      </c>
      <c r="L17">
        <v>1011.3</v>
      </c>
      <c r="M17">
        <v>1182.23</v>
      </c>
      <c r="N17">
        <v>1347.37</v>
      </c>
      <c r="O17">
        <v>1518</v>
      </c>
      <c r="P17">
        <v>1686.8</v>
      </c>
      <c r="Q17">
        <v>1850.62</v>
      </c>
    </row>
    <row r="18" spans="1:27" x14ac:dyDescent="0.25">
      <c r="D18">
        <f>AVERAGE(G18:AC18)</f>
        <v>168.13479999999998</v>
      </c>
      <c r="F18">
        <f>G17-F17</f>
        <v>168.0719</v>
      </c>
      <c r="G18">
        <f t="shared" ref="G18:M18" si="4">H17-G17</f>
        <v>168.15000000000003</v>
      </c>
      <c r="H18">
        <f t="shared" si="4"/>
        <v>169.01399999999995</v>
      </c>
      <c r="I18">
        <f t="shared" si="4"/>
        <v>167.89600000000002</v>
      </c>
      <c r="J18">
        <f t="shared" si="4"/>
        <v>169.024</v>
      </c>
      <c r="K18">
        <f t="shared" si="4"/>
        <v>167.94399999999996</v>
      </c>
      <c r="L18">
        <f t="shared" si="4"/>
        <v>170.93000000000006</v>
      </c>
      <c r="M18">
        <f t="shared" si="4"/>
        <v>165.13999999999987</v>
      </c>
      <c r="N18">
        <f t="shared" ref="N18" si="5">O17-N17</f>
        <v>170.63000000000011</v>
      </c>
      <c r="O18">
        <f t="shared" ref="O18:P18" si="6">P17-O17</f>
        <v>168.79999999999995</v>
      </c>
      <c r="P18">
        <f t="shared" si="6"/>
        <v>163.81999999999994</v>
      </c>
    </row>
    <row r="20" spans="1:27" x14ac:dyDescent="0.25">
      <c r="A20">
        <v>267</v>
      </c>
      <c r="B20">
        <v>72</v>
      </c>
      <c r="F20">
        <v>1.49773</v>
      </c>
      <c r="G20">
        <v>183.88800000000001</v>
      </c>
      <c r="H20">
        <v>368.34</v>
      </c>
      <c r="I20">
        <v>550.68600000000004</v>
      </c>
      <c r="J20">
        <v>733.36199999999997</v>
      </c>
      <c r="K20">
        <v>916.19299999999998</v>
      </c>
      <c r="L20">
        <v>1099.04</v>
      </c>
      <c r="M20">
        <v>1279.02</v>
      </c>
      <c r="N20">
        <v>1465.03</v>
      </c>
    </row>
    <row r="21" spans="1:27" x14ac:dyDescent="0.25">
      <c r="D21">
        <f>AVERAGE(G21:R21)</f>
        <v>182.52200000000002</v>
      </c>
      <c r="F21">
        <f>G20-F20</f>
        <v>182.39027000000002</v>
      </c>
      <c r="G21">
        <f t="shared" ref="G21:L21" si="7">H20-G20</f>
        <v>184.45199999999997</v>
      </c>
      <c r="H21">
        <f t="shared" si="7"/>
        <v>182.34600000000006</v>
      </c>
      <c r="I21">
        <f t="shared" si="7"/>
        <v>182.67599999999993</v>
      </c>
      <c r="J21">
        <f t="shared" si="7"/>
        <v>182.83100000000002</v>
      </c>
      <c r="K21">
        <f t="shared" si="7"/>
        <v>182.84699999999998</v>
      </c>
      <c r="L21">
        <f t="shared" si="7"/>
        <v>179.98000000000002</v>
      </c>
    </row>
    <row r="23" spans="1:27" x14ac:dyDescent="0.25">
      <c r="A23">
        <v>267</v>
      </c>
      <c r="B23">
        <v>72.5</v>
      </c>
    </row>
    <row r="24" spans="1:27" x14ac:dyDescent="0.25">
      <c r="D24">
        <f>AVERAGE(F24:AD24)</f>
        <v>0</v>
      </c>
      <c r="F24">
        <f>G23-F23</f>
        <v>0</v>
      </c>
      <c r="G24">
        <f t="shared" ref="G24:P24" si="8">H23-G23</f>
        <v>0</v>
      </c>
      <c r="H24">
        <f t="shared" si="8"/>
        <v>0</v>
      </c>
      <c r="I24">
        <f t="shared" si="8"/>
        <v>0</v>
      </c>
      <c r="J24">
        <f t="shared" si="8"/>
        <v>0</v>
      </c>
      <c r="K24">
        <f t="shared" si="8"/>
        <v>0</v>
      </c>
      <c r="L24">
        <f t="shared" si="8"/>
        <v>0</v>
      </c>
      <c r="M24">
        <f t="shared" si="8"/>
        <v>0</v>
      </c>
      <c r="N24">
        <f t="shared" si="8"/>
        <v>0</v>
      </c>
      <c r="O24">
        <f t="shared" si="8"/>
        <v>0</v>
      </c>
      <c r="P24">
        <f t="shared" si="8"/>
        <v>0</v>
      </c>
      <c r="Q24">
        <f t="shared" ref="Q24" si="9">R23-Q23</f>
        <v>0</v>
      </c>
      <c r="R24">
        <f t="shared" ref="R24" si="10">S23-R23</f>
        <v>0</v>
      </c>
      <c r="S24">
        <f t="shared" ref="S24" si="11">T23-S23</f>
        <v>0</v>
      </c>
      <c r="T24">
        <f t="shared" ref="T24" si="12">U23-T23</f>
        <v>0</v>
      </c>
      <c r="U24">
        <f t="shared" ref="U24" si="13">V23-U23</f>
        <v>0</v>
      </c>
      <c r="V24">
        <f t="shared" ref="V24" si="14">W23-V23</f>
        <v>0</v>
      </c>
      <c r="W24">
        <f t="shared" ref="W24" si="15">X23-W23</f>
        <v>0</v>
      </c>
      <c r="X24">
        <f t="shared" ref="X24" si="16">Y23-X23</f>
        <v>0</v>
      </c>
      <c r="Y24">
        <f t="shared" ref="Y24:AA24" si="17">Z23-Y23</f>
        <v>0</v>
      </c>
      <c r="Z24">
        <f t="shared" si="17"/>
        <v>0</v>
      </c>
      <c r="AA24">
        <f t="shared" si="17"/>
        <v>0</v>
      </c>
    </row>
    <row r="26" spans="1:27" x14ac:dyDescent="0.25">
      <c r="A26">
        <v>267</v>
      </c>
    </row>
    <row r="27" spans="1:27" x14ac:dyDescent="0.25">
      <c r="D27">
        <f>AVERAGE(F27:AD27)</f>
        <v>0</v>
      </c>
      <c r="F27">
        <f>G26-F26</f>
        <v>0</v>
      </c>
      <c r="G27">
        <f t="shared" ref="G27:R27" si="18">H26-G26</f>
        <v>0</v>
      </c>
      <c r="H27">
        <f t="shared" si="18"/>
        <v>0</v>
      </c>
      <c r="I27">
        <f t="shared" si="18"/>
        <v>0</v>
      </c>
      <c r="J27">
        <f t="shared" si="18"/>
        <v>0</v>
      </c>
      <c r="K27">
        <f t="shared" si="18"/>
        <v>0</v>
      </c>
      <c r="L27">
        <f t="shared" si="18"/>
        <v>0</v>
      </c>
      <c r="M27">
        <f t="shared" si="18"/>
        <v>0</v>
      </c>
      <c r="N27">
        <f t="shared" si="18"/>
        <v>0</v>
      </c>
      <c r="O27">
        <f t="shared" si="18"/>
        <v>0</v>
      </c>
      <c r="P27">
        <f t="shared" si="18"/>
        <v>0</v>
      </c>
      <c r="Q27">
        <f t="shared" si="18"/>
        <v>0</v>
      </c>
      <c r="R27">
        <f t="shared" si="18"/>
        <v>0</v>
      </c>
    </row>
    <row r="29" spans="1:27" x14ac:dyDescent="0.25">
      <c r="A29">
        <v>267</v>
      </c>
    </row>
    <row r="30" spans="1:27" x14ac:dyDescent="0.25">
      <c r="D30">
        <f>AVERAGE(F30:AD30)</f>
        <v>0</v>
      </c>
      <c r="F30">
        <f>G29-F29</f>
        <v>0</v>
      </c>
      <c r="G30">
        <f t="shared" ref="G30:M30" si="19">H29-G29</f>
        <v>0</v>
      </c>
      <c r="H30">
        <f t="shared" si="19"/>
        <v>0</v>
      </c>
      <c r="I30">
        <f t="shared" si="19"/>
        <v>0</v>
      </c>
      <c r="J30">
        <f t="shared" si="19"/>
        <v>0</v>
      </c>
      <c r="K30">
        <f t="shared" si="19"/>
        <v>0</v>
      </c>
      <c r="L30">
        <f t="shared" si="19"/>
        <v>0</v>
      </c>
      <c r="M30">
        <f t="shared" si="19"/>
        <v>0</v>
      </c>
    </row>
    <row r="32" spans="1:27" x14ac:dyDescent="0.25">
      <c r="A32">
        <v>267</v>
      </c>
    </row>
    <row r="33" spans="1:12" x14ac:dyDescent="0.25">
      <c r="D33">
        <f>AVERAGE(F33:AD33)</f>
        <v>0</v>
      </c>
      <c r="F33">
        <f>G32-F32</f>
        <v>0</v>
      </c>
      <c r="G33">
        <f t="shared" ref="G33:L33" si="20">H32-G32</f>
        <v>0</v>
      </c>
      <c r="H33">
        <f t="shared" si="20"/>
        <v>0</v>
      </c>
      <c r="I33">
        <f t="shared" si="20"/>
        <v>0</v>
      </c>
      <c r="J33">
        <f t="shared" si="20"/>
        <v>0</v>
      </c>
      <c r="K33">
        <f t="shared" si="20"/>
        <v>0</v>
      </c>
      <c r="L33">
        <f t="shared" si="20"/>
        <v>0</v>
      </c>
    </row>
    <row r="37" spans="1:12" x14ac:dyDescent="0.25">
      <c r="A37" t="s">
        <v>2</v>
      </c>
      <c r="B37" t="s">
        <v>4</v>
      </c>
      <c r="D37" t="s">
        <v>5</v>
      </c>
      <c r="E37" t="s">
        <v>9</v>
      </c>
      <c r="G37" t="s">
        <v>7</v>
      </c>
      <c r="H37" t="s">
        <v>8</v>
      </c>
    </row>
    <row r="38" spans="1:12" x14ac:dyDescent="0.25">
      <c r="D38">
        <f>-H38/G38</f>
        <v>68.178965863453811</v>
      </c>
      <c r="E38">
        <f>D38*(G42^2 + H42^2)^0.5</f>
        <v>0.87543526133946459</v>
      </c>
      <c r="G38">
        <v>47.808</v>
      </c>
      <c r="H38">
        <f>-3259.5</f>
        <v>-3259.5</v>
      </c>
    </row>
    <row r="39" spans="1:12" x14ac:dyDescent="0.25">
      <c r="A39">
        <v>70.5</v>
      </c>
      <c r="B39">
        <f>D6</f>
        <v>110.527</v>
      </c>
      <c r="G39">
        <v>0.42414000000000002</v>
      </c>
      <c r="H39">
        <v>30.256239999999998</v>
      </c>
    </row>
    <row r="40" spans="1:12" x14ac:dyDescent="0.25">
      <c r="A40">
        <v>71</v>
      </c>
      <c r="B40">
        <f>D9</f>
        <v>135.64249999999998</v>
      </c>
    </row>
    <row r="41" spans="1:12" x14ac:dyDescent="0.25">
      <c r="A41">
        <v>71.3</v>
      </c>
      <c r="B41">
        <f>D12</f>
        <v>149.07310000000001</v>
      </c>
    </row>
    <row r="42" spans="1:12" x14ac:dyDescent="0.25">
      <c r="A42">
        <v>71.5</v>
      </c>
      <c r="B42">
        <f>D15</f>
        <v>159.16400000000002</v>
      </c>
      <c r="G42">
        <f>G39/G38</f>
        <v>8.8717369477911649E-3</v>
      </c>
      <c r="H42">
        <f>H39/H38</f>
        <v>-9.2824789078079454E-3</v>
      </c>
    </row>
    <row r="43" spans="1:12" x14ac:dyDescent="0.25">
      <c r="A43">
        <v>71.7</v>
      </c>
      <c r="B43">
        <f>D18</f>
        <v>168.13479999999998</v>
      </c>
    </row>
    <row r="44" spans="1:12" x14ac:dyDescent="0.25">
      <c r="A44">
        <v>72</v>
      </c>
      <c r="B44">
        <f>D21</f>
        <v>182.52200000000002</v>
      </c>
    </row>
    <row r="45" spans="1:12" x14ac:dyDescent="0.25">
      <c r="B45">
        <f>D24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E42" sqref="E42:E43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270</v>
      </c>
      <c r="B2">
        <v>70.5</v>
      </c>
      <c r="F2">
        <v>6.5314500000000004</v>
      </c>
      <c r="G2">
        <v>106.851</v>
      </c>
      <c r="H2">
        <v>212.761</v>
      </c>
      <c r="I2">
        <v>318.17</v>
      </c>
      <c r="J2">
        <v>424.62799999999999</v>
      </c>
      <c r="K2">
        <v>530.30799999999999</v>
      </c>
      <c r="L2">
        <v>635.35699999999997</v>
      </c>
      <c r="M2">
        <v>736.75400000000002</v>
      </c>
    </row>
    <row r="3" spans="1:21" x14ac:dyDescent="0.25">
      <c r="D3">
        <f>AVERAGE(F3:N3)</f>
        <v>104.31750714285715</v>
      </c>
      <c r="F3">
        <f>G2-F2</f>
        <v>100.31954999999999</v>
      </c>
      <c r="G3">
        <f t="shared" ref="G3:L3" si="0">H2-G2</f>
        <v>105.91</v>
      </c>
      <c r="H3">
        <f t="shared" si="0"/>
        <v>105.40900000000002</v>
      </c>
      <c r="I3">
        <f t="shared" si="0"/>
        <v>106.45799999999997</v>
      </c>
      <c r="J3">
        <f t="shared" si="0"/>
        <v>105.68</v>
      </c>
      <c r="K3">
        <f t="shared" si="0"/>
        <v>105.04899999999998</v>
      </c>
      <c r="L3">
        <f t="shared" si="0"/>
        <v>101.39700000000005</v>
      </c>
    </row>
    <row r="5" spans="1:21" x14ac:dyDescent="0.25">
      <c r="A5">
        <v>270</v>
      </c>
      <c r="B5">
        <v>71</v>
      </c>
      <c r="F5">
        <v>3.4237700000000002</v>
      </c>
      <c r="G5">
        <v>130.27799999999999</v>
      </c>
      <c r="H5">
        <v>258.834</v>
      </c>
      <c r="I5">
        <v>389.27199999999999</v>
      </c>
      <c r="J5">
        <v>518.74300000000005</v>
      </c>
      <c r="K5">
        <v>646.69200000000001</v>
      </c>
      <c r="L5">
        <v>779.88199999999995</v>
      </c>
      <c r="M5">
        <v>910.11099999999999</v>
      </c>
      <c r="N5">
        <v>1043.4100000000001</v>
      </c>
    </row>
    <row r="6" spans="1:21" x14ac:dyDescent="0.25">
      <c r="D6">
        <f>AVERAGE(F6:T6)</f>
        <v>129.99827875</v>
      </c>
      <c r="F6">
        <f>G5-F5</f>
        <v>126.85422999999999</v>
      </c>
      <c r="G6">
        <f t="shared" ref="G6:M6" si="1">H5-G5</f>
        <v>128.55600000000001</v>
      </c>
      <c r="H6">
        <f t="shared" si="1"/>
        <v>130.43799999999999</v>
      </c>
      <c r="I6">
        <f t="shared" si="1"/>
        <v>129.47100000000006</v>
      </c>
      <c r="J6">
        <f t="shared" si="1"/>
        <v>127.94899999999996</v>
      </c>
      <c r="K6">
        <f t="shared" si="1"/>
        <v>133.18999999999994</v>
      </c>
      <c r="L6">
        <f t="shared" si="1"/>
        <v>130.22900000000004</v>
      </c>
      <c r="M6">
        <f t="shared" si="1"/>
        <v>133.29900000000009</v>
      </c>
    </row>
    <row r="8" spans="1:21" x14ac:dyDescent="0.25">
      <c r="A8">
        <v>270</v>
      </c>
      <c r="B8">
        <v>71.3</v>
      </c>
      <c r="F8">
        <v>4.17767</v>
      </c>
      <c r="G8">
        <v>145.33699999999999</v>
      </c>
      <c r="H8">
        <v>289.21699999999998</v>
      </c>
      <c r="I8">
        <v>434.90300000000002</v>
      </c>
      <c r="J8">
        <v>580.23299999999995</v>
      </c>
      <c r="K8">
        <v>725.33299999999997</v>
      </c>
      <c r="L8">
        <v>871.15499999999997</v>
      </c>
      <c r="M8">
        <v>1017.6</v>
      </c>
      <c r="N8">
        <v>1162.6300000000001</v>
      </c>
      <c r="O8">
        <v>1308.4000000000001</v>
      </c>
      <c r="P8">
        <v>1452.31</v>
      </c>
      <c r="Q8">
        <v>1593.48</v>
      </c>
    </row>
    <row r="9" spans="1:21" x14ac:dyDescent="0.25">
      <c r="D9">
        <f>AVERAGE(F9:Q9)</f>
        <v>144.48203000000001</v>
      </c>
      <c r="F9">
        <f>G8-F8</f>
        <v>141.15932999999998</v>
      </c>
      <c r="G9">
        <f t="shared" ref="G9:P9" si="2">H8-G8</f>
        <v>143.88</v>
      </c>
      <c r="H9">
        <f t="shared" si="2"/>
        <v>145.68600000000004</v>
      </c>
      <c r="I9">
        <f t="shared" si="2"/>
        <v>145.32999999999993</v>
      </c>
      <c r="J9">
        <f t="shared" si="2"/>
        <v>145.10000000000002</v>
      </c>
      <c r="K9">
        <f t="shared" si="2"/>
        <v>145.822</v>
      </c>
      <c r="L9">
        <f t="shared" si="2"/>
        <v>146.44500000000005</v>
      </c>
      <c r="M9">
        <f t="shared" si="2"/>
        <v>145.03000000000009</v>
      </c>
      <c r="N9">
        <f t="shared" si="2"/>
        <v>145.76999999999998</v>
      </c>
      <c r="O9">
        <f t="shared" si="2"/>
        <v>143.90999999999985</v>
      </c>
      <c r="P9">
        <f t="shared" si="2"/>
        <v>141.17000000000007</v>
      </c>
    </row>
    <row r="11" spans="1:21" x14ac:dyDescent="0.25">
      <c r="A11">
        <v>270</v>
      </c>
      <c r="B11">
        <v>71.5</v>
      </c>
      <c r="F11">
        <v>2.5368300000000001</v>
      </c>
      <c r="G11">
        <v>154.89500000000001</v>
      </c>
      <c r="H11">
        <v>307.76600000000002</v>
      </c>
      <c r="I11">
        <v>464.4</v>
      </c>
      <c r="J11">
        <v>616.86199999999997</v>
      </c>
      <c r="K11">
        <v>773.59100000000001</v>
      </c>
      <c r="L11">
        <v>927.28899999999999</v>
      </c>
      <c r="M11">
        <v>1082.0999999999999</v>
      </c>
      <c r="N11">
        <v>1236.01</v>
      </c>
      <c r="O11">
        <v>1392.14</v>
      </c>
      <c r="P11">
        <v>1545.39</v>
      </c>
      <c r="Q11">
        <v>1699.63</v>
      </c>
    </row>
    <row r="12" spans="1:21" x14ac:dyDescent="0.25">
      <c r="D12">
        <f>AVERAGE(E12:AC12)</f>
        <v>154.28119727272727</v>
      </c>
      <c r="F12">
        <f>G11-F11</f>
        <v>152.35817</v>
      </c>
      <c r="G12">
        <f t="shared" ref="G12:P12" si="3">H11-G11</f>
        <v>152.87100000000001</v>
      </c>
      <c r="H12">
        <f t="shared" si="3"/>
        <v>156.63399999999996</v>
      </c>
      <c r="I12">
        <f t="shared" si="3"/>
        <v>152.46199999999999</v>
      </c>
      <c r="J12">
        <f t="shared" si="3"/>
        <v>156.72900000000004</v>
      </c>
      <c r="K12">
        <f t="shared" si="3"/>
        <v>153.69799999999998</v>
      </c>
      <c r="L12">
        <f t="shared" si="3"/>
        <v>154.81099999999992</v>
      </c>
      <c r="M12">
        <f t="shared" si="3"/>
        <v>153.91000000000008</v>
      </c>
      <c r="N12">
        <f t="shared" si="3"/>
        <v>156.13000000000011</v>
      </c>
      <c r="O12">
        <f t="shared" si="3"/>
        <v>153.25</v>
      </c>
      <c r="P12">
        <f t="shared" si="3"/>
        <v>154.24</v>
      </c>
    </row>
    <row r="14" spans="1:21" x14ac:dyDescent="0.25">
      <c r="A14">
        <v>270</v>
      </c>
      <c r="B14">
        <v>71.7</v>
      </c>
      <c r="F14">
        <v>1.3221700000000001</v>
      </c>
      <c r="G14">
        <v>163.31800000000001</v>
      </c>
      <c r="H14">
        <v>326.447</v>
      </c>
      <c r="I14">
        <v>490.423</v>
      </c>
      <c r="J14">
        <v>655.10299999999995</v>
      </c>
      <c r="K14">
        <v>818.428</v>
      </c>
      <c r="L14">
        <v>981.85699999999997</v>
      </c>
      <c r="M14">
        <v>1147.3699999999999</v>
      </c>
      <c r="N14">
        <v>1308.94</v>
      </c>
      <c r="O14">
        <v>1476.71</v>
      </c>
      <c r="P14">
        <v>1638.19</v>
      </c>
      <c r="Q14">
        <v>1798.84</v>
      </c>
    </row>
    <row r="15" spans="1:21" x14ac:dyDescent="0.25">
      <c r="D15">
        <f>AVERAGE(F15:AD15)</f>
        <v>163.41071181818182</v>
      </c>
      <c r="F15">
        <f>G14-F14</f>
        <v>161.99583000000001</v>
      </c>
      <c r="G15">
        <f t="shared" ref="G15:P15" si="4">H14-G14</f>
        <v>163.12899999999999</v>
      </c>
      <c r="H15">
        <f t="shared" si="4"/>
        <v>163.976</v>
      </c>
      <c r="I15">
        <f t="shared" si="4"/>
        <v>164.67999999999995</v>
      </c>
      <c r="J15">
        <f t="shared" si="4"/>
        <v>163.32500000000005</v>
      </c>
      <c r="K15">
        <f t="shared" si="4"/>
        <v>163.42899999999997</v>
      </c>
      <c r="L15">
        <f t="shared" si="4"/>
        <v>165.51299999999992</v>
      </c>
      <c r="M15">
        <f t="shared" si="4"/>
        <v>161.57000000000016</v>
      </c>
      <c r="N15">
        <f t="shared" si="4"/>
        <v>167.76999999999998</v>
      </c>
      <c r="O15">
        <f t="shared" si="4"/>
        <v>161.48000000000002</v>
      </c>
      <c r="P15">
        <f t="shared" si="4"/>
        <v>160.64999999999986</v>
      </c>
    </row>
    <row r="17" spans="1:15" x14ac:dyDescent="0.25">
      <c r="A17">
        <v>270</v>
      </c>
      <c r="B17">
        <v>72</v>
      </c>
      <c r="F17">
        <v>1.30589</v>
      </c>
      <c r="G17">
        <v>178.245</v>
      </c>
      <c r="H17">
        <v>354.45100000000002</v>
      </c>
      <c r="I17">
        <v>531.596</v>
      </c>
      <c r="J17">
        <v>707.06799999999998</v>
      </c>
      <c r="K17">
        <v>885.875</v>
      </c>
      <c r="L17">
        <v>1067.03</v>
      </c>
      <c r="M17">
        <v>1247.46</v>
      </c>
      <c r="N17">
        <v>1425.52</v>
      </c>
      <c r="O17">
        <v>1603.49</v>
      </c>
    </row>
    <row r="18" spans="1:15" x14ac:dyDescent="0.25">
      <c r="D18">
        <f>AVERAGE(F18:AD18)</f>
        <v>178.02045666666669</v>
      </c>
      <c r="F18">
        <f>G17-F17</f>
        <v>176.93911</v>
      </c>
      <c r="G18">
        <f t="shared" ref="G18:N18" si="5">H17-G17</f>
        <v>176.20600000000002</v>
      </c>
      <c r="H18">
        <f t="shared" si="5"/>
        <v>177.14499999999998</v>
      </c>
      <c r="I18">
        <f t="shared" si="5"/>
        <v>175.47199999999998</v>
      </c>
      <c r="J18">
        <f t="shared" si="5"/>
        <v>178.80700000000002</v>
      </c>
      <c r="K18">
        <f t="shared" si="5"/>
        <v>181.15499999999997</v>
      </c>
      <c r="L18">
        <f t="shared" si="5"/>
        <v>180.43000000000006</v>
      </c>
      <c r="M18">
        <f t="shared" si="5"/>
        <v>178.05999999999995</v>
      </c>
      <c r="N18">
        <f t="shared" si="5"/>
        <v>177.97000000000003</v>
      </c>
    </row>
    <row r="20" spans="1:15" x14ac:dyDescent="0.25">
      <c r="A20">
        <v>270</v>
      </c>
      <c r="B20">
        <v>72.5</v>
      </c>
    </row>
    <row r="21" spans="1:15" x14ac:dyDescent="0.25">
      <c r="D21">
        <f>AVERAGE(F21:AD21)</f>
        <v>0</v>
      </c>
      <c r="F21">
        <f>G20-F20</f>
        <v>0</v>
      </c>
      <c r="G21">
        <f t="shared" ref="G21:L21" si="6">H20-G20</f>
        <v>0</v>
      </c>
      <c r="H21">
        <f t="shared" si="6"/>
        <v>0</v>
      </c>
      <c r="I21">
        <f t="shared" si="6"/>
        <v>0</v>
      </c>
      <c r="J21">
        <f t="shared" si="6"/>
        <v>0</v>
      </c>
      <c r="K21">
        <f t="shared" si="6"/>
        <v>0</v>
      </c>
      <c r="L21">
        <f t="shared" si="6"/>
        <v>0</v>
      </c>
    </row>
    <row r="25" spans="1:15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15" x14ac:dyDescent="0.25">
      <c r="A26">
        <v>70.5</v>
      </c>
      <c r="B26">
        <f>D3</f>
        <v>104.31750714285715</v>
      </c>
      <c r="D26">
        <f>-H26/G26</f>
        <v>68.357848376037907</v>
      </c>
      <c r="E26">
        <f>D26*(G29^2 + H29^2)^0.5</f>
        <v>0.93461248948509335</v>
      </c>
      <c r="G26">
        <v>48.984209999999997</v>
      </c>
      <c r="H26">
        <v>-3348.4551999999999</v>
      </c>
    </row>
    <row r="27" spans="1:15" x14ac:dyDescent="0.25">
      <c r="A27">
        <v>71</v>
      </c>
      <c r="B27">
        <f>D6</f>
        <v>129.99827875</v>
      </c>
      <c r="G27">
        <v>0.46337</v>
      </c>
      <c r="H27">
        <v>33.054789999999997</v>
      </c>
    </row>
    <row r="28" spans="1:15" x14ac:dyDescent="0.25">
      <c r="A28">
        <v>71.3</v>
      </c>
      <c r="B28">
        <f>D9</f>
        <v>144.48203000000001</v>
      </c>
    </row>
    <row r="29" spans="1:15" x14ac:dyDescent="0.25">
      <c r="A29">
        <v>71.5</v>
      </c>
      <c r="B29">
        <f>D12</f>
        <v>154.28119727272727</v>
      </c>
      <c r="G29">
        <f>G27/G26</f>
        <v>9.4595789132865468E-3</v>
      </c>
      <c r="H29">
        <f>H27/H26</f>
        <v>-9.871653650913411E-3</v>
      </c>
    </row>
    <row r="30" spans="1:15" x14ac:dyDescent="0.25">
      <c r="A30">
        <v>71.7</v>
      </c>
      <c r="B30">
        <f>D15</f>
        <v>163.41071181818182</v>
      </c>
    </row>
    <row r="31" spans="1:15" x14ac:dyDescent="0.25">
      <c r="A31">
        <v>72</v>
      </c>
      <c r="B31">
        <f>D18</f>
        <v>178.02045666666669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D33" sqref="D33"/>
    </sheetView>
  </sheetViews>
  <sheetFormatPr defaultRowHeight="15" x14ac:dyDescent="0.25"/>
  <cols>
    <col min="5" max="5" width="9.5703125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272</v>
      </c>
      <c r="B2">
        <v>70.8</v>
      </c>
      <c r="F2">
        <v>4.2764600000000002</v>
      </c>
      <c r="G2">
        <v>119.158</v>
      </c>
      <c r="H2">
        <v>232.61600000000001</v>
      </c>
      <c r="I2">
        <v>345.125</v>
      </c>
      <c r="J2">
        <v>466.2</v>
      </c>
      <c r="K2">
        <v>582.82600000000002</v>
      </c>
      <c r="L2">
        <v>698.67700000000002</v>
      </c>
      <c r="M2">
        <v>816.17899999999997</v>
      </c>
      <c r="N2">
        <v>930.15599999999995</v>
      </c>
    </row>
    <row r="3" spans="1:21" x14ac:dyDescent="0.25">
      <c r="D3">
        <f>AVERAGE(G3:Q3)</f>
        <v>115.85685714285714</v>
      </c>
      <c r="F3">
        <f>G2-F2</f>
        <v>114.88154</v>
      </c>
      <c r="G3">
        <f t="shared" ref="G3:M3" si="0">H2-G2</f>
        <v>113.45800000000001</v>
      </c>
      <c r="H3">
        <f t="shared" si="0"/>
        <v>112.50899999999999</v>
      </c>
      <c r="I3">
        <f t="shared" si="0"/>
        <v>121.07499999999999</v>
      </c>
      <c r="J3">
        <f t="shared" si="0"/>
        <v>116.62600000000003</v>
      </c>
      <c r="K3">
        <f t="shared" si="0"/>
        <v>115.851</v>
      </c>
      <c r="L3">
        <f t="shared" si="0"/>
        <v>117.50199999999995</v>
      </c>
      <c r="M3">
        <f t="shared" si="0"/>
        <v>113.97699999999998</v>
      </c>
    </row>
    <row r="5" spans="1:21" x14ac:dyDescent="0.25">
      <c r="A5">
        <v>272</v>
      </c>
      <c r="B5">
        <v>71</v>
      </c>
      <c r="F5">
        <v>1.3980600000000001</v>
      </c>
      <c r="G5">
        <v>126.039</v>
      </c>
      <c r="H5">
        <v>250.71600000000001</v>
      </c>
      <c r="I5">
        <v>377.40699999999998</v>
      </c>
      <c r="J5">
        <v>507.30900000000003</v>
      </c>
      <c r="K5">
        <v>634.01099999999997</v>
      </c>
      <c r="L5">
        <v>758.21799999999996</v>
      </c>
      <c r="M5">
        <v>883.88099999999997</v>
      </c>
      <c r="N5">
        <v>1009.69</v>
      </c>
      <c r="O5">
        <v>1131.08</v>
      </c>
      <c r="P5">
        <v>1255.56</v>
      </c>
    </row>
    <row r="6" spans="1:21" x14ac:dyDescent="0.25">
      <c r="D6">
        <f>AVERAGE(G6:T6)</f>
        <v>125.50233333333333</v>
      </c>
      <c r="F6">
        <f>G5-F5</f>
        <v>124.64094</v>
      </c>
      <c r="G6">
        <f t="shared" ref="G6:O6" si="1">H5-G5</f>
        <v>124.67700000000001</v>
      </c>
      <c r="H6">
        <f t="shared" si="1"/>
        <v>126.69099999999997</v>
      </c>
      <c r="I6">
        <f t="shared" si="1"/>
        <v>129.90200000000004</v>
      </c>
      <c r="J6">
        <f t="shared" si="1"/>
        <v>126.70199999999994</v>
      </c>
      <c r="K6">
        <f t="shared" si="1"/>
        <v>124.20699999999999</v>
      </c>
      <c r="L6">
        <f t="shared" si="1"/>
        <v>125.66300000000001</v>
      </c>
      <c r="M6">
        <f t="shared" si="1"/>
        <v>125.80900000000008</v>
      </c>
      <c r="N6">
        <f t="shared" si="1"/>
        <v>121.38999999999987</v>
      </c>
      <c r="O6">
        <f t="shared" si="1"/>
        <v>124.48000000000002</v>
      </c>
    </row>
    <row r="8" spans="1:21" x14ac:dyDescent="0.25">
      <c r="A8">
        <v>272</v>
      </c>
      <c r="B8">
        <v>71.3</v>
      </c>
      <c r="F8">
        <v>1.7209099999999999</v>
      </c>
      <c r="G8">
        <v>140.28899999999999</v>
      </c>
      <c r="H8">
        <v>278.34500000000003</v>
      </c>
      <c r="I8">
        <v>418.678</v>
      </c>
      <c r="J8">
        <v>559.96199999999999</v>
      </c>
      <c r="K8">
        <v>702.41499999999996</v>
      </c>
      <c r="L8">
        <v>841.29499999999996</v>
      </c>
      <c r="M8">
        <v>982.18100000000004</v>
      </c>
      <c r="N8">
        <v>1126.75</v>
      </c>
      <c r="O8">
        <v>1264.0899999999999</v>
      </c>
      <c r="P8">
        <v>1400.03</v>
      </c>
    </row>
    <row r="9" spans="1:21" x14ac:dyDescent="0.25">
      <c r="D9">
        <f>AVERAGE(G9:Q9)</f>
        <v>139.97122222222222</v>
      </c>
      <c r="F9">
        <f>G8-F8</f>
        <v>138.56808999999998</v>
      </c>
      <c r="G9">
        <f t="shared" ref="G9:O9" si="2">H8-G8</f>
        <v>138.05600000000004</v>
      </c>
      <c r="H9">
        <f t="shared" si="2"/>
        <v>140.33299999999997</v>
      </c>
      <c r="I9">
        <f t="shared" si="2"/>
        <v>141.28399999999999</v>
      </c>
      <c r="J9">
        <f t="shared" si="2"/>
        <v>142.45299999999997</v>
      </c>
      <c r="K9">
        <f t="shared" si="2"/>
        <v>138.88</v>
      </c>
      <c r="L9">
        <f t="shared" si="2"/>
        <v>140.88600000000008</v>
      </c>
      <c r="M9">
        <f t="shared" si="2"/>
        <v>144.56899999999996</v>
      </c>
      <c r="N9">
        <f t="shared" si="2"/>
        <v>137.33999999999992</v>
      </c>
      <c r="O9">
        <f t="shared" si="2"/>
        <v>135.94000000000005</v>
      </c>
    </row>
    <row r="11" spans="1:21" x14ac:dyDescent="0.25">
      <c r="A11">
        <v>272</v>
      </c>
      <c r="B11">
        <v>71.5</v>
      </c>
      <c r="F11">
        <v>1.4355800000000001</v>
      </c>
      <c r="G11">
        <v>150.876</v>
      </c>
      <c r="H11">
        <v>300.892</v>
      </c>
      <c r="I11">
        <v>451.17200000000003</v>
      </c>
      <c r="J11">
        <v>601.19799999999998</v>
      </c>
      <c r="K11">
        <v>751.06</v>
      </c>
      <c r="L11">
        <v>901.29600000000005</v>
      </c>
      <c r="M11">
        <v>1050.54</v>
      </c>
      <c r="N11">
        <v>1197.2</v>
      </c>
      <c r="O11">
        <v>1345.86</v>
      </c>
      <c r="P11">
        <v>1497.2</v>
      </c>
    </row>
    <row r="12" spans="1:21" x14ac:dyDescent="0.25">
      <c r="D12">
        <f>AVERAGE(G12:T12)</f>
        <v>149.59155555555557</v>
      </c>
      <c r="F12">
        <f>G11-F11</f>
        <v>149.44042000000002</v>
      </c>
      <c r="G12">
        <f t="shared" ref="G12:O12" si="3">H11-G11</f>
        <v>150.01599999999999</v>
      </c>
      <c r="H12">
        <f t="shared" si="3"/>
        <v>150.28000000000003</v>
      </c>
      <c r="I12">
        <f t="shared" si="3"/>
        <v>150.02599999999995</v>
      </c>
      <c r="J12">
        <f t="shared" si="3"/>
        <v>149.86199999999997</v>
      </c>
      <c r="K12">
        <f t="shared" si="3"/>
        <v>150.2360000000001</v>
      </c>
      <c r="L12">
        <f t="shared" si="3"/>
        <v>149.24399999999991</v>
      </c>
      <c r="M12">
        <f t="shared" si="3"/>
        <v>146.66000000000008</v>
      </c>
      <c r="N12">
        <f t="shared" si="3"/>
        <v>148.65999999999985</v>
      </c>
      <c r="O12">
        <f t="shared" si="3"/>
        <v>151.34000000000015</v>
      </c>
    </row>
    <row r="14" spans="1:21" x14ac:dyDescent="0.25">
      <c r="A14">
        <v>272</v>
      </c>
      <c r="B14">
        <v>71.7</v>
      </c>
      <c r="F14">
        <v>0.71942200000000001</v>
      </c>
      <c r="G14">
        <v>160.51599999999999</v>
      </c>
      <c r="H14">
        <v>317.97500000000002</v>
      </c>
      <c r="I14">
        <v>479.39499999999998</v>
      </c>
      <c r="J14">
        <v>641.94200000000001</v>
      </c>
      <c r="K14">
        <v>804.56600000000003</v>
      </c>
      <c r="L14">
        <v>965.596</v>
      </c>
      <c r="M14">
        <v>1126.82</v>
      </c>
      <c r="N14">
        <v>1286.45</v>
      </c>
      <c r="O14">
        <v>1446.32</v>
      </c>
      <c r="P14">
        <v>1607.44</v>
      </c>
      <c r="Q14">
        <v>1765.35</v>
      </c>
      <c r="R14">
        <v>1920.79</v>
      </c>
      <c r="S14">
        <v>2081.9</v>
      </c>
    </row>
    <row r="15" spans="1:21" x14ac:dyDescent="0.25">
      <c r="D15">
        <f>AVERAGE(G15:AD15)</f>
        <v>160.11533333333335</v>
      </c>
      <c r="F15">
        <f>G14-F14</f>
        <v>159.79657799999998</v>
      </c>
      <c r="G15">
        <f t="shared" ref="G15:R15" si="4">H14-G14</f>
        <v>157.45900000000003</v>
      </c>
      <c r="H15">
        <f t="shared" si="4"/>
        <v>161.41999999999996</v>
      </c>
      <c r="I15">
        <f t="shared" si="4"/>
        <v>162.54700000000003</v>
      </c>
      <c r="J15">
        <f t="shared" si="4"/>
        <v>162.62400000000002</v>
      </c>
      <c r="K15">
        <f t="shared" si="4"/>
        <v>161.02999999999997</v>
      </c>
      <c r="L15">
        <f t="shared" si="4"/>
        <v>161.22399999999993</v>
      </c>
      <c r="M15">
        <f t="shared" si="4"/>
        <v>159.63000000000011</v>
      </c>
      <c r="N15">
        <f t="shared" si="4"/>
        <v>159.86999999999989</v>
      </c>
      <c r="O15">
        <f t="shared" si="4"/>
        <v>161.12000000000012</v>
      </c>
      <c r="P15">
        <f t="shared" si="4"/>
        <v>157.90999999999985</v>
      </c>
      <c r="Q15">
        <f t="shared" si="4"/>
        <v>155.44000000000005</v>
      </c>
      <c r="R15">
        <f t="shared" si="4"/>
        <v>161.11000000000013</v>
      </c>
    </row>
    <row r="17" spans="1:16" x14ac:dyDescent="0.25">
      <c r="A17">
        <v>272</v>
      </c>
      <c r="B17">
        <v>72</v>
      </c>
      <c r="F17">
        <v>1.3936500000000001</v>
      </c>
      <c r="G17">
        <v>174.37</v>
      </c>
      <c r="H17">
        <v>348.005</v>
      </c>
      <c r="I17">
        <v>523.76</v>
      </c>
      <c r="J17">
        <v>698.18499999999995</v>
      </c>
      <c r="K17">
        <v>872.28200000000004</v>
      </c>
      <c r="L17">
        <v>1045.46</v>
      </c>
      <c r="M17">
        <v>1219.98</v>
      </c>
      <c r="N17">
        <v>1394.93</v>
      </c>
      <c r="O17">
        <v>1567.77</v>
      </c>
      <c r="P17">
        <v>1737.08</v>
      </c>
    </row>
    <row r="18" spans="1:16" x14ac:dyDescent="0.25">
      <c r="D18">
        <f>AVERAGE(F18:AD18)</f>
        <v>173.568635</v>
      </c>
      <c r="F18">
        <f>G17-F17</f>
        <v>172.97635</v>
      </c>
      <c r="G18">
        <f t="shared" ref="G18:O18" si="5">H17-G17</f>
        <v>173.63499999999999</v>
      </c>
      <c r="H18">
        <f t="shared" si="5"/>
        <v>175.755</v>
      </c>
      <c r="I18">
        <f t="shared" si="5"/>
        <v>174.42499999999995</v>
      </c>
      <c r="J18">
        <f t="shared" si="5"/>
        <v>174.09700000000009</v>
      </c>
      <c r="K18">
        <f t="shared" si="5"/>
        <v>173.178</v>
      </c>
      <c r="L18">
        <f t="shared" si="5"/>
        <v>174.51999999999998</v>
      </c>
      <c r="M18">
        <f t="shared" si="5"/>
        <v>174.95000000000005</v>
      </c>
      <c r="N18">
        <f t="shared" si="5"/>
        <v>172.83999999999992</v>
      </c>
      <c r="O18">
        <f t="shared" si="5"/>
        <v>169.30999999999995</v>
      </c>
    </row>
    <row r="20" spans="1:16" x14ac:dyDescent="0.25">
      <c r="A20">
        <v>272</v>
      </c>
    </row>
    <row r="21" spans="1:16" x14ac:dyDescent="0.25">
      <c r="D21">
        <f>AVERAGE(F21:AD21)</f>
        <v>0</v>
      </c>
      <c r="F21">
        <f>G20-F20</f>
        <v>0</v>
      </c>
      <c r="G21">
        <f t="shared" ref="G21:L21" si="6">H20-G20</f>
        <v>0</v>
      </c>
      <c r="H21">
        <f t="shared" si="6"/>
        <v>0</v>
      </c>
      <c r="I21">
        <f t="shared" si="6"/>
        <v>0</v>
      </c>
      <c r="J21">
        <f t="shared" si="6"/>
        <v>0</v>
      </c>
      <c r="K21">
        <f t="shared" si="6"/>
        <v>0</v>
      </c>
      <c r="L21">
        <f t="shared" si="6"/>
        <v>0</v>
      </c>
    </row>
    <row r="25" spans="1:16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16" x14ac:dyDescent="0.25">
      <c r="A26">
        <v>70.8</v>
      </c>
      <c r="B26">
        <f>D3</f>
        <v>115.85685714285714</v>
      </c>
      <c r="D26">
        <f>-H26/G26</f>
        <v>68.405891006766879</v>
      </c>
      <c r="E26">
        <f>D26*(G29^2 + H29^2)^0.5</f>
        <v>0.82986910688239679</v>
      </c>
      <c r="G26">
        <v>48.397500000000001</v>
      </c>
      <c r="H26">
        <v>-3310.6741099999999</v>
      </c>
    </row>
    <row r="27" spans="1:16" x14ac:dyDescent="0.25">
      <c r="A27">
        <v>71</v>
      </c>
      <c r="B27">
        <f>D6</f>
        <v>125.50233333333333</v>
      </c>
      <c r="G27">
        <v>0.40622999999999998</v>
      </c>
      <c r="H27">
        <v>28.998480000000001</v>
      </c>
    </row>
    <row r="28" spans="1:16" x14ac:dyDescent="0.25">
      <c r="A28">
        <v>71.3</v>
      </c>
      <c r="B28">
        <f>D9</f>
        <v>139.97122222222222</v>
      </c>
    </row>
    <row r="29" spans="1:16" x14ac:dyDescent="0.25">
      <c r="A29">
        <v>71.5</v>
      </c>
      <c r="B29">
        <f>D12</f>
        <v>149.59155555555557</v>
      </c>
      <c r="G29">
        <f>G27/G26</f>
        <v>8.3936153726948699E-3</v>
      </c>
      <c r="H29">
        <f>H27/H26</f>
        <v>-8.7590862273061367E-3</v>
      </c>
    </row>
    <row r="30" spans="1:16" x14ac:dyDescent="0.25">
      <c r="A30">
        <v>71.7</v>
      </c>
      <c r="B30">
        <f>D15</f>
        <v>160.11533333333335</v>
      </c>
    </row>
    <row r="31" spans="1:16" x14ac:dyDescent="0.25">
      <c r="A31">
        <v>72</v>
      </c>
      <c r="B31">
        <f>D18</f>
        <v>173.568635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>
      <selection activeCell="E37" sqref="E37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275</v>
      </c>
      <c r="B2">
        <v>71</v>
      </c>
      <c r="F2">
        <v>2.2920600000000002</v>
      </c>
      <c r="G2">
        <v>120.035</v>
      </c>
      <c r="H2">
        <v>240.006</v>
      </c>
      <c r="I2">
        <v>359.79199999999997</v>
      </c>
      <c r="J2">
        <v>481.90600000000001</v>
      </c>
      <c r="K2">
        <v>601.91700000000003</v>
      </c>
      <c r="L2">
        <v>720.23500000000001</v>
      </c>
      <c r="M2">
        <v>840.49</v>
      </c>
      <c r="N2">
        <v>958.40700000000004</v>
      </c>
      <c r="O2">
        <v>1076.42</v>
      </c>
    </row>
    <row r="3" spans="1:21" x14ac:dyDescent="0.25">
      <c r="D3">
        <f>AVERAGE(F3:T3)</f>
        <v>119.34754888888887</v>
      </c>
      <c r="F3">
        <f>G2-F2</f>
        <v>117.74293999999999</v>
      </c>
      <c r="G3">
        <f t="shared" ref="G3:N3" si="0">H2-G2</f>
        <v>119.971</v>
      </c>
      <c r="H3">
        <f t="shared" si="0"/>
        <v>119.78599999999997</v>
      </c>
      <c r="I3">
        <f t="shared" si="0"/>
        <v>122.11400000000003</v>
      </c>
      <c r="J3">
        <f t="shared" si="0"/>
        <v>120.01100000000002</v>
      </c>
      <c r="K3">
        <f t="shared" si="0"/>
        <v>118.31799999999998</v>
      </c>
      <c r="L3">
        <f t="shared" si="0"/>
        <v>120.255</v>
      </c>
      <c r="M3">
        <f t="shared" si="0"/>
        <v>117.91700000000003</v>
      </c>
      <c r="N3">
        <f t="shared" si="0"/>
        <v>118.01300000000003</v>
      </c>
    </row>
    <row r="5" spans="1:21" x14ac:dyDescent="0.25">
      <c r="A5">
        <v>275</v>
      </c>
      <c r="B5">
        <v>71.3</v>
      </c>
      <c r="F5">
        <v>1.48644</v>
      </c>
      <c r="G5">
        <v>135.49</v>
      </c>
      <c r="H5">
        <v>268.81299999999999</v>
      </c>
      <c r="I5">
        <v>403.09800000000001</v>
      </c>
      <c r="J5">
        <v>535.89099999999996</v>
      </c>
      <c r="K5">
        <v>669.83900000000006</v>
      </c>
      <c r="L5">
        <v>802.43799999999999</v>
      </c>
      <c r="M5">
        <v>936.303</v>
      </c>
      <c r="N5">
        <v>1069.6400000000001</v>
      </c>
      <c r="O5">
        <v>1200.6199999999999</v>
      </c>
    </row>
    <row r="6" spans="1:21" x14ac:dyDescent="0.25">
      <c r="D6">
        <f>AVERAGE(F6:Q6)</f>
        <v>133.23706222222222</v>
      </c>
      <c r="F6">
        <f>G5-F5</f>
        <v>134.00356000000002</v>
      </c>
      <c r="G6">
        <f t="shared" ref="G6:N6" si="1">H5-G5</f>
        <v>133.32299999999998</v>
      </c>
      <c r="H6">
        <f t="shared" si="1"/>
        <v>134.28500000000003</v>
      </c>
      <c r="I6">
        <f t="shared" si="1"/>
        <v>132.79299999999995</v>
      </c>
      <c r="J6">
        <f t="shared" si="1"/>
        <v>133.94800000000009</v>
      </c>
      <c r="K6">
        <f t="shared" si="1"/>
        <v>132.59899999999993</v>
      </c>
      <c r="L6">
        <f t="shared" si="1"/>
        <v>133.86500000000001</v>
      </c>
      <c r="M6">
        <f t="shared" si="1"/>
        <v>133.3370000000001</v>
      </c>
      <c r="N6">
        <f t="shared" si="1"/>
        <v>130.97999999999979</v>
      </c>
    </row>
    <row r="8" spans="1:21" x14ac:dyDescent="0.25">
      <c r="A8">
        <v>275</v>
      </c>
      <c r="B8">
        <v>71.5</v>
      </c>
      <c r="F8">
        <v>1.3471</v>
      </c>
      <c r="G8">
        <v>143.471</v>
      </c>
      <c r="H8">
        <v>286.14100000000002</v>
      </c>
      <c r="I8">
        <v>431.87799999999999</v>
      </c>
      <c r="J8">
        <v>576.54899999999998</v>
      </c>
      <c r="K8">
        <v>720.41899999999998</v>
      </c>
      <c r="L8">
        <v>863.38699999999994</v>
      </c>
      <c r="M8">
        <v>1005.93</v>
      </c>
      <c r="N8">
        <v>1149.07</v>
      </c>
      <c r="O8">
        <v>1289.1600000000001</v>
      </c>
    </row>
    <row r="9" spans="1:21" x14ac:dyDescent="0.25">
      <c r="D9">
        <f>AVERAGE(E9:AC9)</f>
        <v>143.09032222222223</v>
      </c>
      <c r="F9">
        <f>G8-F8</f>
        <v>142.12389999999999</v>
      </c>
      <c r="G9">
        <f t="shared" ref="G9:L9" si="2">H8-G8</f>
        <v>142.67000000000002</v>
      </c>
      <c r="H9">
        <f t="shared" si="2"/>
        <v>145.73699999999997</v>
      </c>
      <c r="I9">
        <f t="shared" si="2"/>
        <v>144.67099999999999</v>
      </c>
      <c r="J9">
        <f t="shared" si="2"/>
        <v>143.87</v>
      </c>
      <c r="K9">
        <f t="shared" si="2"/>
        <v>142.96799999999996</v>
      </c>
      <c r="L9">
        <f t="shared" si="2"/>
        <v>142.54300000000001</v>
      </c>
      <c r="M9">
        <f t="shared" ref="M9" si="3">N8-M8</f>
        <v>143.13999999999999</v>
      </c>
      <c r="N9">
        <f t="shared" ref="N9" si="4">O8-N8</f>
        <v>140.09000000000015</v>
      </c>
    </row>
    <row r="11" spans="1:21" x14ac:dyDescent="0.25">
      <c r="A11">
        <v>275</v>
      </c>
      <c r="B11">
        <v>71.7</v>
      </c>
      <c r="F11">
        <v>1.69465</v>
      </c>
      <c r="G11">
        <v>153.501</v>
      </c>
      <c r="H11">
        <v>305.601</v>
      </c>
      <c r="I11">
        <v>455.85399999999998</v>
      </c>
      <c r="J11">
        <v>611.27800000000002</v>
      </c>
      <c r="K11">
        <v>764.70500000000004</v>
      </c>
      <c r="L11">
        <v>920.58399999999995</v>
      </c>
      <c r="M11">
        <v>1073.42</v>
      </c>
      <c r="N11">
        <v>1228.67</v>
      </c>
      <c r="O11">
        <v>1376.25</v>
      </c>
    </row>
    <row r="12" spans="1:21" x14ac:dyDescent="0.25">
      <c r="D12">
        <f>AVERAGE(F12:AD12)</f>
        <v>152.72837222222222</v>
      </c>
      <c r="F12">
        <f>G11-F11</f>
        <v>151.80635000000001</v>
      </c>
      <c r="G12">
        <f t="shared" ref="G12:N12" si="5">H11-G11</f>
        <v>152.1</v>
      </c>
      <c r="H12">
        <f t="shared" si="5"/>
        <v>150.25299999999999</v>
      </c>
      <c r="I12">
        <f t="shared" si="5"/>
        <v>155.42400000000004</v>
      </c>
      <c r="J12">
        <f t="shared" si="5"/>
        <v>153.42700000000002</v>
      </c>
      <c r="K12">
        <f t="shared" si="5"/>
        <v>155.87899999999991</v>
      </c>
      <c r="L12">
        <f t="shared" si="5"/>
        <v>152.83600000000013</v>
      </c>
      <c r="M12">
        <f t="shared" si="5"/>
        <v>155.25</v>
      </c>
      <c r="N12">
        <f t="shared" si="5"/>
        <v>147.57999999999993</v>
      </c>
    </row>
    <row r="14" spans="1:21" x14ac:dyDescent="0.25">
      <c r="A14">
        <v>275</v>
      </c>
      <c r="B14">
        <v>71.900000000000006</v>
      </c>
      <c r="F14">
        <v>0.93335400000000002</v>
      </c>
      <c r="G14">
        <v>163.55600000000001</v>
      </c>
      <c r="H14">
        <v>325.33499999999998</v>
      </c>
      <c r="I14">
        <v>490.101</v>
      </c>
      <c r="J14">
        <v>655.96100000000001</v>
      </c>
      <c r="K14">
        <v>817.85900000000004</v>
      </c>
      <c r="L14">
        <v>980.73299999999995</v>
      </c>
      <c r="M14">
        <v>1143.9100000000001</v>
      </c>
      <c r="N14">
        <v>1307.0999999999999</v>
      </c>
      <c r="O14">
        <v>1465.68</v>
      </c>
      <c r="P14">
        <v>1631.41</v>
      </c>
      <c r="Q14">
        <v>1786.06</v>
      </c>
    </row>
    <row r="15" spans="1:21" x14ac:dyDescent="0.25">
      <c r="D15">
        <f>AVERAGE(F15:AD15)</f>
        <v>162.28424054545454</v>
      </c>
      <c r="F15">
        <f>G14-F14</f>
        <v>162.622646</v>
      </c>
      <c r="G15">
        <f t="shared" ref="G15:M15" si="6">H14-G14</f>
        <v>161.77899999999997</v>
      </c>
      <c r="H15">
        <f t="shared" si="6"/>
        <v>164.76600000000002</v>
      </c>
      <c r="I15">
        <f t="shared" si="6"/>
        <v>165.86</v>
      </c>
      <c r="J15">
        <f t="shared" si="6"/>
        <v>161.89800000000002</v>
      </c>
      <c r="K15">
        <f t="shared" si="6"/>
        <v>162.87399999999991</v>
      </c>
      <c r="L15">
        <f t="shared" si="6"/>
        <v>163.17700000000013</v>
      </c>
      <c r="M15">
        <f t="shared" si="6"/>
        <v>163.18999999999983</v>
      </c>
      <c r="N15">
        <f t="shared" ref="N15" si="7">O14-N14</f>
        <v>158.58000000000015</v>
      </c>
      <c r="O15">
        <f t="shared" ref="O15" si="8">P14-O14</f>
        <v>165.73000000000002</v>
      </c>
      <c r="P15">
        <f t="shared" ref="P15" si="9">Q14-P14</f>
        <v>154.64999999999986</v>
      </c>
    </row>
    <row r="17" spans="1:16" x14ac:dyDescent="0.25">
      <c r="A17">
        <v>275</v>
      </c>
      <c r="B17">
        <v>72</v>
      </c>
      <c r="F17">
        <v>1.6066800000000001</v>
      </c>
      <c r="G17">
        <v>168.51599999999999</v>
      </c>
      <c r="H17">
        <v>334.959</v>
      </c>
      <c r="I17">
        <v>504.15199999999999</v>
      </c>
      <c r="J17">
        <v>670.86599999999999</v>
      </c>
      <c r="K17">
        <v>839.41899999999998</v>
      </c>
      <c r="L17">
        <v>1005.24</v>
      </c>
      <c r="M17">
        <v>1171.81</v>
      </c>
      <c r="N17">
        <v>1342.4</v>
      </c>
      <c r="O17">
        <v>1508.73</v>
      </c>
      <c r="P17">
        <v>1669.43</v>
      </c>
    </row>
    <row r="18" spans="1:16" x14ac:dyDescent="0.25">
      <c r="D18">
        <f>AVERAGE(F18:AD18)</f>
        <v>166.782332</v>
      </c>
      <c r="F18">
        <f>G17-F17</f>
        <v>166.90931999999998</v>
      </c>
      <c r="G18">
        <f t="shared" ref="G18:L18" si="10">H17-G17</f>
        <v>166.44300000000001</v>
      </c>
      <c r="H18">
        <f t="shared" si="10"/>
        <v>169.19299999999998</v>
      </c>
      <c r="I18">
        <f t="shared" si="10"/>
        <v>166.714</v>
      </c>
      <c r="J18">
        <f t="shared" si="10"/>
        <v>168.553</v>
      </c>
      <c r="K18">
        <f t="shared" si="10"/>
        <v>165.82100000000003</v>
      </c>
      <c r="L18">
        <f t="shared" si="10"/>
        <v>166.56999999999994</v>
      </c>
      <c r="M18">
        <f t="shared" ref="M18" si="11">N17-M17</f>
        <v>170.59000000000015</v>
      </c>
      <c r="N18">
        <f t="shared" ref="N18" si="12">O17-N17</f>
        <v>166.32999999999993</v>
      </c>
      <c r="O18">
        <f t="shared" ref="O18" si="13">P17-O17</f>
        <v>160.70000000000005</v>
      </c>
    </row>
    <row r="22" spans="1:16" x14ac:dyDescent="0.25">
      <c r="A22" t="s">
        <v>2</v>
      </c>
      <c r="B22" t="s">
        <v>4</v>
      </c>
      <c r="D22" t="s">
        <v>5</v>
      </c>
      <c r="E22" t="s">
        <v>9</v>
      </c>
      <c r="G22" t="s">
        <v>7</v>
      </c>
      <c r="H22" t="s">
        <v>8</v>
      </c>
    </row>
    <row r="23" spans="1:16" x14ac:dyDescent="0.25">
      <c r="A23">
        <v>71</v>
      </c>
      <c r="B23">
        <f>D3</f>
        <v>119.34754888888887</v>
      </c>
      <c r="D23">
        <f>-H23/G23</f>
        <v>68.501218361637399</v>
      </c>
      <c r="E23">
        <f>D23*(G26^2 + H26^2)^0.5</f>
        <v>0.48130475581278276</v>
      </c>
      <c r="G23">
        <v>47.707509999999999</v>
      </c>
      <c r="H23">
        <v>-3268.0225599999999</v>
      </c>
    </row>
    <row r="24" spans="1:16" x14ac:dyDescent="0.25">
      <c r="A24">
        <v>71.3</v>
      </c>
      <c r="B24">
        <f>D6</f>
        <v>133.23706222222222</v>
      </c>
      <c r="G24">
        <v>0.23178000000000001</v>
      </c>
      <c r="H24">
        <v>16.587969999999999</v>
      </c>
    </row>
    <row r="25" spans="1:16" x14ac:dyDescent="0.25">
      <c r="A25">
        <v>71.5</v>
      </c>
      <c r="B25">
        <f>D9</f>
        <v>143.09032222222223</v>
      </c>
    </row>
    <row r="26" spans="1:16" x14ac:dyDescent="0.25">
      <c r="A26">
        <v>71.7</v>
      </c>
      <c r="B26">
        <f>D12</f>
        <v>152.72837222222222</v>
      </c>
      <c r="G26">
        <f>G24/G23</f>
        <v>4.8583545861018533E-3</v>
      </c>
      <c r="H26">
        <f>H24/H23</f>
        <v>-5.0758431728818911E-3</v>
      </c>
    </row>
    <row r="27" spans="1:16" x14ac:dyDescent="0.25">
      <c r="A27">
        <v>71.900000000000006</v>
      </c>
      <c r="B27">
        <f>D15</f>
        <v>162.28424054545454</v>
      </c>
    </row>
    <row r="28" spans="1:16" x14ac:dyDescent="0.25">
      <c r="A28">
        <v>72</v>
      </c>
      <c r="B28">
        <f>D18</f>
        <v>166.782332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activeCell="F44" sqref="F44"/>
    </sheetView>
  </sheetViews>
  <sheetFormatPr defaultRowHeight="15" x14ac:dyDescent="0.25"/>
  <cols>
    <col min="4" max="5" width="12" bestFit="1" customWidth="1"/>
  </cols>
  <sheetData>
    <row r="1" spans="1:23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3" x14ac:dyDescent="0.25">
      <c r="A2">
        <v>277</v>
      </c>
      <c r="B2">
        <v>71</v>
      </c>
      <c r="F2">
        <v>3.7768799999999998</v>
      </c>
      <c r="G2">
        <v>117.012</v>
      </c>
      <c r="H2">
        <v>233.96100000000001</v>
      </c>
      <c r="I2">
        <v>349.09100000000001</v>
      </c>
      <c r="J2">
        <v>467.25200000000001</v>
      </c>
      <c r="K2">
        <v>583.62199999999996</v>
      </c>
      <c r="L2">
        <v>701.69399999999996</v>
      </c>
      <c r="M2">
        <v>816.54300000000001</v>
      </c>
      <c r="N2">
        <v>934.32600000000002</v>
      </c>
      <c r="O2">
        <v>1047.22</v>
      </c>
      <c r="P2">
        <v>1164.01</v>
      </c>
      <c r="Q2">
        <v>1278.5</v>
      </c>
      <c r="R2">
        <v>1390.9</v>
      </c>
    </row>
    <row r="3" spans="1:23" x14ac:dyDescent="0.25">
      <c r="D3">
        <f>AVERAGE(H3:V3)</f>
        <v>115.69390000000001</v>
      </c>
      <c r="F3">
        <f>G2-F2</f>
        <v>113.23511999999999</v>
      </c>
      <c r="G3">
        <f t="shared" ref="G3:Q3" si="0">H2-G2</f>
        <v>116.94900000000001</v>
      </c>
      <c r="H3">
        <f t="shared" si="0"/>
        <v>115.13</v>
      </c>
      <c r="I3">
        <f t="shared" si="0"/>
        <v>118.161</v>
      </c>
      <c r="J3">
        <f t="shared" si="0"/>
        <v>116.36999999999995</v>
      </c>
      <c r="K3">
        <f t="shared" si="0"/>
        <v>118.072</v>
      </c>
      <c r="L3">
        <f t="shared" si="0"/>
        <v>114.84900000000005</v>
      </c>
      <c r="M3">
        <f t="shared" si="0"/>
        <v>117.78300000000002</v>
      </c>
      <c r="N3">
        <f t="shared" si="0"/>
        <v>112.89400000000001</v>
      </c>
      <c r="O3">
        <f t="shared" si="0"/>
        <v>116.78999999999996</v>
      </c>
      <c r="P3">
        <f t="shared" si="0"/>
        <v>114.49000000000001</v>
      </c>
      <c r="Q3">
        <f t="shared" si="0"/>
        <v>112.40000000000009</v>
      </c>
    </row>
    <row r="5" spans="1:23" x14ac:dyDescent="0.25">
      <c r="A5">
        <v>277</v>
      </c>
      <c r="B5">
        <v>71.3</v>
      </c>
      <c r="F5">
        <v>1.7573099999999999</v>
      </c>
      <c r="G5">
        <v>130.33600000000001</v>
      </c>
      <c r="H5">
        <v>260.96499999999997</v>
      </c>
      <c r="I5">
        <v>392.791</v>
      </c>
      <c r="J5">
        <v>523.44399999999996</v>
      </c>
      <c r="K5">
        <v>655.73099999999999</v>
      </c>
      <c r="L5">
        <v>785.76300000000003</v>
      </c>
      <c r="M5">
        <v>919.19500000000005</v>
      </c>
      <c r="N5">
        <v>1052.3499999999999</v>
      </c>
      <c r="O5">
        <v>1188.07</v>
      </c>
      <c r="P5">
        <v>1318.43</v>
      </c>
      <c r="Q5">
        <v>1451.41</v>
      </c>
      <c r="R5">
        <v>1581.76</v>
      </c>
      <c r="S5">
        <v>1713.99</v>
      </c>
      <c r="T5">
        <v>1842.81</v>
      </c>
      <c r="U5">
        <v>1977.12</v>
      </c>
      <c r="V5">
        <v>2110.8000000000002</v>
      </c>
      <c r="W5">
        <v>2236.54</v>
      </c>
    </row>
    <row r="6" spans="1:23" x14ac:dyDescent="0.25">
      <c r="D6">
        <f>AVERAGE(G6:Z6)</f>
        <v>131.63774999999998</v>
      </c>
      <c r="F6">
        <f>G5-F5</f>
        <v>128.57869000000002</v>
      </c>
      <c r="G6">
        <f t="shared" ref="G6:O6" si="1">H5-G5</f>
        <v>130.62899999999996</v>
      </c>
      <c r="H6">
        <f t="shared" si="1"/>
        <v>131.82600000000002</v>
      </c>
      <c r="I6">
        <f t="shared" si="1"/>
        <v>130.65299999999996</v>
      </c>
      <c r="J6">
        <f t="shared" si="1"/>
        <v>132.28700000000003</v>
      </c>
      <c r="K6">
        <f t="shared" si="1"/>
        <v>130.03200000000004</v>
      </c>
      <c r="L6">
        <f t="shared" si="1"/>
        <v>133.43200000000002</v>
      </c>
      <c r="M6">
        <f t="shared" si="1"/>
        <v>133.15499999999986</v>
      </c>
      <c r="N6">
        <f t="shared" si="1"/>
        <v>135.72000000000003</v>
      </c>
      <c r="O6">
        <f t="shared" si="1"/>
        <v>130.36000000000013</v>
      </c>
      <c r="P6">
        <f t="shared" ref="P6" si="2">Q5-P5</f>
        <v>132.98000000000002</v>
      </c>
      <c r="Q6">
        <f t="shared" ref="Q6" si="3">R5-Q5</f>
        <v>130.34999999999991</v>
      </c>
      <c r="R6">
        <f t="shared" ref="R6" si="4">S5-R5</f>
        <v>132.23000000000002</v>
      </c>
      <c r="S6">
        <f t="shared" ref="S6" si="5">T5-S5</f>
        <v>128.81999999999994</v>
      </c>
      <c r="T6">
        <f t="shared" ref="T6" si="6">U5-T5</f>
        <v>134.30999999999995</v>
      </c>
      <c r="U6">
        <f t="shared" ref="U6" si="7">V5-U5</f>
        <v>133.68000000000029</v>
      </c>
      <c r="V6">
        <f t="shared" ref="V6" si="8">W5-V5</f>
        <v>125.73999999999978</v>
      </c>
    </row>
    <row r="8" spans="1:23" x14ac:dyDescent="0.25">
      <c r="A8">
        <v>277</v>
      </c>
      <c r="B8">
        <v>71.5</v>
      </c>
      <c r="F8">
        <v>3.8488699999999998</v>
      </c>
      <c r="G8">
        <v>141.035</v>
      </c>
      <c r="H8">
        <v>281.17500000000001</v>
      </c>
      <c r="I8">
        <v>423.38900000000001</v>
      </c>
      <c r="J8">
        <v>564.63499999999999</v>
      </c>
      <c r="K8">
        <v>705.74699999999996</v>
      </c>
      <c r="L8">
        <v>845.16899999999998</v>
      </c>
      <c r="M8">
        <v>986.80100000000004</v>
      </c>
      <c r="N8">
        <v>1128.3</v>
      </c>
      <c r="O8">
        <v>1270.3599999999999</v>
      </c>
      <c r="P8">
        <v>1410.21</v>
      </c>
      <c r="Q8">
        <v>1552.08</v>
      </c>
      <c r="R8">
        <v>1697.28</v>
      </c>
      <c r="S8">
        <v>1836.29</v>
      </c>
      <c r="T8">
        <v>1976.59</v>
      </c>
      <c r="U8">
        <v>2136.34</v>
      </c>
    </row>
    <row r="9" spans="1:23" x14ac:dyDescent="0.25">
      <c r="D9">
        <f>AVERAGE(G9:U9)</f>
        <v>142.52178571428573</v>
      </c>
      <c r="F9">
        <f>G8-F8</f>
        <v>137.18612999999999</v>
      </c>
      <c r="G9">
        <f t="shared" ref="G9:T9" si="9">H8-G8</f>
        <v>140.14000000000001</v>
      </c>
      <c r="H9">
        <f t="shared" si="9"/>
        <v>142.214</v>
      </c>
      <c r="I9">
        <f t="shared" si="9"/>
        <v>141.24599999999998</v>
      </c>
      <c r="J9">
        <f t="shared" si="9"/>
        <v>141.11199999999997</v>
      </c>
      <c r="K9">
        <f t="shared" si="9"/>
        <v>139.42200000000003</v>
      </c>
      <c r="L9">
        <f t="shared" si="9"/>
        <v>141.63200000000006</v>
      </c>
      <c r="M9">
        <f t="shared" si="9"/>
        <v>141.49899999999991</v>
      </c>
      <c r="N9">
        <f t="shared" si="9"/>
        <v>142.05999999999995</v>
      </c>
      <c r="O9">
        <f t="shared" si="9"/>
        <v>139.85000000000014</v>
      </c>
      <c r="P9">
        <f t="shared" si="9"/>
        <v>141.86999999999989</v>
      </c>
      <c r="Q9">
        <f t="shared" si="9"/>
        <v>145.20000000000005</v>
      </c>
      <c r="R9">
        <f t="shared" si="9"/>
        <v>139.01</v>
      </c>
      <c r="S9">
        <f t="shared" si="9"/>
        <v>140.29999999999995</v>
      </c>
      <c r="T9">
        <f t="shared" si="9"/>
        <v>159.75000000000023</v>
      </c>
    </row>
    <row r="11" spans="1:23" x14ac:dyDescent="0.25">
      <c r="A11">
        <v>277</v>
      </c>
      <c r="B11">
        <v>71.7</v>
      </c>
      <c r="F11">
        <v>1.06647</v>
      </c>
      <c r="G11">
        <v>150.84</v>
      </c>
      <c r="H11">
        <v>300.16500000000002</v>
      </c>
      <c r="I11">
        <v>451.238</v>
      </c>
      <c r="J11">
        <v>601.17700000000002</v>
      </c>
      <c r="K11">
        <v>752.05499999999995</v>
      </c>
      <c r="L11">
        <v>903.61</v>
      </c>
      <c r="M11">
        <v>1055.3599999999999</v>
      </c>
      <c r="N11">
        <v>1206.49</v>
      </c>
      <c r="O11">
        <v>1356.8</v>
      </c>
      <c r="P11">
        <v>1507.59</v>
      </c>
      <c r="Q11">
        <v>1655.85</v>
      </c>
      <c r="R11">
        <v>1807.27</v>
      </c>
      <c r="S11">
        <v>1954.12</v>
      </c>
      <c r="T11">
        <v>2104.6</v>
      </c>
    </row>
    <row r="12" spans="1:23" x14ac:dyDescent="0.25">
      <c r="D12">
        <f>AVERAGE(H12:S12)</f>
        <v>150.36958333333331</v>
      </c>
      <c r="F12">
        <f>G11-F11</f>
        <v>149.77352999999999</v>
      </c>
      <c r="G12">
        <f t="shared" ref="G12:O12" si="10">H11-G11</f>
        <v>149.32500000000002</v>
      </c>
      <c r="H12">
        <f t="shared" si="10"/>
        <v>151.07299999999998</v>
      </c>
      <c r="I12">
        <f t="shared" si="10"/>
        <v>149.93900000000002</v>
      </c>
      <c r="J12">
        <f t="shared" si="10"/>
        <v>150.87799999999993</v>
      </c>
      <c r="K12">
        <f t="shared" si="10"/>
        <v>151.55500000000006</v>
      </c>
      <c r="L12">
        <f t="shared" si="10"/>
        <v>151.74999999999989</v>
      </c>
      <c r="M12">
        <f t="shared" si="10"/>
        <v>151.13000000000011</v>
      </c>
      <c r="N12">
        <f t="shared" si="10"/>
        <v>150.30999999999995</v>
      </c>
      <c r="O12">
        <f t="shared" si="10"/>
        <v>150.78999999999996</v>
      </c>
      <c r="P12">
        <f t="shared" ref="P12" si="11">Q11-P11</f>
        <v>148.26</v>
      </c>
      <c r="Q12">
        <f t="shared" ref="Q12" si="12">R11-Q11</f>
        <v>151.42000000000007</v>
      </c>
      <c r="R12">
        <f t="shared" ref="R12" si="13">S11-R11</f>
        <v>146.84999999999991</v>
      </c>
      <c r="S12">
        <f t="shared" ref="S12" si="14">T11-S11</f>
        <v>150.48000000000002</v>
      </c>
    </row>
    <row r="14" spans="1:23" x14ac:dyDescent="0.25">
      <c r="A14">
        <v>277</v>
      </c>
      <c r="B14">
        <v>71.8</v>
      </c>
      <c r="F14">
        <v>1.2767500000000001</v>
      </c>
      <c r="G14">
        <v>155.047</v>
      </c>
      <c r="H14">
        <v>310.00799999999998</v>
      </c>
      <c r="I14">
        <v>465.36099999999999</v>
      </c>
      <c r="J14">
        <v>621.64099999999996</v>
      </c>
      <c r="K14">
        <v>775.94</v>
      </c>
      <c r="L14">
        <v>932.548</v>
      </c>
      <c r="M14">
        <v>1089.4100000000001</v>
      </c>
      <c r="N14">
        <v>1244.1500000000001</v>
      </c>
      <c r="O14">
        <v>1400.12</v>
      </c>
      <c r="P14">
        <v>1555.8</v>
      </c>
      <c r="Q14">
        <v>1708.47</v>
      </c>
      <c r="R14">
        <v>1859.79</v>
      </c>
      <c r="S14">
        <v>2018.48</v>
      </c>
    </row>
    <row r="15" spans="1:23" x14ac:dyDescent="0.25">
      <c r="D15">
        <f>AVERAGE(H15:O15)</f>
        <v>155.72399999999999</v>
      </c>
      <c r="F15">
        <f>G14-F14</f>
        <v>153.77025</v>
      </c>
      <c r="G15">
        <f t="shared" ref="G15:O15" si="15">H14-G14</f>
        <v>154.96099999999998</v>
      </c>
      <c r="H15">
        <f t="shared" si="15"/>
        <v>155.35300000000001</v>
      </c>
      <c r="I15">
        <f t="shared" si="15"/>
        <v>156.27999999999997</v>
      </c>
      <c r="J15">
        <f t="shared" si="15"/>
        <v>154.29900000000009</v>
      </c>
      <c r="K15">
        <f t="shared" si="15"/>
        <v>156.60799999999995</v>
      </c>
      <c r="L15">
        <f t="shared" si="15"/>
        <v>156.86200000000008</v>
      </c>
      <c r="M15">
        <f t="shared" si="15"/>
        <v>154.74</v>
      </c>
      <c r="N15">
        <f t="shared" si="15"/>
        <v>155.9699999999998</v>
      </c>
      <c r="O15">
        <f t="shared" si="15"/>
        <v>155.68000000000006</v>
      </c>
      <c r="P15">
        <f t="shared" ref="P15" si="16">Q14-P14</f>
        <v>152.67000000000007</v>
      </c>
      <c r="Q15">
        <f t="shared" ref="Q15" si="17">R14-Q14</f>
        <v>151.31999999999994</v>
      </c>
      <c r="R15">
        <f t="shared" ref="R15" si="18">S14-R14</f>
        <v>158.69000000000005</v>
      </c>
    </row>
    <row r="17" spans="1:21" x14ac:dyDescent="0.25">
      <c r="A17">
        <v>277</v>
      </c>
      <c r="B17">
        <v>71.900000000000006</v>
      </c>
      <c r="F17">
        <v>1.7172400000000001</v>
      </c>
      <c r="G17">
        <v>160.33799999999999</v>
      </c>
      <c r="H17">
        <v>320.286</v>
      </c>
      <c r="I17">
        <v>481.88200000000001</v>
      </c>
      <c r="J17">
        <v>641.34799999999996</v>
      </c>
      <c r="K17">
        <v>800.56500000000005</v>
      </c>
      <c r="L17">
        <v>962.64599999999996</v>
      </c>
      <c r="M17">
        <v>1123.45</v>
      </c>
      <c r="N17">
        <v>1282.21</v>
      </c>
      <c r="O17">
        <v>1441.17</v>
      </c>
      <c r="P17">
        <v>1605.85</v>
      </c>
      <c r="Q17">
        <v>1766.15</v>
      </c>
      <c r="R17">
        <v>1930.52</v>
      </c>
      <c r="S17">
        <v>2092.91</v>
      </c>
      <c r="T17">
        <v>2251.27</v>
      </c>
      <c r="U17">
        <v>2407.48</v>
      </c>
    </row>
    <row r="18" spans="1:21" x14ac:dyDescent="0.25">
      <c r="D18">
        <f>AVERAGE(G18:Q18)</f>
        <v>160.92563636363636</v>
      </c>
      <c r="F18">
        <f>G17-F17</f>
        <v>158.62075999999999</v>
      </c>
      <c r="G18">
        <f t="shared" ref="G18:Q18" si="19">H17-G17</f>
        <v>159.94800000000001</v>
      </c>
      <c r="H18">
        <f t="shared" si="19"/>
        <v>161.596</v>
      </c>
      <c r="I18">
        <f t="shared" si="19"/>
        <v>159.46599999999995</v>
      </c>
      <c r="J18">
        <f t="shared" si="19"/>
        <v>159.2170000000001</v>
      </c>
      <c r="K18">
        <f t="shared" si="19"/>
        <v>162.0809999999999</v>
      </c>
      <c r="L18">
        <f t="shared" si="19"/>
        <v>160.80400000000009</v>
      </c>
      <c r="M18">
        <f t="shared" si="19"/>
        <v>158.76</v>
      </c>
      <c r="N18">
        <f t="shared" si="19"/>
        <v>158.96000000000004</v>
      </c>
      <c r="O18">
        <f t="shared" si="19"/>
        <v>164.67999999999984</v>
      </c>
      <c r="P18">
        <f t="shared" si="19"/>
        <v>160.30000000000018</v>
      </c>
      <c r="Q18">
        <f t="shared" si="19"/>
        <v>164.36999999999989</v>
      </c>
      <c r="R18">
        <f t="shared" ref="R18" si="20">S17-R17</f>
        <v>162.38999999999987</v>
      </c>
      <c r="S18">
        <f t="shared" ref="S18:T18" si="21">T17-S17</f>
        <v>158.36000000000013</v>
      </c>
      <c r="T18">
        <f t="shared" si="21"/>
        <v>156.21000000000004</v>
      </c>
    </row>
    <row r="20" spans="1:21" x14ac:dyDescent="0.25">
      <c r="A20">
        <v>277</v>
      </c>
      <c r="B20">
        <v>72</v>
      </c>
      <c r="F20">
        <v>1.2977700000000001</v>
      </c>
      <c r="G20">
        <v>165.547</v>
      </c>
      <c r="H20">
        <v>328.87099999999998</v>
      </c>
      <c r="I20">
        <v>494.399</v>
      </c>
      <c r="J20">
        <v>659.61900000000003</v>
      </c>
      <c r="K20">
        <v>824.71100000000001</v>
      </c>
      <c r="L20">
        <v>990.60299999999995</v>
      </c>
      <c r="M20">
        <v>1155.23</v>
      </c>
      <c r="N20">
        <v>1323.04</v>
      </c>
      <c r="O20">
        <v>1488.24</v>
      </c>
      <c r="P20">
        <v>1653.72</v>
      </c>
      <c r="Q20">
        <v>1817.35</v>
      </c>
      <c r="R20">
        <v>1980.29</v>
      </c>
      <c r="S20">
        <v>2144.41</v>
      </c>
      <c r="T20">
        <v>2301.31</v>
      </c>
    </row>
    <row r="21" spans="1:21" x14ac:dyDescent="0.25">
      <c r="D21">
        <f>AVERAGE(F21:AD21)</f>
        <v>164.28658785714285</v>
      </c>
      <c r="F21">
        <f>G20-F20</f>
        <v>164.24922999999998</v>
      </c>
      <c r="G21">
        <f t="shared" ref="G21:S21" si="22">H20-G20</f>
        <v>163.32399999999998</v>
      </c>
      <c r="H21">
        <f t="shared" si="22"/>
        <v>165.52800000000002</v>
      </c>
      <c r="I21">
        <f t="shared" si="22"/>
        <v>165.22000000000003</v>
      </c>
      <c r="J21">
        <f t="shared" si="22"/>
        <v>165.09199999999998</v>
      </c>
      <c r="K21">
        <f t="shared" si="22"/>
        <v>165.89199999999994</v>
      </c>
      <c r="L21">
        <f t="shared" si="22"/>
        <v>164.62700000000007</v>
      </c>
      <c r="M21">
        <f t="shared" si="22"/>
        <v>167.80999999999995</v>
      </c>
      <c r="N21">
        <f t="shared" si="22"/>
        <v>165.20000000000005</v>
      </c>
      <c r="O21">
        <f t="shared" si="22"/>
        <v>165.48000000000002</v>
      </c>
      <c r="P21">
        <f t="shared" si="22"/>
        <v>163.62999999999988</v>
      </c>
      <c r="Q21">
        <f t="shared" si="22"/>
        <v>162.94000000000005</v>
      </c>
      <c r="R21">
        <f t="shared" si="22"/>
        <v>164.11999999999989</v>
      </c>
      <c r="S21">
        <f t="shared" si="22"/>
        <v>156.90000000000009</v>
      </c>
    </row>
    <row r="23" spans="1:21" x14ac:dyDescent="0.25">
      <c r="A23">
        <v>277</v>
      </c>
      <c r="B23">
        <v>71.099999999999994</v>
      </c>
      <c r="F23">
        <v>1.96574</v>
      </c>
      <c r="G23">
        <v>121.648</v>
      </c>
      <c r="H23">
        <v>242.048</v>
      </c>
      <c r="I23">
        <v>362.88400000000001</v>
      </c>
      <c r="J23">
        <v>486.46</v>
      </c>
      <c r="K23">
        <v>608.51599999999996</v>
      </c>
      <c r="L23">
        <v>729.77800000000002</v>
      </c>
      <c r="M23">
        <v>852.04399999999998</v>
      </c>
      <c r="N23">
        <v>973.90300000000002</v>
      </c>
      <c r="O23">
        <v>1095.51</v>
      </c>
      <c r="P23">
        <v>1214.69</v>
      </c>
      <c r="Q23">
        <v>1335.45</v>
      </c>
      <c r="R23">
        <v>1455.8</v>
      </c>
    </row>
    <row r="24" spans="1:21" x14ac:dyDescent="0.25">
      <c r="D24">
        <f>AVERAGE(F24:AD24)</f>
        <v>121.152855</v>
      </c>
      <c r="F24">
        <f>G23-F23</f>
        <v>119.68226</v>
      </c>
      <c r="G24">
        <f t="shared" ref="G24:M24" si="23">H23-G23</f>
        <v>120.4</v>
      </c>
      <c r="H24">
        <f t="shared" si="23"/>
        <v>120.83600000000001</v>
      </c>
      <c r="I24">
        <f t="shared" si="23"/>
        <v>123.57599999999996</v>
      </c>
      <c r="J24">
        <f t="shared" si="23"/>
        <v>122.05599999999998</v>
      </c>
      <c r="K24">
        <f t="shared" si="23"/>
        <v>121.26200000000006</v>
      </c>
      <c r="L24">
        <f t="shared" si="23"/>
        <v>122.26599999999996</v>
      </c>
      <c r="M24">
        <f t="shared" si="23"/>
        <v>121.85900000000004</v>
      </c>
      <c r="N24">
        <f t="shared" ref="N24" si="24">O23-N23</f>
        <v>121.60699999999997</v>
      </c>
      <c r="O24">
        <f t="shared" ref="O24" si="25">P23-O23</f>
        <v>119.18000000000006</v>
      </c>
      <c r="P24">
        <f t="shared" ref="P24" si="26">Q23-P23</f>
        <v>120.75999999999999</v>
      </c>
      <c r="Q24">
        <f t="shared" ref="Q24" si="27">R23-Q23</f>
        <v>120.34999999999991</v>
      </c>
    </row>
    <row r="26" spans="1:21" x14ac:dyDescent="0.25">
      <c r="A26">
        <v>277</v>
      </c>
      <c r="B26">
        <v>71.2</v>
      </c>
      <c r="F26">
        <v>1.9173500000000001</v>
      </c>
      <c r="G26">
        <v>125.73</v>
      </c>
      <c r="H26">
        <v>250.1</v>
      </c>
      <c r="I26">
        <v>377.63200000000001</v>
      </c>
      <c r="J26">
        <v>503.39</v>
      </c>
      <c r="K26">
        <v>630.49199999999996</v>
      </c>
      <c r="L26">
        <v>757.31</v>
      </c>
      <c r="M26">
        <v>885.06899999999996</v>
      </c>
      <c r="N26">
        <v>1011.23</v>
      </c>
      <c r="O26">
        <v>1138.79</v>
      </c>
      <c r="P26">
        <v>1263.51</v>
      </c>
      <c r="Q26">
        <v>1393.64</v>
      </c>
      <c r="R26">
        <v>1512.48</v>
      </c>
    </row>
    <row r="27" spans="1:21" x14ac:dyDescent="0.25">
      <c r="D27">
        <f>AVERAGE(F27:AD27)</f>
        <v>125.88022083333334</v>
      </c>
      <c r="F27">
        <f>G26-F26</f>
        <v>123.81265</v>
      </c>
      <c r="G27">
        <f t="shared" ref="G27:L27" si="28">H26-G26</f>
        <v>124.36999999999999</v>
      </c>
      <c r="H27">
        <f t="shared" si="28"/>
        <v>127.53200000000001</v>
      </c>
      <c r="I27">
        <f t="shared" si="28"/>
        <v>125.75799999999998</v>
      </c>
      <c r="J27">
        <f t="shared" si="28"/>
        <v>127.10199999999998</v>
      </c>
      <c r="K27">
        <f t="shared" si="28"/>
        <v>126.81799999999998</v>
      </c>
      <c r="L27">
        <f t="shared" si="28"/>
        <v>127.75900000000001</v>
      </c>
      <c r="M27">
        <f t="shared" ref="M27" si="29">N26-M26</f>
        <v>126.16100000000006</v>
      </c>
      <c r="N27">
        <f t="shared" ref="N27" si="30">O26-N26</f>
        <v>127.55999999999995</v>
      </c>
      <c r="O27">
        <f t="shared" ref="O27" si="31">P26-O26</f>
        <v>124.72000000000003</v>
      </c>
      <c r="P27">
        <f t="shared" ref="P27" si="32">Q26-P26</f>
        <v>130.13000000000011</v>
      </c>
      <c r="Q27">
        <f t="shared" ref="Q27" si="33">R26-Q26</f>
        <v>118.83999999999992</v>
      </c>
    </row>
    <row r="31" spans="1:21" x14ac:dyDescent="0.25">
      <c r="A31" t="s">
        <v>2</v>
      </c>
      <c r="B31" t="s">
        <v>4</v>
      </c>
      <c r="D31" t="s">
        <v>5</v>
      </c>
      <c r="E31" t="s">
        <v>9</v>
      </c>
      <c r="G31" t="s">
        <v>7</v>
      </c>
      <c r="H31" t="s">
        <v>8</v>
      </c>
    </row>
    <row r="32" spans="1:21" x14ac:dyDescent="0.25">
      <c r="A32">
        <v>71</v>
      </c>
      <c r="B32">
        <f>D3</f>
        <v>115.69390000000001</v>
      </c>
      <c r="D32">
        <f>-H32/G32</f>
        <v>68.62346438487512</v>
      </c>
      <c r="E32">
        <f>D32*(G35^2 + H35^2)^0.5</f>
        <v>1.6593895613360043</v>
      </c>
      <c r="G32">
        <v>48.986069999999998</v>
      </c>
      <c r="H32">
        <v>-3361.5938299999998</v>
      </c>
    </row>
    <row r="33" spans="1:8" x14ac:dyDescent="0.25">
      <c r="A33">
        <v>71.3</v>
      </c>
      <c r="B33">
        <f>D6</f>
        <v>131.63774999999998</v>
      </c>
      <c r="G33">
        <v>0.82021999999999995</v>
      </c>
      <c r="H33">
        <v>58.646569999999997</v>
      </c>
    </row>
    <row r="34" spans="1:8" x14ac:dyDescent="0.25">
      <c r="A34">
        <v>71.5</v>
      </c>
      <c r="B34">
        <f>D9</f>
        <v>142.52178571428573</v>
      </c>
    </row>
    <row r="35" spans="1:8" x14ac:dyDescent="0.25">
      <c r="A35">
        <v>71.7</v>
      </c>
      <c r="B35">
        <f>D12</f>
        <v>150.36958333333331</v>
      </c>
      <c r="G35">
        <f>G33/G32</f>
        <v>1.6743943737474756E-2</v>
      </c>
      <c r="H35">
        <f>H33/H32</f>
        <v>-1.7446060697939823E-2</v>
      </c>
    </row>
    <row r="36" spans="1:8" x14ac:dyDescent="0.25">
      <c r="A36">
        <v>71.8</v>
      </c>
      <c r="B36">
        <f>D15</f>
        <v>155.72399999999999</v>
      </c>
    </row>
    <row r="37" spans="1:8" x14ac:dyDescent="0.25">
      <c r="A37">
        <v>71.900000000000006</v>
      </c>
      <c r="B37">
        <f>D18</f>
        <v>160.92563636363636</v>
      </c>
    </row>
    <row r="38" spans="1:8" x14ac:dyDescent="0.25">
      <c r="A38">
        <v>72</v>
      </c>
      <c r="B38">
        <f>D21</f>
        <v>164.28658785714285</v>
      </c>
    </row>
    <row r="39" spans="1:8" x14ac:dyDescent="0.25">
      <c r="A39">
        <v>71.099999999999994</v>
      </c>
      <c r="B39">
        <f>D24</f>
        <v>121.152855</v>
      </c>
    </row>
    <row r="40" spans="1:8" x14ac:dyDescent="0.25">
      <c r="A40">
        <v>71.2</v>
      </c>
      <c r="B40">
        <f>D27</f>
        <v>125.88022083333334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F23" sqref="F23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280</v>
      </c>
      <c r="B2">
        <v>71</v>
      </c>
      <c r="F2">
        <v>3.4340999999999999</v>
      </c>
      <c r="G2">
        <v>110.15600000000001</v>
      </c>
      <c r="H2">
        <v>220.654</v>
      </c>
      <c r="I2">
        <v>330.53500000000003</v>
      </c>
      <c r="J2">
        <v>441.36200000000002</v>
      </c>
      <c r="K2">
        <v>556.11300000000006</v>
      </c>
      <c r="L2">
        <v>668.17200000000003</v>
      </c>
      <c r="M2">
        <v>780.36699999999996</v>
      </c>
      <c r="N2">
        <v>891.572</v>
      </c>
      <c r="O2">
        <v>1001.46</v>
      </c>
      <c r="P2">
        <v>1114.1300000000001</v>
      </c>
      <c r="Q2">
        <v>1225.43</v>
      </c>
    </row>
    <row r="3" spans="1:21" x14ac:dyDescent="0.25">
      <c r="D3">
        <f>AVERAGE(F3:T3)</f>
        <v>111.09053636363637</v>
      </c>
      <c r="F3">
        <f>G2-F2</f>
        <v>106.72190000000001</v>
      </c>
      <c r="G3">
        <f t="shared" ref="G3:M3" si="0">H2-G2</f>
        <v>110.49799999999999</v>
      </c>
      <c r="H3">
        <f t="shared" si="0"/>
        <v>109.88100000000003</v>
      </c>
      <c r="I3">
        <f t="shared" si="0"/>
        <v>110.827</v>
      </c>
      <c r="J3">
        <f t="shared" si="0"/>
        <v>114.75100000000003</v>
      </c>
      <c r="K3">
        <f t="shared" si="0"/>
        <v>112.05899999999997</v>
      </c>
      <c r="L3">
        <f t="shared" si="0"/>
        <v>112.19499999999994</v>
      </c>
      <c r="M3">
        <f t="shared" si="0"/>
        <v>111.20500000000004</v>
      </c>
      <c r="N3">
        <f t="shared" ref="N3" si="1">O2-N2</f>
        <v>109.88800000000003</v>
      </c>
      <c r="O3">
        <f t="shared" ref="O3:P3" si="2">P2-O2</f>
        <v>112.67000000000007</v>
      </c>
      <c r="P3">
        <f t="shared" si="2"/>
        <v>111.29999999999995</v>
      </c>
    </row>
    <row r="5" spans="1:21" x14ac:dyDescent="0.25">
      <c r="A5">
        <v>280</v>
      </c>
      <c r="B5">
        <v>71.099999999999994</v>
      </c>
      <c r="F5">
        <v>3.2169599999999998</v>
      </c>
      <c r="G5">
        <v>115.892</v>
      </c>
      <c r="H5">
        <v>230.215</v>
      </c>
      <c r="I5">
        <v>344.827</v>
      </c>
      <c r="J5">
        <v>459.93099999999998</v>
      </c>
      <c r="K5">
        <v>574.64400000000001</v>
      </c>
      <c r="L5">
        <v>692.33399999999995</v>
      </c>
      <c r="M5">
        <v>809.48099999999999</v>
      </c>
      <c r="N5">
        <v>927.19600000000003</v>
      </c>
      <c r="O5">
        <v>1046.3699999999999</v>
      </c>
      <c r="P5">
        <v>1162.17</v>
      </c>
      <c r="Q5">
        <v>1277.6199999999999</v>
      </c>
      <c r="R5">
        <v>1392.28</v>
      </c>
      <c r="S5">
        <v>1500.11</v>
      </c>
    </row>
    <row r="6" spans="1:21" x14ac:dyDescent="0.25">
      <c r="D6">
        <f>AVERAGE(F6:Q6)</f>
        <v>115.75525333333333</v>
      </c>
      <c r="F6">
        <f>G5-F5</f>
        <v>112.67504</v>
      </c>
      <c r="G6">
        <f t="shared" ref="G6:O6" si="3">H5-G5</f>
        <v>114.32300000000001</v>
      </c>
      <c r="H6">
        <f t="shared" si="3"/>
        <v>114.61199999999999</v>
      </c>
      <c r="I6">
        <f t="shared" si="3"/>
        <v>115.10399999999998</v>
      </c>
      <c r="J6">
        <f t="shared" si="3"/>
        <v>114.71300000000002</v>
      </c>
      <c r="K6">
        <f t="shared" si="3"/>
        <v>117.68999999999994</v>
      </c>
      <c r="L6">
        <f t="shared" si="3"/>
        <v>117.14700000000005</v>
      </c>
      <c r="M6">
        <f t="shared" si="3"/>
        <v>117.71500000000003</v>
      </c>
      <c r="N6">
        <f t="shared" si="3"/>
        <v>119.17399999999986</v>
      </c>
      <c r="O6">
        <f t="shared" si="3"/>
        <v>115.80000000000018</v>
      </c>
      <c r="P6">
        <f t="shared" ref="P6" si="4">Q5-P5</f>
        <v>115.44999999999982</v>
      </c>
      <c r="Q6">
        <f t="shared" ref="Q6:R6" si="5">R5-Q5</f>
        <v>114.66000000000008</v>
      </c>
      <c r="R6">
        <f t="shared" si="5"/>
        <v>107.82999999999993</v>
      </c>
    </row>
    <row r="8" spans="1:21" x14ac:dyDescent="0.25">
      <c r="A8">
        <v>280</v>
      </c>
      <c r="B8">
        <v>71.2</v>
      </c>
    </row>
    <row r="9" spans="1:21" x14ac:dyDescent="0.25">
      <c r="D9">
        <f>AVERAGE(F9:K9)</f>
        <v>0</v>
      </c>
      <c r="F9">
        <f>G8-F8</f>
        <v>0</v>
      </c>
      <c r="G9">
        <f>H8-G8</f>
        <v>0</v>
      </c>
      <c r="H9">
        <f t="shared" ref="H9:K9" si="6">I8-H8</f>
        <v>0</v>
      </c>
      <c r="I9">
        <f t="shared" si="6"/>
        <v>0</v>
      </c>
      <c r="J9">
        <f t="shared" si="6"/>
        <v>0</v>
      </c>
      <c r="K9">
        <f t="shared" si="6"/>
        <v>0</v>
      </c>
    </row>
    <row r="11" spans="1:21" x14ac:dyDescent="0.25">
      <c r="A11">
        <v>280</v>
      </c>
      <c r="B11">
        <v>71.5</v>
      </c>
      <c r="F11">
        <v>1.9354</v>
      </c>
      <c r="G11">
        <v>134.738</v>
      </c>
      <c r="H11">
        <v>269.29199999999997</v>
      </c>
      <c r="I11">
        <v>403.74099999999999</v>
      </c>
      <c r="J11">
        <v>538.71699999999998</v>
      </c>
      <c r="K11">
        <v>672.51599999999996</v>
      </c>
      <c r="L11">
        <v>807.29499999999996</v>
      </c>
      <c r="M11">
        <v>941.00199999999995</v>
      </c>
      <c r="N11">
        <v>1078.6199999999999</v>
      </c>
      <c r="O11">
        <v>1214.93</v>
      </c>
      <c r="P11">
        <v>1348.52</v>
      </c>
      <c r="Q11">
        <v>1482.54</v>
      </c>
      <c r="R11">
        <v>1618.01</v>
      </c>
      <c r="S11">
        <v>1747.99</v>
      </c>
    </row>
    <row r="12" spans="1:21" x14ac:dyDescent="0.25">
      <c r="D12">
        <f>AVERAGE(E12:AC12)</f>
        <v>134.31189230769232</v>
      </c>
      <c r="F12">
        <f>G11-F11</f>
        <v>132.80260000000001</v>
      </c>
      <c r="G12">
        <f t="shared" ref="G12:J12" si="7">H11-G11</f>
        <v>134.55399999999997</v>
      </c>
      <c r="H12">
        <f t="shared" si="7"/>
        <v>134.44900000000001</v>
      </c>
      <c r="I12">
        <f t="shared" si="7"/>
        <v>134.976</v>
      </c>
      <c r="J12">
        <f t="shared" si="7"/>
        <v>133.79899999999998</v>
      </c>
      <c r="K12">
        <f t="shared" ref="K12" si="8">L11-K11</f>
        <v>134.779</v>
      </c>
      <c r="L12">
        <f t="shared" ref="L12" si="9">M11-L11</f>
        <v>133.70699999999999</v>
      </c>
      <c r="M12">
        <f t="shared" ref="M12" si="10">N11-M11</f>
        <v>137.61799999999994</v>
      </c>
      <c r="N12">
        <f t="shared" ref="N12" si="11">O11-N11</f>
        <v>136.31000000000017</v>
      </c>
      <c r="O12">
        <f t="shared" ref="O12" si="12">P11-O11</f>
        <v>133.58999999999992</v>
      </c>
      <c r="P12">
        <f t="shared" ref="P12" si="13">Q11-P11</f>
        <v>134.01999999999998</v>
      </c>
      <c r="Q12">
        <f t="shared" ref="Q12" si="14">R11-Q11</f>
        <v>135.47000000000003</v>
      </c>
      <c r="R12">
        <f t="shared" ref="R12" si="15">S11-R11</f>
        <v>129.98000000000002</v>
      </c>
    </row>
    <row r="14" spans="1:21" x14ac:dyDescent="0.25">
      <c r="A14">
        <v>280</v>
      </c>
      <c r="B14">
        <v>71.7</v>
      </c>
    </row>
    <row r="15" spans="1:21" x14ac:dyDescent="0.25">
      <c r="D15">
        <f>AVERAGE(F15:AD15)</f>
        <v>0</v>
      </c>
      <c r="F15">
        <f>G14-F14</f>
        <v>0</v>
      </c>
      <c r="G15">
        <f t="shared" ref="G15:R15" si="16">H14-G14</f>
        <v>0</v>
      </c>
      <c r="H15">
        <f t="shared" si="16"/>
        <v>0</v>
      </c>
      <c r="I15">
        <f t="shared" si="16"/>
        <v>0</v>
      </c>
      <c r="J15">
        <f t="shared" si="16"/>
        <v>0</v>
      </c>
      <c r="K15">
        <f t="shared" si="16"/>
        <v>0</v>
      </c>
      <c r="L15">
        <f t="shared" si="16"/>
        <v>0</v>
      </c>
      <c r="M15">
        <f t="shared" si="16"/>
        <v>0</v>
      </c>
      <c r="N15">
        <f t="shared" si="16"/>
        <v>0</v>
      </c>
      <c r="O15">
        <f t="shared" si="16"/>
        <v>0</v>
      </c>
      <c r="P15">
        <f t="shared" si="16"/>
        <v>0</v>
      </c>
      <c r="Q15">
        <f t="shared" si="16"/>
        <v>0</v>
      </c>
      <c r="R15">
        <f t="shared" si="16"/>
        <v>0</v>
      </c>
    </row>
    <row r="17" spans="1:19" x14ac:dyDescent="0.25">
      <c r="A17">
        <v>280</v>
      </c>
      <c r="B17">
        <v>71.900000000000006</v>
      </c>
      <c r="F17">
        <v>2.3519100000000002</v>
      </c>
      <c r="G17">
        <v>155.57</v>
      </c>
      <c r="H17">
        <v>308.83600000000001</v>
      </c>
      <c r="I17">
        <v>462.5</v>
      </c>
      <c r="J17">
        <v>618.70299999999997</v>
      </c>
      <c r="K17">
        <v>770.86099999999999</v>
      </c>
      <c r="L17">
        <v>923.697</v>
      </c>
      <c r="M17">
        <v>1080.4000000000001</v>
      </c>
      <c r="N17">
        <v>1235.93</v>
      </c>
      <c r="O17">
        <v>1391.27</v>
      </c>
      <c r="P17">
        <v>1548.97</v>
      </c>
      <c r="Q17">
        <v>1701.61</v>
      </c>
      <c r="R17">
        <v>1856.26</v>
      </c>
      <c r="S17">
        <v>2006.69</v>
      </c>
    </row>
    <row r="18" spans="1:19" x14ac:dyDescent="0.25">
      <c r="D18">
        <f>AVERAGE(F18:AD18)</f>
        <v>154.17985307692308</v>
      </c>
      <c r="F18">
        <f>G17-F17</f>
        <v>153.21808999999999</v>
      </c>
      <c r="G18">
        <f t="shared" ref="G18:O18" si="17">H17-G17</f>
        <v>153.26600000000002</v>
      </c>
      <c r="H18">
        <f t="shared" si="17"/>
        <v>153.66399999999999</v>
      </c>
      <c r="I18">
        <f t="shared" si="17"/>
        <v>156.20299999999997</v>
      </c>
      <c r="J18">
        <f t="shared" si="17"/>
        <v>152.15800000000002</v>
      </c>
      <c r="K18">
        <f t="shared" si="17"/>
        <v>152.83600000000001</v>
      </c>
      <c r="L18">
        <f t="shared" si="17"/>
        <v>156.70300000000009</v>
      </c>
      <c r="M18">
        <f t="shared" si="17"/>
        <v>155.52999999999997</v>
      </c>
      <c r="N18">
        <f t="shared" si="17"/>
        <v>155.33999999999992</v>
      </c>
      <c r="O18">
        <f t="shared" si="17"/>
        <v>157.70000000000005</v>
      </c>
      <c r="P18">
        <f t="shared" ref="P18" si="18">Q17-P17</f>
        <v>152.63999999999987</v>
      </c>
      <c r="Q18">
        <f t="shared" ref="Q18" si="19">R17-Q17</f>
        <v>154.65000000000009</v>
      </c>
      <c r="R18">
        <f t="shared" ref="R18" si="20">S17-R17</f>
        <v>150.43000000000006</v>
      </c>
    </row>
    <row r="20" spans="1:19" x14ac:dyDescent="0.25">
      <c r="A20">
        <v>280</v>
      </c>
      <c r="B20">
        <v>72</v>
      </c>
      <c r="F20">
        <v>1.42618</v>
      </c>
      <c r="G20">
        <v>159.67400000000001</v>
      </c>
      <c r="H20">
        <v>317.56799999999998</v>
      </c>
      <c r="I20">
        <v>476.06599999999997</v>
      </c>
      <c r="J20">
        <v>634.83100000000002</v>
      </c>
      <c r="K20">
        <v>792.97400000000005</v>
      </c>
      <c r="L20">
        <v>951.25400000000002</v>
      </c>
      <c r="M20">
        <v>1110.46</v>
      </c>
      <c r="N20">
        <v>1273</v>
      </c>
      <c r="O20">
        <v>1430.61</v>
      </c>
      <c r="P20">
        <v>1595.87</v>
      </c>
      <c r="Q20">
        <v>1749.03</v>
      </c>
      <c r="R20">
        <v>1913.7</v>
      </c>
    </row>
    <row r="21" spans="1:19" x14ac:dyDescent="0.25">
      <c r="D21">
        <f>AVERAGE(F21:AD21)</f>
        <v>159.35615166666668</v>
      </c>
      <c r="F21">
        <f>G20-F20</f>
        <v>158.24782000000002</v>
      </c>
      <c r="G21">
        <f t="shared" ref="G21:M21" si="21">H20-G20</f>
        <v>157.89399999999998</v>
      </c>
      <c r="H21">
        <f t="shared" si="21"/>
        <v>158.49799999999999</v>
      </c>
      <c r="I21">
        <f t="shared" si="21"/>
        <v>158.76500000000004</v>
      </c>
      <c r="J21">
        <f t="shared" si="21"/>
        <v>158.14300000000003</v>
      </c>
      <c r="K21">
        <f t="shared" si="21"/>
        <v>158.27999999999997</v>
      </c>
      <c r="L21">
        <f t="shared" si="21"/>
        <v>159.20600000000002</v>
      </c>
      <c r="M21">
        <f t="shared" si="21"/>
        <v>162.53999999999996</v>
      </c>
      <c r="N21">
        <f t="shared" ref="N21" si="22">O20-N20</f>
        <v>157.6099999999999</v>
      </c>
      <c r="O21">
        <f t="shared" ref="O21:P21" si="23">P20-O20</f>
        <v>165.26</v>
      </c>
      <c r="P21">
        <f t="shared" si="23"/>
        <v>153.16000000000008</v>
      </c>
      <c r="Q21">
        <f t="shared" ref="Q21" si="24">R20-Q20</f>
        <v>164.67000000000007</v>
      </c>
    </row>
    <row r="25" spans="1:19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19" x14ac:dyDescent="0.25">
      <c r="A26">
        <f>B2</f>
        <v>71</v>
      </c>
      <c r="B26">
        <f>D3</f>
        <v>111.09053636363637</v>
      </c>
      <c r="D26">
        <f>-H26/G26</f>
        <v>68.698928425232211</v>
      </c>
      <c r="E26">
        <f>D26*(G29^2 + H29^2)^0.5</f>
        <v>0.98847995068531902</v>
      </c>
      <c r="G26">
        <v>48.173960000000001</v>
      </c>
      <c r="H26">
        <v>-3309.4994299999998</v>
      </c>
    </row>
    <row r="27" spans="1:19" x14ac:dyDescent="0.25">
      <c r="A27">
        <f>B5</f>
        <v>71.099999999999994</v>
      </c>
      <c r="B27">
        <f>D6</f>
        <v>115.75525333333333</v>
      </c>
      <c r="G27">
        <v>0.48024</v>
      </c>
      <c r="H27">
        <v>34.338000000000001</v>
      </c>
    </row>
    <row r="29" spans="1:19" x14ac:dyDescent="0.25">
      <c r="A29">
        <v>71.5</v>
      </c>
      <c r="B29">
        <f>D12</f>
        <v>134.31189230769232</v>
      </c>
      <c r="G29">
        <f>G27/G26</f>
        <v>9.9688711494757744E-3</v>
      </c>
      <c r="H29">
        <f>H27/H26</f>
        <v>-1.0375587222868929E-2</v>
      </c>
    </row>
    <row r="31" spans="1:19" x14ac:dyDescent="0.25">
      <c r="A31">
        <v>71.900000000000006</v>
      </c>
      <c r="B31">
        <f>D18</f>
        <v>154.17985307692308</v>
      </c>
    </row>
    <row r="32" spans="1:19" x14ac:dyDescent="0.25">
      <c r="A32">
        <v>72</v>
      </c>
      <c r="B32">
        <f>D21</f>
        <v>159.35615166666668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G42" sqref="G42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282</v>
      </c>
      <c r="B2">
        <v>71</v>
      </c>
      <c r="F2">
        <v>4.0735900000000003</v>
      </c>
      <c r="G2">
        <v>107.759</v>
      </c>
      <c r="H2">
        <v>215.24100000000001</v>
      </c>
      <c r="I2">
        <v>321.12700000000001</v>
      </c>
      <c r="J2">
        <v>429.45800000000003</v>
      </c>
      <c r="K2">
        <v>538.86800000000005</v>
      </c>
      <c r="L2">
        <v>648.11400000000003</v>
      </c>
      <c r="M2">
        <v>756.29399999999998</v>
      </c>
      <c r="N2">
        <v>867.95100000000002</v>
      </c>
      <c r="O2">
        <v>979.76599999999996</v>
      </c>
    </row>
    <row r="3" spans="1:21" x14ac:dyDescent="0.25">
      <c r="D3">
        <f>AVERAGE(F3:T3)</f>
        <v>108.41026777777776</v>
      </c>
      <c r="F3">
        <f>G2-F2</f>
        <v>103.68541</v>
      </c>
      <c r="G3">
        <f t="shared" ref="G3:N3" si="0">H2-G2</f>
        <v>107.48200000000001</v>
      </c>
      <c r="H3">
        <f t="shared" si="0"/>
        <v>105.886</v>
      </c>
      <c r="I3">
        <f t="shared" si="0"/>
        <v>108.33100000000002</v>
      </c>
      <c r="J3">
        <f t="shared" si="0"/>
        <v>109.41000000000003</v>
      </c>
      <c r="K3">
        <f t="shared" si="0"/>
        <v>109.24599999999998</v>
      </c>
      <c r="L3">
        <f t="shared" si="0"/>
        <v>108.17999999999995</v>
      </c>
      <c r="M3">
        <f t="shared" si="0"/>
        <v>111.65700000000004</v>
      </c>
      <c r="N3">
        <f t="shared" si="0"/>
        <v>111.81499999999994</v>
      </c>
    </row>
    <row r="5" spans="1:21" x14ac:dyDescent="0.25">
      <c r="A5">
        <v>282</v>
      </c>
      <c r="B5">
        <v>71.099999999999994</v>
      </c>
      <c r="F5">
        <v>5.0593899999999996</v>
      </c>
      <c r="G5">
        <v>112.40900000000001</v>
      </c>
      <c r="H5">
        <v>222.49</v>
      </c>
      <c r="I5">
        <v>332.52499999999998</v>
      </c>
      <c r="J5">
        <v>448.80099999999999</v>
      </c>
      <c r="K5">
        <v>561.39200000000005</v>
      </c>
      <c r="L5">
        <v>679.76499999999999</v>
      </c>
      <c r="M5">
        <v>794.298</v>
      </c>
      <c r="N5">
        <v>909.28399999999999</v>
      </c>
      <c r="O5">
        <v>1020.9</v>
      </c>
      <c r="P5">
        <v>1134.48</v>
      </c>
      <c r="Q5">
        <v>1246.75</v>
      </c>
      <c r="R5">
        <v>1358.03</v>
      </c>
      <c r="S5">
        <v>1467.22</v>
      </c>
      <c r="T5">
        <v>1571.32</v>
      </c>
    </row>
    <row r="6" spans="1:21" x14ac:dyDescent="0.25">
      <c r="D6">
        <f>AVERAGE(F6:Q6)</f>
        <v>112.74755083333334</v>
      </c>
      <c r="F6">
        <f>G5-F5</f>
        <v>107.34961000000001</v>
      </c>
      <c r="G6">
        <f t="shared" ref="G6:Q6" si="1">H5-G5</f>
        <v>110.081</v>
      </c>
      <c r="H6">
        <f t="shared" si="1"/>
        <v>110.03499999999997</v>
      </c>
      <c r="I6">
        <f t="shared" si="1"/>
        <v>116.27600000000001</v>
      </c>
      <c r="J6">
        <f t="shared" si="1"/>
        <v>112.59100000000007</v>
      </c>
      <c r="K6">
        <f t="shared" si="1"/>
        <v>118.37299999999993</v>
      </c>
      <c r="L6">
        <f t="shared" si="1"/>
        <v>114.53300000000002</v>
      </c>
      <c r="M6">
        <f t="shared" si="1"/>
        <v>114.98599999999999</v>
      </c>
      <c r="N6">
        <f t="shared" si="1"/>
        <v>111.61599999999999</v>
      </c>
      <c r="O6">
        <f t="shared" si="1"/>
        <v>113.58000000000004</v>
      </c>
      <c r="P6">
        <f t="shared" si="1"/>
        <v>112.26999999999998</v>
      </c>
      <c r="Q6">
        <f t="shared" si="1"/>
        <v>111.27999999999997</v>
      </c>
      <c r="R6">
        <f t="shared" ref="R6" si="2">S5-R5</f>
        <v>109.19000000000005</v>
      </c>
      <c r="S6">
        <f t="shared" ref="S6" si="3">T5-S5</f>
        <v>104.09999999999991</v>
      </c>
    </row>
    <row r="8" spans="1:21" x14ac:dyDescent="0.25">
      <c r="A8">
        <v>282</v>
      </c>
      <c r="B8">
        <v>71.5</v>
      </c>
      <c r="F8">
        <v>2.6241599999999998</v>
      </c>
      <c r="G8">
        <v>132.41</v>
      </c>
      <c r="H8">
        <v>264.01299999999998</v>
      </c>
      <c r="I8">
        <v>396.06700000000001</v>
      </c>
      <c r="J8">
        <v>530.36199999999997</v>
      </c>
      <c r="K8">
        <v>662.18299999999999</v>
      </c>
      <c r="L8">
        <v>794.43799999999999</v>
      </c>
      <c r="M8">
        <v>927.01199999999994</v>
      </c>
      <c r="N8">
        <v>1059.99</v>
      </c>
      <c r="O8">
        <v>1193.43</v>
      </c>
      <c r="P8">
        <v>1323.51</v>
      </c>
      <c r="Q8">
        <v>1458.84</v>
      </c>
      <c r="R8">
        <v>1593.27</v>
      </c>
      <c r="S8">
        <v>1725.7</v>
      </c>
      <c r="T8">
        <v>1856.68</v>
      </c>
      <c r="U8">
        <v>1988.1</v>
      </c>
    </row>
    <row r="9" spans="1:21" x14ac:dyDescent="0.25">
      <c r="D9">
        <f>AVERAGE(F9:K9)</f>
        <v>131.96897333333334</v>
      </c>
      <c r="F9">
        <f>G8-F8</f>
        <v>129.78584000000001</v>
      </c>
      <c r="G9">
        <f>H8-G8</f>
        <v>131.60299999999998</v>
      </c>
      <c r="H9">
        <f t="shared" ref="H9:K9" si="4">I8-H8</f>
        <v>132.05400000000003</v>
      </c>
      <c r="I9">
        <f t="shared" si="4"/>
        <v>134.29499999999996</v>
      </c>
      <c r="J9">
        <f t="shared" si="4"/>
        <v>131.82100000000003</v>
      </c>
      <c r="K9">
        <f t="shared" si="4"/>
        <v>132.255</v>
      </c>
      <c r="L9">
        <f t="shared" ref="L9" si="5">M8-L8</f>
        <v>132.57399999999996</v>
      </c>
      <c r="M9">
        <f t="shared" ref="M9:N9" si="6">N8-M8</f>
        <v>132.97800000000007</v>
      </c>
      <c r="N9">
        <f t="shared" si="6"/>
        <v>133.44000000000005</v>
      </c>
      <c r="O9">
        <f t="shared" ref="O9" si="7">P8-O8</f>
        <v>130.07999999999993</v>
      </c>
      <c r="P9">
        <f t="shared" ref="P9" si="8">Q8-P8</f>
        <v>135.32999999999993</v>
      </c>
      <c r="Q9">
        <f t="shared" ref="Q9" si="9">R8-Q8</f>
        <v>134.43000000000006</v>
      </c>
      <c r="R9">
        <f t="shared" ref="R9" si="10">S8-R8</f>
        <v>132.43000000000006</v>
      </c>
      <c r="S9">
        <f t="shared" ref="S9" si="11">T8-S8</f>
        <v>130.98000000000002</v>
      </c>
      <c r="T9">
        <f t="shared" ref="T9" si="12">U8-T8</f>
        <v>131.41999999999985</v>
      </c>
    </row>
    <row r="11" spans="1:21" x14ac:dyDescent="0.25">
      <c r="A11">
        <v>282</v>
      </c>
      <c r="B11">
        <v>71.599999999999994</v>
      </c>
    </row>
    <row r="12" spans="1:21" x14ac:dyDescent="0.25">
      <c r="D12">
        <f>AVERAGE(E12:AC12)</f>
        <v>0</v>
      </c>
      <c r="F12">
        <f>G11-F11</f>
        <v>0</v>
      </c>
      <c r="G12">
        <f>H11-G11</f>
        <v>0</v>
      </c>
      <c r="H12">
        <f>I11-H11</f>
        <v>0</v>
      </c>
      <c r="I12">
        <f>J11-I11</f>
        <v>0</v>
      </c>
      <c r="J12">
        <f t="shared" ref="J12:U12" si="13">K11-J11</f>
        <v>0</v>
      </c>
      <c r="K12">
        <f t="shared" si="13"/>
        <v>0</v>
      </c>
      <c r="L12">
        <f t="shared" si="13"/>
        <v>0</v>
      </c>
      <c r="M12">
        <f t="shared" si="13"/>
        <v>0</v>
      </c>
      <c r="N12">
        <f t="shared" si="13"/>
        <v>0</v>
      </c>
      <c r="O12">
        <f t="shared" si="13"/>
        <v>0</v>
      </c>
      <c r="P12">
        <f t="shared" si="13"/>
        <v>0</v>
      </c>
      <c r="Q12">
        <f t="shared" si="13"/>
        <v>0</v>
      </c>
      <c r="R12">
        <f t="shared" si="13"/>
        <v>0</v>
      </c>
      <c r="S12">
        <f t="shared" si="13"/>
        <v>0</v>
      </c>
      <c r="T12">
        <f t="shared" si="13"/>
        <v>0</v>
      </c>
      <c r="U12">
        <f t="shared" si="13"/>
        <v>0</v>
      </c>
    </row>
    <row r="14" spans="1:21" x14ac:dyDescent="0.25">
      <c r="A14">
        <v>282</v>
      </c>
      <c r="B14">
        <v>71.7</v>
      </c>
    </row>
    <row r="15" spans="1:21" x14ac:dyDescent="0.25">
      <c r="D15">
        <f>AVERAGE(F15:AD15)</f>
        <v>0</v>
      </c>
      <c r="F15">
        <f>G14-F14</f>
        <v>0</v>
      </c>
      <c r="G15">
        <f t="shared" ref="G15:R15" si="14">H14-G14</f>
        <v>0</v>
      </c>
      <c r="H15">
        <f t="shared" si="14"/>
        <v>0</v>
      </c>
      <c r="I15">
        <f t="shared" si="14"/>
        <v>0</v>
      </c>
      <c r="J15">
        <f t="shared" si="14"/>
        <v>0</v>
      </c>
      <c r="K15">
        <f t="shared" si="14"/>
        <v>0</v>
      </c>
      <c r="L15">
        <f t="shared" si="14"/>
        <v>0</v>
      </c>
      <c r="M15">
        <f t="shared" si="14"/>
        <v>0</v>
      </c>
      <c r="N15">
        <f t="shared" si="14"/>
        <v>0</v>
      </c>
      <c r="O15">
        <f t="shared" si="14"/>
        <v>0</v>
      </c>
      <c r="P15">
        <f t="shared" si="14"/>
        <v>0</v>
      </c>
      <c r="Q15">
        <f t="shared" si="14"/>
        <v>0</v>
      </c>
      <c r="R15">
        <f t="shared" si="14"/>
        <v>0</v>
      </c>
    </row>
    <row r="17" spans="1:23" x14ac:dyDescent="0.25">
      <c r="A17">
        <v>282</v>
      </c>
      <c r="B17">
        <v>71.900000000000006</v>
      </c>
      <c r="F17">
        <v>3.1042700000000001</v>
      </c>
      <c r="G17">
        <v>152.29300000000001</v>
      </c>
      <c r="H17">
        <v>300.50099999999998</v>
      </c>
      <c r="I17">
        <v>453.43599999999998</v>
      </c>
      <c r="J17">
        <v>605.41</v>
      </c>
      <c r="K17">
        <v>755.05799999999999</v>
      </c>
      <c r="L17">
        <v>909.87900000000002</v>
      </c>
      <c r="M17">
        <v>1058.28</v>
      </c>
      <c r="N17">
        <v>1210.58</v>
      </c>
      <c r="O17">
        <v>1363.48</v>
      </c>
      <c r="P17">
        <v>1517.89</v>
      </c>
      <c r="Q17">
        <v>1676.52</v>
      </c>
      <c r="R17">
        <v>1829.1</v>
      </c>
      <c r="S17">
        <v>1979.37</v>
      </c>
      <c r="T17">
        <v>2132.27</v>
      </c>
      <c r="U17">
        <v>2282.5</v>
      </c>
    </row>
    <row r="18" spans="1:23" x14ac:dyDescent="0.25">
      <c r="D18">
        <f>AVERAGE(F18:AD18)</f>
        <v>151.95971533333332</v>
      </c>
      <c r="F18">
        <f>G17-F17</f>
        <v>149.18872999999999</v>
      </c>
      <c r="G18">
        <f>H17-G17</f>
        <v>148.20799999999997</v>
      </c>
      <c r="H18">
        <f>I17-H17</f>
        <v>152.935</v>
      </c>
      <c r="I18">
        <f>J17-I17</f>
        <v>151.97399999999999</v>
      </c>
      <c r="J18">
        <f t="shared" ref="J18:T18" si="15">K17-J17</f>
        <v>149.64800000000002</v>
      </c>
      <c r="K18">
        <f t="shared" si="15"/>
        <v>154.82100000000003</v>
      </c>
      <c r="L18">
        <f t="shared" si="15"/>
        <v>148.40099999999995</v>
      </c>
      <c r="M18">
        <f t="shared" si="15"/>
        <v>152.29999999999995</v>
      </c>
      <c r="N18">
        <f t="shared" si="15"/>
        <v>152.90000000000009</v>
      </c>
      <c r="O18">
        <f t="shared" si="15"/>
        <v>154.41000000000008</v>
      </c>
      <c r="P18">
        <f t="shared" si="15"/>
        <v>158.62999999999988</v>
      </c>
      <c r="Q18">
        <f t="shared" si="15"/>
        <v>152.57999999999993</v>
      </c>
      <c r="R18">
        <f t="shared" si="15"/>
        <v>150.26999999999998</v>
      </c>
      <c r="S18">
        <f t="shared" si="15"/>
        <v>152.90000000000009</v>
      </c>
      <c r="T18">
        <f t="shared" si="15"/>
        <v>150.23000000000002</v>
      </c>
    </row>
    <row r="20" spans="1:23" x14ac:dyDescent="0.25">
      <c r="A20">
        <v>282</v>
      </c>
      <c r="B20">
        <v>72</v>
      </c>
      <c r="F20">
        <v>1.5509299999999999</v>
      </c>
      <c r="G20">
        <v>156.27699999999999</v>
      </c>
      <c r="H20">
        <v>309.178</v>
      </c>
      <c r="I20">
        <v>464.83199999999999</v>
      </c>
      <c r="J20">
        <v>617.29399999999998</v>
      </c>
      <c r="K20">
        <v>773.68299999999999</v>
      </c>
      <c r="L20">
        <v>932.21400000000006</v>
      </c>
      <c r="M20">
        <v>1090.08</v>
      </c>
      <c r="N20">
        <v>1251.51</v>
      </c>
      <c r="O20">
        <v>1405.97</v>
      </c>
      <c r="P20">
        <v>1562.16</v>
      </c>
      <c r="Q20">
        <v>1720.07</v>
      </c>
      <c r="R20">
        <v>1876.72</v>
      </c>
      <c r="S20">
        <v>2030.78</v>
      </c>
      <c r="T20">
        <v>2188.04</v>
      </c>
      <c r="U20">
        <v>2341.4</v>
      </c>
      <c r="V20">
        <v>2495.94</v>
      </c>
      <c r="W20">
        <v>2650.35</v>
      </c>
    </row>
    <row r="21" spans="1:23" x14ac:dyDescent="0.25">
      <c r="D21">
        <f>AVERAGE(F21:AD21)</f>
        <v>155.81171000000001</v>
      </c>
      <c r="F21">
        <f>G20-F20</f>
        <v>154.72606999999999</v>
      </c>
      <c r="G21">
        <f t="shared" ref="G21:R21" si="16">H20-G20</f>
        <v>152.90100000000001</v>
      </c>
      <c r="H21">
        <f t="shared" si="16"/>
        <v>155.654</v>
      </c>
      <c r="I21">
        <f t="shared" si="16"/>
        <v>152.46199999999999</v>
      </c>
      <c r="J21">
        <f t="shared" si="16"/>
        <v>156.38900000000001</v>
      </c>
      <c r="K21">
        <f t="shared" si="16"/>
        <v>158.53100000000006</v>
      </c>
      <c r="L21">
        <f t="shared" si="16"/>
        <v>157.86599999999987</v>
      </c>
      <c r="M21">
        <f t="shared" si="16"/>
        <v>161.43000000000006</v>
      </c>
      <c r="N21">
        <f t="shared" si="16"/>
        <v>154.46000000000004</v>
      </c>
      <c r="O21">
        <f t="shared" si="16"/>
        <v>156.19000000000005</v>
      </c>
      <c r="P21">
        <f t="shared" si="16"/>
        <v>157.90999999999985</v>
      </c>
      <c r="Q21">
        <f t="shared" si="16"/>
        <v>156.65000000000009</v>
      </c>
      <c r="R21">
        <f t="shared" si="16"/>
        <v>154.05999999999995</v>
      </c>
      <c r="S21">
        <f t="shared" ref="S21" si="17">T20-S20</f>
        <v>157.26</v>
      </c>
      <c r="T21">
        <f t="shared" ref="T21" si="18">U20-T20</f>
        <v>153.36000000000013</v>
      </c>
      <c r="U21">
        <f t="shared" ref="U21" si="19">V20-U20</f>
        <v>154.53999999999996</v>
      </c>
      <c r="V21">
        <f t="shared" ref="V21" si="20">W20-V20</f>
        <v>154.40999999999985</v>
      </c>
    </row>
    <row r="25" spans="1:23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23" x14ac:dyDescent="0.25">
      <c r="A26">
        <f>B2</f>
        <v>71</v>
      </c>
      <c r="B26">
        <f>D3</f>
        <v>108.41026777777776</v>
      </c>
      <c r="D26">
        <f>-H26/G26</f>
        <v>68.748051474874671</v>
      </c>
      <c r="E26">
        <f>D26*(G29^2 + H29^2)^0.5</f>
        <v>1.0388366726079437</v>
      </c>
      <c r="G26">
        <v>48.031199999999998</v>
      </c>
      <c r="H26">
        <v>-3302.05141</v>
      </c>
    </row>
    <row r="27" spans="1:23" x14ac:dyDescent="0.25">
      <c r="A27">
        <f>B5</f>
        <v>71.099999999999994</v>
      </c>
      <c r="B27">
        <f>D6</f>
        <v>112.74755083333334</v>
      </c>
      <c r="G27">
        <v>0.50304000000000004</v>
      </c>
      <c r="H27">
        <v>35.967799999999997</v>
      </c>
    </row>
    <row r="29" spans="1:23" x14ac:dyDescent="0.25">
      <c r="A29">
        <v>71.5</v>
      </c>
      <c r="B29">
        <f>D9</f>
        <v>131.96897333333334</v>
      </c>
      <c r="G29">
        <f>G27/G26</f>
        <v>1.04731924249238E-2</v>
      </c>
      <c r="H29">
        <f>H27/H26</f>
        <v>-1.0892562087638726E-2</v>
      </c>
    </row>
    <row r="31" spans="1:23" x14ac:dyDescent="0.25">
      <c r="A31">
        <v>71.900000000000006</v>
      </c>
      <c r="B31">
        <f>D18</f>
        <v>151.95971533333332</v>
      </c>
    </row>
    <row r="32" spans="1:23" x14ac:dyDescent="0.25">
      <c r="A32">
        <v>72</v>
      </c>
      <c r="B32">
        <f>D21</f>
        <v>155.81171000000001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info</vt:lpstr>
      <vt:lpstr>265</vt:lpstr>
      <vt:lpstr>267</vt:lpstr>
      <vt:lpstr>270</vt:lpstr>
      <vt:lpstr>272</vt:lpstr>
      <vt:lpstr>275</vt:lpstr>
      <vt:lpstr>277</vt:lpstr>
      <vt:lpstr>280</vt:lpstr>
      <vt:lpstr>282</vt:lpstr>
      <vt:lpstr>285</vt:lpstr>
      <vt:lpstr>287</vt:lpstr>
      <vt:lpstr>290</vt:lpstr>
      <vt:lpstr>292</vt:lpstr>
      <vt:lpstr>295</vt:lpstr>
      <vt:lpstr>vs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2015-08-04T09:58:03Z</dcterms:modified>
</cp:coreProperties>
</file>