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G23" i="1" l="1"/>
  <c r="L24" i="1"/>
  <c r="L25" i="1"/>
  <c r="L26" i="1"/>
  <c r="L27" i="1"/>
  <c r="L28" i="1"/>
  <c r="L29" i="1"/>
  <c r="L30" i="1"/>
  <c r="L31" i="1"/>
  <c r="L32" i="1"/>
  <c r="L33" i="1"/>
  <c r="L34" i="1"/>
  <c r="L35" i="1"/>
  <c r="L23" i="1"/>
  <c r="G24" i="1" l="1"/>
  <c r="G25" i="1"/>
  <c r="G26" i="1"/>
  <c r="G27" i="1"/>
  <c r="G28" i="1"/>
  <c r="G29" i="1"/>
  <c r="G30" i="1"/>
  <c r="G31" i="1"/>
  <c r="G32" i="1"/>
  <c r="G33" i="1"/>
  <c r="G34" i="1"/>
  <c r="G35" i="1"/>
  <c r="F23" i="1"/>
  <c r="E24" i="1"/>
  <c r="E25" i="1"/>
  <c r="E26" i="1"/>
  <c r="E27" i="1"/>
  <c r="E28" i="1"/>
  <c r="E29" i="1"/>
  <c r="E30" i="1"/>
  <c r="E31" i="1"/>
  <c r="E32" i="1"/>
  <c r="E33" i="1"/>
  <c r="E34" i="1"/>
  <c r="E35" i="1"/>
  <c r="E23" i="1"/>
  <c r="D24" i="1"/>
  <c r="D25" i="1"/>
  <c r="D26" i="1"/>
  <c r="D27" i="1"/>
  <c r="D28" i="1"/>
  <c r="D29" i="1"/>
  <c r="D30" i="1"/>
  <c r="D31" i="1"/>
  <c r="D32" i="1"/>
  <c r="D33" i="1"/>
  <c r="D34" i="1"/>
  <c r="D35" i="1"/>
  <c r="D23" i="1"/>
</calcChain>
</file>

<file path=xl/sharedStrings.xml><?xml version="1.0" encoding="utf-8"?>
<sst xmlns="http://schemas.openxmlformats.org/spreadsheetml/2006/main" count="18" uniqueCount="15">
  <si>
    <t xml:space="preserve">x pix </t>
  </si>
  <si>
    <t>x real</t>
  </si>
  <si>
    <t>k_x</t>
  </si>
  <si>
    <t>b_x</t>
  </si>
  <si>
    <t>y pix</t>
  </si>
  <si>
    <t>y real</t>
  </si>
  <si>
    <t>k_y</t>
  </si>
  <si>
    <t>b_y</t>
  </si>
  <si>
    <t>x pix</t>
  </si>
  <si>
    <t>rel</t>
  </si>
  <si>
    <t>y real summ</t>
  </si>
  <si>
    <t>pi</t>
  </si>
  <si>
    <t>h_bar * c [MeV * fm]</t>
  </si>
  <si>
    <t>E</t>
  </si>
  <si>
    <t>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</si>
</sst>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837489063867018E-2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Лист1!$A$2:$A$7</c:f>
              <c:numCache>
                <c:formatCode>General</c:formatCode>
                <c:ptCount val="6"/>
                <c:pt idx="0">
                  <c:v>247</c:v>
                </c:pt>
                <c:pt idx="1">
                  <c:v>399</c:v>
                </c:pt>
                <c:pt idx="2">
                  <c:v>551</c:v>
                </c:pt>
                <c:pt idx="3">
                  <c:v>703</c:v>
                </c:pt>
                <c:pt idx="4">
                  <c:v>856</c:v>
                </c:pt>
                <c:pt idx="5">
                  <c:v>1008</c:v>
                </c:pt>
              </c:numCache>
            </c:numRef>
          </c:xVal>
          <c:yVal>
            <c:numRef>
              <c:f>Лист1!$B$2:$B$7</c:f>
              <c:numCache>
                <c:formatCode>General</c:formatCode>
                <c:ptCount val="6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35368"/>
        <c:axId val="185404840"/>
      </c:scatterChart>
      <c:valAx>
        <c:axId val="18483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04840"/>
        <c:crosses val="autoZero"/>
        <c:crossBetween val="midCat"/>
      </c:valAx>
      <c:valAx>
        <c:axId val="18540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83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Лист1!$N$1</c:f>
              <c:strCache>
                <c:ptCount val="1"/>
                <c:pt idx="0">
                  <c:v>y real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713692038495189"/>
                  <c:y val="1.52814231554389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Лист1!$M$2:$M$7</c:f>
              <c:numCache>
                <c:formatCode>General</c:formatCode>
                <c:ptCount val="6"/>
                <c:pt idx="0">
                  <c:v>143</c:v>
                </c:pt>
                <c:pt idx="1">
                  <c:v>250</c:v>
                </c:pt>
                <c:pt idx="2">
                  <c:v>357</c:v>
                </c:pt>
                <c:pt idx="3">
                  <c:v>464</c:v>
                </c:pt>
                <c:pt idx="4">
                  <c:v>571</c:v>
                </c:pt>
                <c:pt idx="5">
                  <c:v>677</c:v>
                </c:pt>
              </c:numCache>
            </c:numRef>
          </c:xVal>
          <c:yVal>
            <c:numRef>
              <c:f>Лист1!$N$2:$N$7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05608"/>
        <c:axId val="185606520"/>
      </c:scatterChart>
      <c:valAx>
        <c:axId val="18520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606520"/>
        <c:crosses val="autoZero"/>
        <c:crossBetween val="midCat"/>
      </c:valAx>
      <c:valAx>
        <c:axId val="18560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20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0</xdr:row>
      <xdr:rowOff>33337</xdr:rowOff>
    </xdr:from>
    <xdr:to>
      <xdr:col>9</xdr:col>
      <xdr:colOff>561975</xdr:colOff>
      <xdr:row>14</xdr:row>
      <xdr:rowOff>109537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323850</xdr:colOff>
      <xdr:row>1</xdr:row>
      <xdr:rowOff>14287</xdr:rowOff>
    </xdr:from>
    <xdr:to>
      <xdr:col>22</xdr:col>
      <xdr:colOff>19050</xdr:colOff>
      <xdr:row>15</xdr:row>
      <xdr:rowOff>90487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I20" sqref="I20"/>
    </sheetView>
  </sheetViews>
  <sheetFormatPr defaultRowHeight="15" x14ac:dyDescent="0.25"/>
  <cols>
    <col min="6" max="6" width="11.7109375" bestFit="1" customWidth="1"/>
    <col min="10" max="10" width="19.28515625" bestFit="1" customWidth="1"/>
  </cols>
  <sheetData>
    <row r="1" spans="1:14" x14ac:dyDescent="0.25">
      <c r="A1" t="s">
        <v>0</v>
      </c>
      <c r="B1" t="s">
        <v>1</v>
      </c>
      <c r="M1" t="s">
        <v>4</v>
      </c>
      <c r="N1" t="s">
        <v>5</v>
      </c>
    </row>
    <row r="2" spans="1:14" x14ac:dyDescent="0.25">
      <c r="A2">
        <v>247</v>
      </c>
      <c r="B2">
        <v>700</v>
      </c>
      <c r="M2">
        <v>143</v>
      </c>
      <c r="N2">
        <v>0</v>
      </c>
    </row>
    <row r="3" spans="1:14" x14ac:dyDescent="0.25">
      <c r="A3">
        <v>399</v>
      </c>
      <c r="B3">
        <v>750</v>
      </c>
      <c r="M3">
        <v>250</v>
      </c>
      <c r="N3">
        <v>20</v>
      </c>
    </row>
    <row r="4" spans="1:14" x14ac:dyDescent="0.25">
      <c r="A4">
        <v>551</v>
      </c>
      <c r="B4">
        <v>800</v>
      </c>
      <c r="M4">
        <v>357</v>
      </c>
      <c r="N4">
        <v>40</v>
      </c>
    </row>
    <row r="5" spans="1:14" x14ac:dyDescent="0.25">
      <c r="A5">
        <v>703</v>
      </c>
      <c r="B5">
        <v>850</v>
      </c>
      <c r="M5">
        <v>464</v>
      </c>
      <c r="N5">
        <v>60</v>
      </c>
    </row>
    <row r="6" spans="1:14" x14ac:dyDescent="0.25">
      <c r="A6">
        <v>856</v>
      </c>
      <c r="B6">
        <v>900</v>
      </c>
      <c r="M6">
        <v>571</v>
      </c>
      <c r="N6">
        <v>80</v>
      </c>
    </row>
    <row r="7" spans="1:14" x14ac:dyDescent="0.25">
      <c r="A7">
        <v>1008</v>
      </c>
      <c r="B7">
        <v>950</v>
      </c>
      <c r="M7">
        <v>677</v>
      </c>
      <c r="N7">
        <v>100</v>
      </c>
    </row>
    <row r="17" spans="1:16" x14ac:dyDescent="0.25">
      <c r="A17" t="s">
        <v>2</v>
      </c>
      <c r="B17">
        <v>0.32850000000000001</v>
      </c>
      <c r="N17" t="s">
        <v>6</v>
      </c>
      <c r="O17">
        <v>0.18720000000000001</v>
      </c>
    </row>
    <row r="18" spans="1:16" x14ac:dyDescent="0.25">
      <c r="A18" t="s">
        <v>3</v>
      </c>
      <c r="B18">
        <v>618.95000000000005</v>
      </c>
      <c r="N18" t="s">
        <v>7</v>
      </c>
      <c r="O18">
        <v>-26.8</v>
      </c>
    </row>
    <row r="21" spans="1:16" x14ac:dyDescent="0.25">
      <c r="O21">
        <v>1.8</v>
      </c>
      <c r="P21">
        <v>0</v>
      </c>
    </row>
    <row r="22" spans="1:16" x14ac:dyDescent="0.25">
      <c r="A22" t="s">
        <v>8</v>
      </c>
      <c r="B22" t="s">
        <v>4</v>
      </c>
      <c r="D22" t="s">
        <v>1</v>
      </c>
      <c r="E22" t="s">
        <v>5</v>
      </c>
      <c r="F22" t="s">
        <v>10</v>
      </c>
      <c r="G22" t="s">
        <v>9</v>
      </c>
      <c r="J22" t="s">
        <v>12</v>
      </c>
      <c r="K22" t="s">
        <v>11</v>
      </c>
      <c r="L22" t="s">
        <v>13</v>
      </c>
      <c r="M22" t="s">
        <v>14</v>
      </c>
      <c r="O22">
        <v>1.79</v>
      </c>
      <c r="P22">
        <v>0</v>
      </c>
    </row>
    <row r="23" spans="1:16" x14ac:dyDescent="0.25">
      <c r="A23">
        <v>236</v>
      </c>
      <c r="B23">
        <v>483</v>
      </c>
      <c r="D23">
        <f>A23*$B$17 + $B$18</f>
        <v>696.47600000000011</v>
      </c>
      <c r="E23">
        <f>B23*$O$17 + $O$18</f>
        <v>63.61760000000001</v>
      </c>
      <c r="F23">
        <f>SUM(E23:E35)</f>
        <v>413.3168</v>
      </c>
      <c r="G23">
        <f>E23/$F$23</f>
        <v>0.15391970517530382</v>
      </c>
      <c r="J23">
        <v>197.3269718</v>
      </c>
      <c r="K23">
        <v>3.1415926000000001</v>
      </c>
      <c r="L23">
        <f>2*$K$23 * $J$23 / D23</f>
        <v>1.7801645839549061</v>
      </c>
      <c r="M23">
        <v>0.15391970517530382</v>
      </c>
      <c r="O23">
        <v>1.7801645839549061</v>
      </c>
      <c r="P23">
        <v>0.15391970517530382</v>
      </c>
    </row>
    <row r="24" spans="1:16" x14ac:dyDescent="0.25">
      <c r="A24">
        <v>330</v>
      </c>
      <c r="B24">
        <v>216</v>
      </c>
      <c r="D24">
        <f t="shared" ref="D24:D35" si="0">A24*$B$17 + $B$18</f>
        <v>727.35500000000002</v>
      </c>
      <c r="E24">
        <f t="shared" ref="E24:E35" si="1">B24*$O$17 + $O$18</f>
        <v>13.635200000000001</v>
      </c>
      <c r="G24">
        <f t="shared" ref="G24:G35" si="2">E24/$F$23</f>
        <v>3.29897066850416E-2</v>
      </c>
      <c r="L24">
        <f t="shared" ref="L24:L35" si="3">2*$K$23 * $J$23 / D24</f>
        <v>1.7045897928447282</v>
      </c>
      <c r="M24">
        <v>3.29897066850416E-2</v>
      </c>
      <c r="O24">
        <v>1.7045897928447282</v>
      </c>
      <c r="P24">
        <v>3.29897066850416E-2</v>
      </c>
    </row>
    <row r="25" spans="1:16" x14ac:dyDescent="0.25">
      <c r="A25">
        <v>399</v>
      </c>
      <c r="B25">
        <v>236</v>
      </c>
      <c r="D25">
        <f t="shared" si="0"/>
        <v>750.02150000000006</v>
      </c>
      <c r="E25">
        <f t="shared" si="1"/>
        <v>17.379200000000001</v>
      </c>
      <c r="G25">
        <f t="shared" si="2"/>
        <v>4.2048133538244756E-2</v>
      </c>
      <c r="L25">
        <f t="shared" si="3"/>
        <v>1.6530751568782727</v>
      </c>
      <c r="M25">
        <v>4.2048133538244756E-2</v>
      </c>
      <c r="O25">
        <v>1.6530751568782727</v>
      </c>
      <c r="P25">
        <v>4.2048133538244756E-2</v>
      </c>
    </row>
    <row r="26" spans="1:16" x14ac:dyDescent="0.25">
      <c r="A26">
        <v>440</v>
      </c>
      <c r="B26">
        <v>478</v>
      </c>
      <c r="D26">
        <f t="shared" si="0"/>
        <v>763.49</v>
      </c>
      <c r="E26">
        <f t="shared" si="1"/>
        <v>62.681600000000003</v>
      </c>
      <c r="G26">
        <f t="shared" si="2"/>
        <v>0.15165509846200301</v>
      </c>
      <c r="L26">
        <f t="shared" si="3"/>
        <v>1.6239137497211193</v>
      </c>
      <c r="M26">
        <v>0.15165509846200301</v>
      </c>
      <c r="O26">
        <v>1.6239137497211193</v>
      </c>
      <c r="P26">
        <v>0.15165509846200301</v>
      </c>
    </row>
    <row r="27" spans="1:16" x14ac:dyDescent="0.25">
      <c r="A27">
        <v>465</v>
      </c>
      <c r="B27">
        <v>618</v>
      </c>
      <c r="D27">
        <f t="shared" si="0"/>
        <v>771.7025000000001</v>
      </c>
      <c r="E27">
        <f t="shared" si="1"/>
        <v>88.889600000000002</v>
      </c>
      <c r="G27">
        <f t="shared" si="2"/>
        <v>0.21506408643442512</v>
      </c>
      <c r="L27">
        <f t="shared" si="3"/>
        <v>1.6066319712254105</v>
      </c>
      <c r="M27">
        <v>0.21506408643442512</v>
      </c>
      <c r="O27">
        <v>1.6066319712254105</v>
      </c>
      <c r="P27">
        <v>0.21506408643442512</v>
      </c>
    </row>
    <row r="28" spans="1:16" x14ac:dyDescent="0.25">
      <c r="A28">
        <v>534</v>
      </c>
      <c r="B28">
        <v>171</v>
      </c>
      <c r="D28">
        <f t="shared" si="0"/>
        <v>794.36900000000003</v>
      </c>
      <c r="E28">
        <f t="shared" si="1"/>
        <v>5.2112000000000016</v>
      </c>
      <c r="G28">
        <f t="shared" si="2"/>
        <v>1.2608246265334489E-2</v>
      </c>
      <c r="L28">
        <f t="shared" si="3"/>
        <v>1.5607883852146514</v>
      </c>
      <c r="M28">
        <v>1.2608246265334489E-2</v>
      </c>
      <c r="O28">
        <v>1.5607883852146514</v>
      </c>
      <c r="P28">
        <v>1.2608246265334489E-2</v>
      </c>
    </row>
    <row r="29" spans="1:16" x14ac:dyDescent="0.25">
      <c r="A29">
        <v>553</v>
      </c>
      <c r="B29">
        <v>220</v>
      </c>
      <c r="D29">
        <f t="shared" si="0"/>
        <v>800.6105</v>
      </c>
      <c r="E29">
        <f t="shared" si="1"/>
        <v>14.384000000000004</v>
      </c>
      <c r="G29">
        <f t="shared" si="2"/>
        <v>3.4801392055682237E-2</v>
      </c>
      <c r="L29">
        <f t="shared" si="3"/>
        <v>1.5486205948767564</v>
      </c>
      <c r="M29">
        <v>3.4801392055682237E-2</v>
      </c>
      <c r="O29">
        <v>1.5486205948767564</v>
      </c>
      <c r="P29">
        <v>3.4801392055682237E-2</v>
      </c>
    </row>
    <row r="30" spans="1:16" x14ac:dyDescent="0.25">
      <c r="A30">
        <v>584</v>
      </c>
      <c r="B30">
        <v>239</v>
      </c>
      <c r="D30">
        <f t="shared" si="0"/>
        <v>810.7940000000001</v>
      </c>
      <c r="E30">
        <f t="shared" si="1"/>
        <v>17.940799999999999</v>
      </c>
      <c r="G30">
        <f t="shared" si="2"/>
        <v>4.3406897566225226E-2</v>
      </c>
      <c r="L30">
        <f t="shared" si="3"/>
        <v>1.5291700589478674</v>
      </c>
      <c r="M30">
        <v>4.3406897566225226E-2</v>
      </c>
      <c r="O30">
        <v>1.5291700589478674</v>
      </c>
      <c r="P30">
        <v>4.3406897566225226E-2</v>
      </c>
    </row>
    <row r="31" spans="1:16" x14ac:dyDescent="0.25">
      <c r="A31">
        <v>629</v>
      </c>
      <c r="B31">
        <v>519</v>
      </c>
      <c r="D31">
        <f t="shared" si="0"/>
        <v>825.57650000000012</v>
      </c>
      <c r="E31">
        <f t="shared" si="1"/>
        <v>70.356800000000007</v>
      </c>
      <c r="G31">
        <f t="shared" si="2"/>
        <v>0.17022487351106949</v>
      </c>
      <c r="L31">
        <f t="shared" si="3"/>
        <v>1.5017892451814909</v>
      </c>
      <c r="M31">
        <v>0.17022487351106949</v>
      </c>
      <c r="O31">
        <v>1.5017892451814909</v>
      </c>
      <c r="P31">
        <v>0.17022487351106949</v>
      </c>
    </row>
    <row r="32" spans="1:16" x14ac:dyDescent="0.25">
      <c r="A32">
        <v>679</v>
      </c>
      <c r="B32">
        <v>243</v>
      </c>
      <c r="D32">
        <f t="shared" si="0"/>
        <v>842.00150000000008</v>
      </c>
      <c r="E32">
        <f t="shared" si="1"/>
        <v>18.689600000000002</v>
      </c>
      <c r="G32">
        <f t="shared" si="2"/>
        <v>4.521858293686587E-2</v>
      </c>
      <c r="L32">
        <f t="shared" si="3"/>
        <v>1.4724937055035856</v>
      </c>
      <c r="M32">
        <v>4.521858293686587E-2</v>
      </c>
      <c r="O32">
        <v>1.4724937055035856</v>
      </c>
      <c r="P32">
        <v>4.521858293686587E-2</v>
      </c>
    </row>
    <row r="33" spans="1:16" x14ac:dyDescent="0.25">
      <c r="A33">
        <v>891</v>
      </c>
      <c r="B33">
        <v>287</v>
      </c>
      <c r="D33">
        <f t="shared" si="0"/>
        <v>911.64350000000013</v>
      </c>
      <c r="E33">
        <f t="shared" si="1"/>
        <v>26.926399999999997</v>
      </c>
      <c r="G33">
        <f t="shared" si="2"/>
        <v>6.5147122013912803E-2</v>
      </c>
      <c r="L33">
        <f t="shared" si="3"/>
        <v>1.3600074028658979</v>
      </c>
      <c r="M33">
        <v>6.5147122013912803E-2</v>
      </c>
      <c r="O33">
        <v>1.3600074028658979</v>
      </c>
      <c r="P33">
        <v>6.5147122013912803E-2</v>
      </c>
    </row>
    <row r="34" spans="1:16" x14ac:dyDescent="0.25">
      <c r="A34">
        <v>922</v>
      </c>
      <c r="B34">
        <v>181</v>
      </c>
      <c r="D34">
        <f t="shared" si="0"/>
        <v>921.827</v>
      </c>
      <c r="E34">
        <f t="shared" si="1"/>
        <v>7.0832000000000015</v>
      </c>
      <c r="G34">
        <f t="shared" si="2"/>
        <v>1.7137459691936068E-2</v>
      </c>
      <c r="L34">
        <f t="shared" si="3"/>
        <v>1.3449832872920595</v>
      </c>
      <c r="M34">
        <v>1.7137459691936068E-2</v>
      </c>
      <c r="O34">
        <v>1.3449832872920595</v>
      </c>
      <c r="P34">
        <v>1.7137459691936068E-2</v>
      </c>
    </row>
    <row r="35" spans="1:16" x14ac:dyDescent="0.25">
      <c r="A35">
        <v>1054</v>
      </c>
      <c r="B35">
        <v>178</v>
      </c>
      <c r="D35">
        <f t="shared" si="0"/>
        <v>965.18900000000008</v>
      </c>
      <c r="E35">
        <f t="shared" si="1"/>
        <v>6.521600000000003</v>
      </c>
      <c r="G35">
        <f t="shared" si="2"/>
        <v>1.5778695663955598E-2</v>
      </c>
      <c r="L35">
        <f t="shared" si="3"/>
        <v>1.2845586810195488</v>
      </c>
      <c r="M35">
        <v>1.5778695663955598E-2</v>
      </c>
      <c r="O35">
        <v>1.2845586810195488</v>
      </c>
      <c r="P35">
        <v>1.5778695663955598E-2</v>
      </c>
    </row>
    <row r="36" spans="1:16" x14ac:dyDescent="0.25">
      <c r="O36">
        <v>1.28</v>
      </c>
      <c r="P36">
        <v>0</v>
      </c>
    </row>
    <row r="37" spans="1:16" x14ac:dyDescent="0.25">
      <c r="O37">
        <v>1.27</v>
      </c>
      <c r="P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2016-07-15T14:11:08Z</dcterms:modified>
</cp:coreProperties>
</file>