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otta_eff" sheetId="1" r:id="rId1"/>
    <sheet name="Haas_eff" sheetId="3" r:id="rId2"/>
    <sheet name="Motta_refl" sheetId="2" r:id="rId3"/>
  </sheets>
  <calcPr calcId="152511"/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2" i="3"/>
  <c r="J38" i="3"/>
  <c r="J37" i="3"/>
  <c r="D38" i="3"/>
  <c r="D37" i="3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2" i="1"/>
  <c r="J28" i="1"/>
  <c r="J27" i="1"/>
  <c r="C28" i="1"/>
  <c r="C27" i="1"/>
</calcChain>
</file>

<file path=xl/sharedStrings.xml><?xml version="1.0" encoding="utf-8"?>
<sst xmlns="http://schemas.openxmlformats.org/spreadsheetml/2006/main" count="24" uniqueCount="6">
  <si>
    <t>wl</t>
  </si>
  <si>
    <t>QE</t>
  </si>
  <si>
    <t>x pix</t>
  </si>
  <si>
    <t>y pix</t>
  </si>
  <si>
    <t>k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</si>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</sst>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Motta_eff!$B$1</c:f>
              <c:strCache>
                <c:ptCount val="1"/>
                <c:pt idx="0">
                  <c:v>wl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623403324584426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Motta_eff!$A$2:$A$9</c:f>
              <c:numCache>
                <c:formatCode>General</c:formatCode>
                <c:ptCount val="8"/>
                <c:pt idx="0">
                  <c:v>274</c:v>
                </c:pt>
                <c:pt idx="1">
                  <c:v>400</c:v>
                </c:pt>
                <c:pt idx="2">
                  <c:v>523</c:v>
                </c:pt>
                <c:pt idx="3">
                  <c:v>650</c:v>
                </c:pt>
                <c:pt idx="4">
                  <c:v>774</c:v>
                </c:pt>
                <c:pt idx="5">
                  <c:v>899</c:v>
                </c:pt>
                <c:pt idx="6">
                  <c:v>1024</c:v>
                </c:pt>
                <c:pt idx="7">
                  <c:v>1149</c:v>
                </c:pt>
              </c:numCache>
            </c:numRef>
          </c:xVal>
          <c:yVal>
            <c:numRef>
              <c:f>Motta_eff!$B$2:$B$9</c:f>
              <c:numCache>
                <c:formatCode>General</c:formatCode>
                <c:ptCount val="8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34392"/>
        <c:axId val="218034000"/>
      </c:scatterChart>
      <c:valAx>
        <c:axId val="21803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034000"/>
        <c:crosses val="autoZero"/>
        <c:crossBetween val="midCat"/>
      </c:valAx>
      <c:valAx>
        <c:axId val="2180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03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Motta_eff!$E$1</c:f>
              <c:strCache>
                <c:ptCount val="1"/>
                <c:pt idx="0">
                  <c:v>QE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Motta_eff!$D$2:$D$7</c:f>
              <c:numCache>
                <c:formatCode>0.00E+00</c:formatCode>
                <c:ptCount val="6"/>
                <c:pt idx="0">
                  <c:v>236</c:v>
                </c:pt>
                <c:pt idx="1">
                  <c:v>342</c:v>
                </c:pt>
                <c:pt idx="2">
                  <c:v>447</c:v>
                </c:pt>
                <c:pt idx="3">
                  <c:v>551</c:v>
                </c:pt>
                <c:pt idx="4">
                  <c:v>656</c:v>
                </c:pt>
                <c:pt idx="5">
                  <c:v>762</c:v>
                </c:pt>
              </c:numCache>
            </c:numRef>
          </c:xVal>
          <c:yVal>
            <c:numRef>
              <c:f>Motta_eff!$E$2:$E$7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1600"/>
        <c:axId val="214959064"/>
      </c:scatterChart>
      <c:valAx>
        <c:axId val="2143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959064"/>
        <c:crosses val="autoZero"/>
        <c:crossBetween val="midCat"/>
      </c:valAx>
      <c:valAx>
        <c:axId val="21495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1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Motta_eff!$V$2:$V$61</c:f>
              <c:numCache>
                <c:formatCode>0.00</c:formatCode>
                <c:ptCount val="60"/>
                <c:pt idx="0">
                  <c:v>279.89240000000001</c:v>
                </c:pt>
                <c:pt idx="1">
                  <c:v>279.4923</c:v>
                </c:pt>
                <c:pt idx="2">
                  <c:v>279.89240000000001</c:v>
                </c:pt>
                <c:pt idx="3">
                  <c:v>282.29300000000001</c:v>
                </c:pt>
                <c:pt idx="4">
                  <c:v>284.29349999999999</c:v>
                </c:pt>
                <c:pt idx="5">
                  <c:v>287.49430000000001</c:v>
                </c:pt>
                <c:pt idx="6">
                  <c:v>289.4948</c:v>
                </c:pt>
                <c:pt idx="7">
                  <c:v>291.49530000000004</c:v>
                </c:pt>
                <c:pt idx="8">
                  <c:v>293.89589999999998</c:v>
                </c:pt>
                <c:pt idx="9">
                  <c:v>295.89640000000003</c:v>
                </c:pt>
                <c:pt idx="10">
                  <c:v>298.29700000000003</c:v>
                </c:pt>
                <c:pt idx="11">
                  <c:v>301.09770000000003</c:v>
                </c:pt>
                <c:pt idx="12">
                  <c:v>303.49830000000003</c:v>
                </c:pt>
                <c:pt idx="13">
                  <c:v>305.89890000000003</c:v>
                </c:pt>
                <c:pt idx="14">
                  <c:v>308.29950000000002</c:v>
                </c:pt>
                <c:pt idx="15">
                  <c:v>310.70010000000002</c:v>
                </c:pt>
                <c:pt idx="16">
                  <c:v>315.10120000000001</c:v>
                </c:pt>
                <c:pt idx="17">
                  <c:v>318.70209999999997</c:v>
                </c:pt>
                <c:pt idx="18">
                  <c:v>322.70310000000001</c:v>
                </c:pt>
                <c:pt idx="19">
                  <c:v>325.90390000000002</c:v>
                </c:pt>
                <c:pt idx="20">
                  <c:v>331.90539999999999</c:v>
                </c:pt>
                <c:pt idx="21">
                  <c:v>336.30650000000003</c:v>
                </c:pt>
                <c:pt idx="22">
                  <c:v>342.7081</c:v>
                </c:pt>
                <c:pt idx="23">
                  <c:v>347.90940000000001</c:v>
                </c:pt>
                <c:pt idx="24">
                  <c:v>354.31100000000004</c:v>
                </c:pt>
                <c:pt idx="25">
                  <c:v>358.31200000000001</c:v>
                </c:pt>
                <c:pt idx="26">
                  <c:v>360.3125</c:v>
                </c:pt>
                <c:pt idx="27">
                  <c:v>369.91489999999999</c:v>
                </c:pt>
                <c:pt idx="28">
                  <c:v>377.91690000000006</c:v>
                </c:pt>
                <c:pt idx="29">
                  <c:v>385.51880000000006</c:v>
                </c:pt>
                <c:pt idx="30">
                  <c:v>393.12070000000006</c:v>
                </c:pt>
                <c:pt idx="31">
                  <c:v>403.52330000000001</c:v>
                </c:pt>
                <c:pt idx="32">
                  <c:v>413.92590000000001</c:v>
                </c:pt>
                <c:pt idx="33">
                  <c:v>422.32799999999997</c:v>
                </c:pt>
                <c:pt idx="34">
                  <c:v>433.13070000000005</c:v>
                </c:pt>
                <c:pt idx="35">
                  <c:v>441.1327</c:v>
                </c:pt>
                <c:pt idx="36">
                  <c:v>449.93489999999997</c:v>
                </c:pt>
                <c:pt idx="37">
                  <c:v>457.93690000000004</c:v>
                </c:pt>
                <c:pt idx="38">
                  <c:v>463.9384</c:v>
                </c:pt>
                <c:pt idx="39">
                  <c:v>472.34050000000002</c:v>
                </c:pt>
                <c:pt idx="40">
                  <c:v>478.74210000000005</c:v>
                </c:pt>
                <c:pt idx="41">
                  <c:v>485.54380000000003</c:v>
                </c:pt>
                <c:pt idx="42">
                  <c:v>491.5453</c:v>
                </c:pt>
                <c:pt idx="43">
                  <c:v>500.74760000000003</c:v>
                </c:pt>
                <c:pt idx="44">
                  <c:v>506.7491</c:v>
                </c:pt>
                <c:pt idx="45">
                  <c:v>510.75009999999997</c:v>
                </c:pt>
                <c:pt idx="46">
                  <c:v>515.55129999999997</c:v>
                </c:pt>
                <c:pt idx="47">
                  <c:v>521.15269999999998</c:v>
                </c:pt>
                <c:pt idx="48">
                  <c:v>527.95439999999996</c:v>
                </c:pt>
                <c:pt idx="49">
                  <c:v>533.55579999999998</c:v>
                </c:pt>
                <c:pt idx="50">
                  <c:v>539.55730000000005</c:v>
                </c:pt>
                <c:pt idx="51">
                  <c:v>548.35950000000003</c:v>
                </c:pt>
                <c:pt idx="52">
                  <c:v>557.1617</c:v>
                </c:pt>
                <c:pt idx="53">
                  <c:v>567.16420000000005</c:v>
                </c:pt>
                <c:pt idx="54">
                  <c:v>576.76660000000004</c:v>
                </c:pt>
                <c:pt idx="55">
                  <c:v>588.76959999999997</c:v>
                </c:pt>
                <c:pt idx="56">
                  <c:v>599.17219999999998</c:v>
                </c:pt>
                <c:pt idx="57">
                  <c:v>612.77560000000005</c:v>
                </c:pt>
                <c:pt idx="58">
                  <c:v>623.57830000000001</c:v>
                </c:pt>
                <c:pt idx="59">
                  <c:v>633.98090000000002</c:v>
                </c:pt>
              </c:numCache>
            </c:numRef>
          </c:xVal>
          <c:yVal>
            <c:numRef>
              <c:f>Motta_eff!$W$2:$W$61</c:f>
              <c:numCache>
                <c:formatCode>0.00</c:formatCode>
                <c:ptCount val="60"/>
                <c:pt idx="0">
                  <c:v>2.135999999999999E-3</c:v>
                </c:pt>
                <c:pt idx="1">
                  <c:v>7.8479999999999939E-3</c:v>
                </c:pt>
                <c:pt idx="2">
                  <c:v>1.7367999999999995E-2</c:v>
                </c:pt>
                <c:pt idx="3">
                  <c:v>2.5459999999999997E-2</c:v>
                </c:pt>
                <c:pt idx="4">
                  <c:v>3.4979999999999997E-2</c:v>
                </c:pt>
                <c:pt idx="5">
                  <c:v>4.5452000000000006E-2</c:v>
                </c:pt>
                <c:pt idx="6">
                  <c:v>5.4019999999999999E-2</c:v>
                </c:pt>
                <c:pt idx="7">
                  <c:v>6.3539999999999999E-2</c:v>
                </c:pt>
                <c:pt idx="8">
                  <c:v>7.4964000000000017E-2</c:v>
                </c:pt>
                <c:pt idx="9">
                  <c:v>8.5912000000000002E-2</c:v>
                </c:pt>
                <c:pt idx="10">
                  <c:v>9.7811999999999996E-2</c:v>
                </c:pt>
                <c:pt idx="11">
                  <c:v>0.11209200000000001</c:v>
                </c:pt>
                <c:pt idx="12">
                  <c:v>0.12970399999999999</c:v>
                </c:pt>
                <c:pt idx="13">
                  <c:v>0.14779200000000003</c:v>
                </c:pt>
                <c:pt idx="14">
                  <c:v>0.16445199999999999</c:v>
                </c:pt>
                <c:pt idx="15">
                  <c:v>0.17968400000000001</c:v>
                </c:pt>
                <c:pt idx="16">
                  <c:v>0.19682000000000005</c:v>
                </c:pt>
                <c:pt idx="17">
                  <c:v>0.21300400000000003</c:v>
                </c:pt>
                <c:pt idx="18">
                  <c:v>0.23156800000000005</c:v>
                </c:pt>
                <c:pt idx="19">
                  <c:v>0.24442000000000003</c:v>
                </c:pt>
                <c:pt idx="20">
                  <c:v>0.25774800000000003</c:v>
                </c:pt>
                <c:pt idx="21">
                  <c:v>0.26869600000000005</c:v>
                </c:pt>
                <c:pt idx="22">
                  <c:v>0.27916800000000003</c:v>
                </c:pt>
                <c:pt idx="23">
                  <c:v>0.28630800000000001</c:v>
                </c:pt>
                <c:pt idx="24">
                  <c:v>0.29773200000000005</c:v>
                </c:pt>
                <c:pt idx="25">
                  <c:v>0.30534800000000001</c:v>
                </c:pt>
                <c:pt idx="26">
                  <c:v>0.31058400000000003</c:v>
                </c:pt>
                <c:pt idx="27">
                  <c:v>0.30820400000000003</c:v>
                </c:pt>
                <c:pt idx="28">
                  <c:v>0.30487200000000003</c:v>
                </c:pt>
                <c:pt idx="29">
                  <c:v>0.29725600000000002</c:v>
                </c:pt>
                <c:pt idx="30">
                  <c:v>0.28964000000000001</c:v>
                </c:pt>
                <c:pt idx="31">
                  <c:v>0.27869200000000005</c:v>
                </c:pt>
                <c:pt idx="32">
                  <c:v>0.26726800000000001</c:v>
                </c:pt>
                <c:pt idx="33">
                  <c:v>0.25965200000000005</c:v>
                </c:pt>
                <c:pt idx="34">
                  <c:v>0.24727600000000005</c:v>
                </c:pt>
                <c:pt idx="35">
                  <c:v>0.23728000000000005</c:v>
                </c:pt>
                <c:pt idx="36">
                  <c:v>0.22395200000000004</c:v>
                </c:pt>
                <c:pt idx="37">
                  <c:v>0.21395600000000004</c:v>
                </c:pt>
                <c:pt idx="38">
                  <c:v>0.20491200000000004</c:v>
                </c:pt>
                <c:pt idx="39">
                  <c:v>0.19206000000000001</c:v>
                </c:pt>
                <c:pt idx="40">
                  <c:v>0.18396800000000002</c:v>
                </c:pt>
                <c:pt idx="41">
                  <c:v>0.17587600000000003</c:v>
                </c:pt>
                <c:pt idx="42">
                  <c:v>0.16968800000000001</c:v>
                </c:pt>
                <c:pt idx="43">
                  <c:v>0.15445599999999998</c:v>
                </c:pt>
                <c:pt idx="44">
                  <c:v>0.14112800000000003</c:v>
                </c:pt>
                <c:pt idx="45">
                  <c:v>0.13018000000000002</c:v>
                </c:pt>
                <c:pt idx="46">
                  <c:v>0.11923200000000002</c:v>
                </c:pt>
                <c:pt idx="47">
                  <c:v>0.10638000000000002</c:v>
                </c:pt>
                <c:pt idx="48">
                  <c:v>9.2576000000000006E-2</c:v>
                </c:pt>
                <c:pt idx="49">
                  <c:v>8.0676000000000012E-2</c:v>
                </c:pt>
                <c:pt idx="50">
                  <c:v>6.7348000000000005E-2</c:v>
                </c:pt>
                <c:pt idx="51">
                  <c:v>5.5924000000000001E-2</c:v>
                </c:pt>
                <c:pt idx="52">
                  <c:v>4.5927999999999997E-2</c:v>
                </c:pt>
                <c:pt idx="53">
                  <c:v>3.5932000000000006E-2</c:v>
                </c:pt>
                <c:pt idx="54">
                  <c:v>2.8791999999999998E-2</c:v>
                </c:pt>
                <c:pt idx="55">
                  <c:v>1.8796000000000007E-2</c:v>
                </c:pt>
                <c:pt idx="56">
                  <c:v>1.1179999999999995E-2</c:v>
                </c:pt>
                <c:pt idx="57">
                  <c:v>6.8959999999999994E-3</c:v>
                </c:pt>
                <c:pt idx="58">
                  <c:v>4.5160000000000061E-3</c:v>
                </c:pt>
                <c:pt idx="59">
                  <c:v>2.135999999999999E-3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637648"/>
        <c:axId val="212708696"/>
      </c:scatterChart>
      <c:valAx>
        <c:axId val="36263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08696"/>
        <c:crosses val="autoZero"/>
        <c:crossBetween val="midCat"/>
      </c:valAx>
      <c:valAx>
        <c:axId val="2127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63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Haas_eff!$A$2:$A$9</c:f>
              <c:numCache>
                <c:formatCode>0.00E+00</c:formatCode>
                <c:ptCount val="8"/>
                <c:pt idx="0">
                  <c:v>260</c:v>
                </c:pt>
                <c:pt idx="1">
                  <c:v>350</c:v>
                </c:pt>
                <c:pt idx="2">
                  <c:v>440</c:v>
                </c:pt>
                <c:pt idx="3">
                  <c:v>530</c:v>
                </c:pt>
                <c:pt idx="4">
                  <c:v>619</c:v>
                </c:pt>
                <c:pt idx="5">
                  <c:v>709</c:v>
                </c:pt>
                <c:pt idx="6">
                  <c:v>799</c:v>
                </c:pt>
                <c:pt idx="7">
                  <c:v>888</c:v>
                </c:pt>
              </c:numCache>
            </c:numRef>
          </c:xVal>
          <c:yVal>
            <c:numRef>
              <c:f>Haas_eff!$B$2:$B$9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52672"/>
        <c:axId val="359452280"/>
      </c:scatterChart>
      <c:valAx>
        <c:axId val="3594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452280"/>
        <c:crosses val="autoZero"/>
        <c:crossBetween val="midCat"/>
      </c:valAx>
      <c:valAx>
        <c:axId val="35945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4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217738407699039"/>
                  <c:y val="5.05092592592592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Haas_eff!$D$2:$D$10</c:f>
              <c:numCache>
                <c:formatCode>0.00E+00</c:formatCode>
                <c:ptCount val="9"/>
                <c:pt idx="0">
                  <c:v>342</c:v>
                </c:pt>
                <c:pt idx="1">
                  <c:v>397</c:v>
                </c:pt>
                <c:pt idx="2">
                  <c:v>453</c:v>
                </c:pt>
                <c:pt idx="3">
                  <c:v>508</c:v>
                </c:pt>
                <c:pt idx="4">
                  <c:v>563</c:v>
                </c:pt>
                <c:pt idx="5">
                  <c:v>619</c:v>
                </c:pt>
                <c:pt idx="6">
                  <c:v>674</c:v>
                </c:pt>
                <c:pt idx="7">
                  <c:v>730</c:v>
                </c:pt>
                <c:pt idx="8">
                  <c:v>786</c:v>
                </c:pt>
              </c:numCache>
            </c:numRef>
          </c:xVal>
          <c:yVal>
            <c:numRef>
              <c:f>Haas_eff!$E$2:$E$10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03344"/>
        <c:axId val="430966792"/>
      </c:scatterChart>
      <c:valAx>
        <c:axId val="36230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966792"/>
        <c:crosses val="autoZero"/>
        <c:crossBetween val="midCat"/>
      </c:valAx>
      <c:valAx>
        <c:axId val="43096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30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Haas_eff!$R$2:$R$16</c:f>
              <c:numCache>
                <c:formatCode>0.00</c:formatCode>
                <c:ptCount val="15"/>
                <c:pt idx="0">
                  <c:v>206.01140000000001</c:v>
                </c:pt>
                <c:pt idx="1">
                  <c:v>239.44640000000001</c:v>
                </c:pt>
                <c:pt idx="2">
                  <c:v>269.53789999999998</c:v>
                </c:pt>
                <c:pt idx="3">
                  <c:v>309.65989999999999</c:v>
                </c:pt>
                <c:pt idx="4">
                  <c:v>349.78190000000001</c:v>
                </c:pt>
                <c:pt idx="5">
                  <c:v>389.90390000000002</c:v>
                </c:pt>
                <c:pt idx="6">
                  <c:v>430.02590000000004</c:v>
                </c:pt>
                <c:pt idx="7">
                  <c:v>470.14789999999999</c:v>
                </c:pt>
                <c:pt idx="8">
                  <c:v>509.15540000000004</c:v>
                </c:pt>
                <c:pt idx="9">
                  <c:v>530.33090000000004</c:v>
                </c:pt>
                <c:pt idx="10">
                  <c:v>570.45290000000011</c:v>
                </c:pt>
                <c:pt idx="11">
                  <c:v>606.1169000000001</c:v>
                </c:pt>
                <c:pt idx="12">
                  <c:v>625.06340000000012</c:v>
                </c:pt>
                <c:pt idx="13">
                  <c:v>645.12440000000004</c:v>
                </c:pt>
                <c:pt idx="14">
                  <c:v>660.7274000000001</c:v>
                </c:pt>
              </c:numCache>
            </c:numRef>
          </c:xVal>
          <c:yVal>
            <c:numRef>
              <c:f>Haas_eff!$S$2:$S$16</c:f>
              <c:numCache>
                <c:formatCode>0.00</c:formatCode>
                <c:ptCount val="15"/>
                <c:pt idx="0">
                  <c:v>0.20219999999999994</c:v>
                </c:pt>
                <c:pt idx="1">
                  <c:v>0.20219999999999994</c:v>
                </c:pt>
                <c:pt idx="2">
                  <c:v>0.22199999999999998</c:v>
                </c:pt>
                <c:pt idx="3">
                  <c:v>0.26700000000000002</c:v>
                </c:pt>
                <c:pt idx="4">
                  <c:v>0.27599999999999991</c:v>
                </c:pt>
                <c:pt idx="5">
                  <c:v>0.28139999999999998</c:v>
                </c:pt>
                <c:pt idx="6">
                  <c:v>0.27059999999999995</c:v>
                </c:pt>
                <c:pt idx="7">
                  <c:v>0.22919999999999996</c:v>
                </c:pt>
                <c:pt idx="8">
                  <c:v>0.18419999999999992</c:v>
                </c:pt>
                <c:pt idx="9">
                  <c:v>0.12480000000000002</c:v>
                </c:pt>
                <c:pt idx="10">
                  <c:v>8.1600000000000006E-2</c:v>
                </c:pt>
                <c:pt idx="11">
                  <c:v>4.7399999999999998E-2</c:v>
                </c:pt>
                <c:pt idx="12">
                  <c:v>3.2999999999999918E-2</c:v>
                </c:pt>
                <c:pt idx="13">
                  <c:v>1.859999999999995E-2</c:v>
                </c:pt>
                <c:pt idx="14">
                  <c:v>9.5999999999999419E-3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03552"/>
        <c:axId val="212707912"/>
      </c:scatterChart>
      <c:valAx>
        <c:axId val="3664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07912"/>
        <c:crosses val="autoZero"/>
        <c:crossBetween val="midCat"/>
      </c:valAx>
      <c:valAx>
        <c:axId val="21270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4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10</xdr:row>
      <xdr:rowOff>76200</xdr:rowOff>
    </xdr:from>
    <xdr:to>
      <xdr:col>7</xdr:col>
      <xdr:colOff>466725</xdr:colOff>
      <xdr:row>24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10</xdr:row>
      <xdr:rowOff>142875</xdr:rowOff>
    </xdr:from>
    <xdr:to>
      <xdr:col>15</xdr:col>
      <xdr:colOff>285750</xdr:colOff>
      <xdr:row>25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190499</xdr:colOff>
      <xdr:row>2</xdr:row>
      <xdr:rowOff>166687</xdr:rowOff>
    </xdr:from>
    <xdr:to>
      <xdr:col>34</xdr:col>
      <xdr:colOff>581024</xdr:colOff>
      <xdr:row>31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20</xdr:row>
      <xdr:rowOff>52387</xdr:rowOff>
    </xdr:from>
    <xdr:to>
      <xdr:col>7</xdr:col>
      <xdr:colOff>485775</xdr:colOff>
      <xdr:row>34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528637</xdr:colOff>
      <xdr:row>20</xdr:row>
      <xdr:rowOff>52387</xdr:rowOff>
    </xdr:from>
    <xdr:to>
      <xdr:col>15</xdr:col>
      <xdr:colOff>223837</xdr:colOff>
      <xdr:row>34</xdr:row>
      <xdr:rowOff>128587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295275</xdr:colOff>
      <xdr:row>20</xdr:row>
      <xdr:rowOff>61911</xdr:rowOff>
    </xdr:from>
    <xdr:to>
      <xdr:col>24</xdr:col>
      <xdr:colOff>542925</xdr:colOff>
      <xdr:row>39</xdr:row>
      <xdr:rowOff>9524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workbookViewId="0">
      <selection activeCell="C33" sqref="C33"/>
    </sheetView>
  </sheetViews>
  <sheetFormatPr defaultRowHeight="15" x14ac:dyDescent="0.25"/>
  <cols>
    <col min="22" max="23" width="9.140625" style="2"/>
  </cols>
  <sheetData>
    <row r="1" spans="1:23" x14ac:dyDescent="0.25">
      <c r="A1" t="s">
        <v>2</v>
      </c>
      <c r="B1" t="s">
        <v>0</v>
      </c>
      <c r="D1" t="s">
        <v>3</v>
      </c>
      <c r="E1" t="s">
        <v>1</v>
      </c>
      <c r="S1" t="s">
        <v>2</v>
      </c>
      <c r="T1" t="s">
        <v>3</v>
      </c>
      <c r="V1" s="2" t="s">
        <v>0</v>
      </c>
      <c r="W1" s="2" t="s">
        <v>1</v>
      </c>
    </row>
    <row r="2" spans="1:23" x14ac:dyDescent="0.25">
      <c r="A2">
        <v>274</v>
      </c>
      <c r="B2">
        <v>300</v>
      </c>
      <c r="D2" s="1">
        <v>236</v>
      </c>
      <c r="E2">
        <v>0.05</v>
      </c>
      <c r="S2" s="1">
        <v>224</v>
      </c>
      <c r="T2" s="1">
        <v>136</v>
      </c>
      <c r="V2" s="2">
        <f>$C$27*S2+$C$28</f>
        <v>279.89240000000001</v>
      </c>
      <c r="W2" s="2">
        <f>$J$27*T2+$J$28</f>
        <v>2.135999999999999E-3</v>
      </c>
    </row>
    <row r="3" spans="1:23" x14ac:dyDescent="0.25">
      <c r="A3">
        <v>400</v>
      </c>
      <c r="B3">
        <v>350</v>
      </c>
      <c r="D3" s="1">
        <v>342</v>
      </c>
      <c r="E3">
        <v>0.1</v>
      </c>
      <c r="S3" s="1">
        <v>223</v>
      </c>
      <c r="T3" s="1">
        <v>148</v>
      </c>
      <c r="V3" s="2">
        <f t="shared" ref="V3:V61" si="0">$C$27*S3+$C$28</f>
        <v>279.4923</v>
      </c>
      <c r="W3" s="2">
        <f t="shared" ref="W3:W61" si="1">$J$27*T3+$J$28</f>
        <v>7.8479999999999939E-3</v>
      </c>
    </row>
    <row r="4" spans="1:23" x14ac:dyDescent="0.25">
      <c r="A4">
        <v>523</v>
      </c>
      <c r="B4">
        <v>400</v>
      </c>
      <c r="D4" s="1">
        <v>447</v>
      </c>
      <c r="E4">
        <v>0.15</v>
      </c>
      <c r="S4" s="1">
        <v>224</v>
      </c>
      <c r="T4" s="1">
        <v>168</v>
      </c>
      <c r="V4" s="2">
        <f t="shared" si="0"/>
        <v>279.89240000000001</v>
      </c>
      <c r="W4" s="2">
        <f t="shared" si="1"/>
        <v>1.7367999999999995E-2</v>
      </c>
    </row>
    <row r="5" spans="1:23" x14ac:dyDescent="0.25">
      <c r="A5">
        <v>650</v>
      </c>
      <c r="B5">
        <v>450</v>
      </c>
      <c r="D5" s="1">
        <v>551</v>
      </c>
      <c r="E5">
        <v>0.2</v>
      </c>
      <c r="S5" s="1">
        <v>230</v>
      </c>
      <c r="T5" s="1">
        <v>185</v>
      </c>
      <c r="V5" s="2">
        <f t="shared" si="0"/>
        <v>282.29300000000001</v>
      </c>
      <c r="W5" s="2">
        <f t="shared" si="1"/>
        <v>2.5459999999999997E-2</v>
      </c>
    </row>
    <row r="6" spans="1:23" x14ac:dyDescent="0.25">
      <c r="A6">
        <v>774</v>
      </c>
      <c r="B6">
        <v>500</v>
      </c>
      <c r="D6" s="1">
        <v>656</v>
      </c>
      <c r="E6">
        <v>0.25</v>
      </c>
      <c r="S6" s="1">
        <v>235</v>
      </c>
      <c r="T6" s="1">
        <v>205</v>
      </c>
      <c r="V6" s="2">
        <f t="shared" si="0"/>
        <v>284.29349999999999</v>
      </c>
      <c r="W6" s="2">
        <f t="shared" si="1"/>
        <v>3.4979999999999997E-2</v>
      </c>
    </row>
    <row r="7" spans="1:23" x14ac:dyDescent="0.25">
      <c r="A7">
        <v>899</v>
      </c>
      <c r="B7">
        <v>550</v>
      </c>
      <c r="D7" s="1">
        <v>762</v>
      </c>
      <c r="E7">
        <v>0.3</v>
      </c>
      <c r="S7" s="1">
        <v>243</v>
      </c>
      <c r="T7" s="1">
        <v>227</v>
      </c>
      <c r="V7" s="2">
        <f t="shared" si="0"/>
        <v>287.49430000000001</v>
      </c>
      <c r="W7" s="2">
        <f t="shared" si="1"/>
        <v>4.5452000000000006E-2</v>
      </c>
    </row>
    <row r="8" spans="1:23" x14ac:dyDescent="0.25">
      <c r="A8">
        <v>1024</v>
      </c>
      <c r="B8">
        <v>600</v>
      </c>
      <c r="S8" s="1">
        <v>248</v>
      </c>
      <c r="T8" s="1">
        <v>245</v>
      </c>
      <c r="V8" s="2">
        <f t="shared" si="0"/>
        <v>289.4948</v>
      </c>
      <c r="W8" s="2">
        <f t="shared" si="1"/>
        <v>5.4019999999999999E-2</v>
      </c>
    </row>
    <row r="9" spans="1:23" x14ac:dyDescent="0.25">
      <c r="A9">
        <v>1149</v>
      </c>
      <c r="B9">
        <v>650</v>
      </c>
      <c r="S9" s="1">
        <v>253</v>
      </c>
      <c r="T9" s="1">
        <v>265</v>
      </c>
      <c r="V9" s="2">
        <f t="shared" si="0"/>
        <v>291.49530000000004</v>
      </c>
      <c r="W9" s="2">
        <f t="shared" si="1"/>
        <v>6.3539999999999999E-2</v>
      </c>
    </row>
    <row r="10" spans="1:23" x14ac:dyDescent="0.25">
      <c r="S10" s="1">
        <v>259</v>
      </c>
      <c r="T10" s="1">
        <v>289</v>
      </c>
      <c r="V10" s="2">
        <f t="shared" si="0"/>
        <v>293.89589999999998</v>
      </c>
      <c r="W10" s="2">
        <f t="shared" si="1"/>
        <v>7.4964000000000017E-2</v>
      </c>
    </row>
    <row r="11" spans="1:23" x14ac:dyDescent="0.25">
      <c r="G11" s="1"/>
      <c r="S11" s="1">
        <v>264</v>
      </c>
      <c r="T11" s="1">
        <v>312</v>
      </c>
      <c r="V11" s="2">
        <f t="shared" si="0"/>
        <v>295.89640000000003</v>
      </c>
      <c r="W11" s="2">
        <f t="shared" si="1"/>
        <v>8.5912000000000002E-2</v>
      </c>
    </row>
    <row r="12" spans="1:23" x14ac:dyDescent="0.25">
      <c r="G12" s="1"/>
      <c r="S12" s="1">
        <v>270</v>
      </c>
      <c r="T12" s="1">
        <v>337</v>
      </c>
      <c r="V12" s="2">
        <f t="shared" si="0"/>
        <v>298.29700000000003</v>
      </c>
      <c r="W12" s="2">
        <f t="shared" si="1"/>
        <v>9.7811999999999996E-2</v>
      </c>
    </row>
    <row r="13" spans="1:23" x14ac:dyDescent="0.25">
      <c r="G13" s="1"/>
      <c r="S13" s="1">
        <v>277</v>
      </c>
      <c r="T13" s="1">
        <v>367</v>
      </c>
      <c r="V13" s="2">
        <f t="shared" si="0"/>
        <v>301.09770000000003</v>
      </c>
      <c r="W13" s="2">
        <f t="shared" si="1"/>
        <v>0.11209200000000001</v>
      </c>
    </row>
    <row r="14" spans="1:23" x14ac:dyDescent="0.25">
      <c r="G14" s="1"/>
      <c r="S14" s="1">
        <v>283</v>
      </c>
      <c r="T14" s="1">
        <v>404</v>
      </c>
      <c r="V14" s="2">
        <f t="shared" si="0"/>
        <v>303.49830000000003</v>
      </c>
      <c r="W14" s="2">
        <f t="shared" si="1"/>
        <v>0.12970399999999999</v>
      </c>
    </row>
    <row r="15" spans="1:23" x14ac:dyDescent="0.25">
      <c r="G15" s="1"/>
      <c r="S15" s="1">
        <v>289</v>
      </c>
      <c r="T15" s="1">
        <v>442</v>
      </c>
      <c r="V15" s="2">
        <f t="shared" si="0"/>
        <v>305.89890000000003</v>
      </c>
      <c r="W15" s="2">
        <f t="shared" si="1"/>
        <v>0.14779200000000003</v>
      </c>
    </row>
    <row r="16" spans="1:23" x14ac:dyDescent="0.25">
      <c r="G16" s="1"/>
      <c r="S16" s="1">
        <v>295</v>
      </c>
      <c r="T16" s="1">
        <v>477</v>
      </c>
      <c r="V16" s="2">
        <f t="shared" si="0"/>
        <v>308.29950000000002</v>
      </c>
      <c r="W16" s="2">
        <f t="shared" si="1"/>
        <v>0.16445199999999999</v>
      </c>
    </row>
    <row r="17" spans="2:23" x14ac:dyDescent="0.25">
      <c r="S17" s="1">
        <v>301</v>
      </c>
      <c r="T17" s="1">
        <v>509</v>
      </c>
      <c r="V17" s="2">
        <f t="shared" si="0"/>
        <v>310.70010000000002</v>
      </c>
      <c r="W17" s="2">
        <f t="shared" si="1"/>
        <v>0.17968400000000001</v>
      </c>
    </row>
    <row r="18" spans="2:23" x14ac:dyDescent="0.25">
      <c r="S18" s="1">
        <v>312</v>
      </c>
      <c r="T18" s="1">
        <v>545</v>
      </c>
      <c r="V18" s="2">
        <f t="shared" si="0"/>
        <v>315.10120000000001</v>
      </c>
      <c r="W18" s="2">
        <f t="shared" si="1"/>
        <v>0.19682000000000005</v>
      </c>
    </row>
    <row r="19" spans="2:23" x14ac:dyDescent="0.25">
      <c r="S19" s="1">
        <v>321</v>
      </c>
      <c r="T19" s="1">
        <v>579</v>
      </c>
      <c r="V19" s="2">
        <f t="shared" si="0"/>
        <v>318.70209999999997</v>
      </c>
      <c r="W19" s="2">
        <f t="shared" si="1"/>
        <v>0.21300400000000003</v>
      </c>
    </row>
    <row r="20" spans="2:23" x14ac:dyDescent="0.25">
      <c r="S20" s="1">
        <v>331</v>
      </c>
      <c r="T20" s="1">
        <v>618</v>
      </c>
      <c r="V20" s="2">
        <f t="shared" si="0"/>
        <v>322.70310000000001</v>
      </c>
      <c r="W20" s="2">
        <f t="shared" si="1"/>
        <v>0.23156800000000005</v>
      </c>
    </row>
    <row r="21" spans="2:23" x14ac:dyDescent="0.25">
      <c r="S21" s="1">
        <v>339</v>
      </c>
      <c r="T21" s="1">
        <v>645</v>
      </c>
      <c r="V21" s="2">
        <f t="shared" si="0"/>
        <v>325.90390000000002</v>
      </c>
      <c r="W21" s="2">
        <f t="shared" si="1"/>
        <v>0.24442000000000003</v>
      </c>
    </row>
    <row r="22" spans="2:23" x14ac:dyDescent="0.25">
      <c r="S22" s="1">
        <v>354</v>
      </c>
      <c r="T22" s="1">
        <v>673</v>
      </c>
      <c r="V22" s="2">
        <f t="shared" si="0"/>
        <v>331.90539999999999</v>
      </c>
      <c r="W22" s="2">
        <f t="shared" si="1"/>
        <v>0.25774800000000003</v>
      </c>
    </row>
    <row r="23" spans="2:23" x14ac:dyDescent="0.25">
      <c r="S23" s="1">
        <v>365</v>
      </c>
      <c r="T23" s="1">
        <v>696</v>
      </c>
      <c r="V23" s="2">
        <f t="shared" si="0"/>
        <v>336.30650000000003</v>
      </c>
      <c r="W23" s="2">
        <f t="shared" si="1"/>
        <v>0.26869600000000005</v>
      </c>
    </row>
    <row r="24" spans="2:23" x14ac:dyDescent="0.25">
      <c r="S24" s="1">
        <v>381</v>
      </c>
      <c r="T24" s="1">
        <v>718</v>
      </c>
      <c r="V24" s="2">
        <f t="shared" si="0"/>
        <v>342.7081</v>
      </c>
      <c r="W24" s="2">
        <f t="shared" si="1"/>
        <v>0.27916800000000003</v>
      </c>
    </row>
    <row r="25" spans="2:23" x14ac:dyDescent="0.25">
      <c r="S25" s="1">
        <v>394</v>
      </c>
      <c r="T25" s="1">
        <v>733</v>
      </c>
      <c r="V25" s="2">
        <f t="shared" si="0"/>
        <v>347.90940000000001</v>
      </c>
      <c r="W25" s="2">
        <f t="shared" si="1"/>
        <v>0.28630800000000001</v>
      </c>
    </row>
    <row r="26" spans="2:23" x14ac:dyDescent="0.25">
      <c r="S26" s="1">
        <v>410</v>
      </c>
      <c r="T26" s="1">
        <v>757</v>
      </c>
      <c r="V26" s="2">
        <f t="shared" si="0"/>
        <v>354.31100000000004</v>
      </c>
      <c r="W26" s="2">
        <f t="shared" si="1"/>
        <v>0.29773200000000005</v>
      </c>
    </row>
    <row r="27" spans="2:23" x14ac:dyDescent="0.25">
      <c r="B27" t="s">
        <v>4</v>
      </c>
      <c r="C27">
        <f>0.4001</f>
        <v>0.40010000000000001</v>
      </c>
      <c r="I27" t="s">
        <v>4</v>
      </c>
      <c r="J27">
        <f>0.000476</f>
        <v>4.7600000000000002E-4</v>
      </c>
      <c r="S27" s="1">
        <v>420</v>
      </c>
      <c r="T27" s="1">
        <v>773</v>
      </c>
      <c r="V27" s="2">
        <f t="shared" si="0"/>
        <v>358.31200000000001</v>
      </c>
      <c r="W27" s="2">
        <f t="shared" si="1"/>
        <v>0.30534800000000001</v>
      </c>
    </row>
    <row r="28" spans="2:23" x14ac:dyDescent="0.25">
      <c r="B28" t="s">
        <v>5</v>
      </c>
      <c r="C28">
        <f>190.27</f>
        <v>190.27</v>
      </c>
      <c r="I28" t="s">
        <v>5</v>
      </c>
      <c r="J28">
        <f>-0.0626</f>
        <v>-6.2600000000000003E-2</v>
      </c>
      <c r="S28" s="1">
        <v>425</v>
      </c>
      <c r="T28" s="1">
        <v>784</v>
      </c>
      <c r="V28" s="2">
        <f t="shared" si="0"/>
        <v>360.3125</v>
      </c>
      <c r="W28" s="2">
        <f t="shared" si="1"/>
        <v>0.31058400000000003</v>
      </c>
    </row>
    <row r="29" spans="2:23" x14ac:dyDescent="0.25">
      <c r="S29" s="1">
        <v>449</v>
      </c>
      <c r="T29" s="1">
        <v>779</v>
      </c>
      <c r="V29" s="2">
        <f t="shared" si="0"/>
        <v>369.91489999999999</v>
      </c>
      <c r="W29" s="2">
        <f t="shared" si="1"/>
        <v>0.30820400000000003</v>
      </c>
    </row>
    <row r="30" spans="2:23" x14ac:dyDescent="0.25">
      <c r="S30" s="1">
        <v>469</v>
      </c>
      <c r="T30" s="1">
        <v>772</v>
      </c>
      <c r="V30" s="2">
        <f t="shared" si="0"/>
        <v>377.91690000000006</v>
      </c>
      <c r="W30" s="2">
        <f t="shared" si="1"/>
        <v>0.30487200000000003</v>
      </c>
    </row>
    <row r="31" spans="2:23" x14ac:dyDescent="0.25">
      <c r="S31" s="1">
        <v>488</v>
      </c>
      <c r="T31" s="1">
        <v>756</v>
      </c>
      <c r="V31" s="2">
        <f t="shared" si="0"/>
        <v>385.51880000000006</v>
      </c>
      <c r="W31" s="2">
        <f t="shared" si="1"/>
        <v>0.29725600000000002</v>
      </c>
    </row>
    <row r="32" spans="2:23" x14ac:dyDescent="0.25">
      <c r="S32" s="1">
        <v>507</v>
      </c>
      <c r="T32" s="1">
        <v>740</v>
      </c>
      <c r="V32" s="2">
        <f t="shared" si="0"/>
        <v>393.12070000000006</v>
      </c>
      <c r="W32" s="2">
        <f t="shared" si="1"/>
        <v>0.28964000000000001</v>
      </c>
    </row>
    <row r="33" spans="19:23" x14ac:dyDescent="0.25">
      <c r="S33" s="1">
        <v>533</v>
      </c>
      <c r="T33" s="1">
        <v>717</v>
      </c>
      <c r="V33" s="2">
        <f t="shared" si="0"/>
        <v>403.52330000000001</v>
      </c>
      <c r="W33" s="2">
        <f t="shared" si="1"/>
        <v>0.27869200000000005</v>
      </c>
    </row>
    <row r="34" spans="19:23" x14ac:dyDescent="0.25">
      <c r="S34" s="1">
        <v>559</v>
      </c>
      <c r="T34" s="1">
        <v>693</v>
      </c>
      <c r="V34" s="2">
        <f t="shared" si="0"/>
        <v>413.92590000000001</v>
      </c>
      <c r="W34" s="2">
        <f t="shared" si="1"/>
        <v>0.26726800000000001</v>
      </c>
    </row>
    <row r="35" spans="19:23" x14ac:dyDescent="0.25">
      <c r="S35" s="1">
        <v>580</v>
      </c>
      <c r="T35" s="1">
        <v>677</v>
      </c>
      <c r="V35" s="2">
        <f t="shared" si="0"/>
        <v>422.32799999999997</v>
      </c>
      <c r="W35" s="2">
        <f t="shared" si="1"/>
        <v>0.25965200000000005</v>
      </c>
    </row>
    <row r="36" spans="19:23" x14ac:dyDescent="0.25">
      <c r="S36" s="1">
        <v>607</v>
      </c>
      <c r="T36" s="1">
        <v>651</v>
      </c>
      <c r="V36" s="2">
        <f t="shared" si="0"/>
        <v>433.13070000000005</v>
      </c>
      <c r="W36" s="2">
        <f t="shared" si="1"/>
        <v>0.24727600000000005</v>
      </c>
    </row>
    <row r="37" spans="19:23" x14ac:dyDescent="0.25">
      <c r="S37" s="1">
        <v>627</v>
      </c>
      <c r="T37" s="1">
        <v>630</v>
      </c>
      <c r="V37" s="2">
        <f t="shared" si="0"/>
        <v>441.1327</v>
      </c>
      <c r="W37" s="2">
        <f t="shared" si="1"/>
        <v>0.23728000000000005</v>
      </c>
    </row>
    <row r="38" spans="19:23" x14ac:dyDescent="0.25">
      <c r="S38" s="1">
        <v>649</v>
      </c>
      <c r="T38" s="1">
        <v>602</v>
      </c>
      <c r="V38" s="2">
        <f t="shared" si="0"/>
        <v>449.93489999999997</v>
      </c>
      <c r="W38" s="2">
        <f t="shared" si="1"/>
        <v>0.22395200000000004</v>
      </c>
    </row>
    <row r="39" spans="19:23" x14ac:dyDescent="0.25">
      <c r="S39" s="1">
        <v>669</v>
      </c>
      <c r="T39" s="1">
        <v>581</v>
      </c>
      <c r="V39" s="2">
        <f t="shared" si="0"/>
        <v>457.93690000000004</v>
      </c>
      <c r="W39" s="2">
        <f t="shared" si="1"/>
        <v>0.21395600000000004</v>
      </c>
    </row>
    <row r="40" spans="19:23" x14ac:dyDescent="0.25">
      <c r="S40" s="1">
        <v>684</v>
      </c>
      <c r="T40" s="1">
        <v>562</v>
      </c>
      <c r="V40" s="2">
        <f t="shared" si="0"/>
        <v>463.9384</v>
      </c>
      <c r="W40" s="2">
        <f t="shared" si="1"/>
        <v>0.20491200000000004</v>
      </c>
    </row>
    <row r="41" spans="19:23" x14ac:dyDescent="0.25">
      <c r="S41" s="1">
        <v>705</v>
      </c>
      <c r="T41" s="1">
        <v>535</v>
      </c>
      <c r="V41" s="2">
        <f t="shared" si="0"/>
        <v>472.34050000000002</v>
      </c>
      <c r="W41" s="2">
        <f t="shared" si="1"/>
        <v>0.19206000000000001</v>
      </c>
    </row>
    <row r="42" spans="19:23" x14ac:dyDescent="0.25">
      <c r="S42" s="1">
        <v>721</v>
      </c>
      <c r="T42" s="1">
        <v>518</v>
      </c>
      <c r="V42" s="2">
        <f t="shared" si="0"/>
        <v>478.74210000000005</v>
      </c>
      <c r="W42" s="2">
        <f t="shared" si="1"/>
        <v>0.18396800000000002</v>
      </c>
    </row>
    <row r="43" spans="19:23" x14ac:dyDescent="0.25">
      <c r="S43" s="1">
        <v>738</v>
      </c>
      <c r="T43" s="1">
        <v>501</v>
      </c>
      <c r="V43" s="2">
        <f t="shared" si="0"/>
        <v>485.54380000000003</v>
      </c>
      <c r="W43" s="2">
        <f t="shared" si="1"/>
        <v>0.17587600000000003</v>
      </c>
    </row>
    <row r="44" spans="19:23" x14ac:dyDescent="0.25">
      <c r="S44" s="1">
        <v>753</v>
      </c>
      <c r="T44" s="1">
        <v>488</v>
      </c>
      <c r="V44" s="2">
        <f t="shared" si="0"/>
        <v>491.5453</v>
      </c>
      <c r="W44" s="2">
        <f t="shared" si="1"/>
        <v>0.16968800000000001</v>
      </c>
    </row>
    <row r="45" spans="19:23" x14ac:dyDescent="0.25">
      <c r="S45" s="1">
        <v>776</v>
      </c>
      <c r="T45" s="1">
        <v>456</v>
      </c>
      <c r="V45" s="2">
        <f t="shared" si="0"/>
        <v>500.74760000000003</v>
      </c>
      <c r="W45" s="2">
        <f t="shared" si="1"/>
        <v>0.15445599999999998</v>
      </c>
    </row>
    <row r="46" spans="19:23" x14ac:dyDescent="0.25">
      <c r="S46" s="1">
        <v>791</v>
      </c>
      <c r="T46" s="1">
        <v>428</v>
      </c>
      <c r="V46" s="2">
        <f t="shared" si="0"/>
        <v>506.7491</v>
      </c>
      <c r="W46" s="2">
        <f t="shared" si="1"/>
        <v>0.14112800000000003</v>
      </c>
    </row>
    <row r="47" spans="19:23" x14ac:dyDescent="0.25">
      <c r="S47" s="1">
        <v>801</v>
      </c>
      <c r="T47" s="1">
        <v>405</v>
      </c>
      <c r="V47" s="2">
        <f t="shared" si="0"/>
        <v>510.75009999999997</v>
      </c>
      <c r="W47" s="2">
        <f t="shared" si="1"/>
        <v>0.13018000000000002</v>
      </c>
    </row>
    <row r="48" spans="19:23" x14ac:dyDescent="0.25">
      <c r="S48" s="1">
        <v>813</v>
      </c>
      <c r="T48" s="1">
        <v>382</v>
      </c>
      <c r="V48" s="2">
        <f t="shared" si="0"/>
        <v>515.55129999999997</v>
      </c>
      <c r="W48" s="2">
        <f t="shared" si="1"/>
        <v>0.11923200000000002</v>
      </c>
    </row>
    <row r="49" spans="19:23" x14ac:dyDescent="0.25">
      <c r="S49" s="1">
        <v>827</v>
      </c>
      <c r="T49" s="1">
        <v>355</v>
      </c>
      <c r="V49" s="2">
        <f t="shared" si="0"/>
        <v>521.15269999999998</v>
      </c>
      <c r="W49" s="2">
        <f t="shared" si="1"/>
        <v>0.10638000000000002</v>
      </c>
    </row>
    <row r="50" spans="19:23" x14ac:dyDescent="0.25">
      <c r="S50" s="1">
        <v>844</v>
      </c>
      <c r="T50" s="1">
        <v>326</v>
      </c>
      <c r="V50" s="2">
        <f t="shared" si="0"/>
        <v>527.95439999999996</v>
      </c>
      <c r="W50" s="2">
        <f t="shared" si="1"/>
        <v>9.2576000000000006E-2</v>
      </c>
    </row>
    <row r="51" spans="19:23" x14ac:dyDescent="0.25">
      <c r="S51" s="1">
        <v>858</v>
      </c>
      <c r="T51" s="1">
        <v>301</v>
      </c>
      <c r="V51" s="2">
        <f t="shared" si="0"/>
        <v>533.55579999999998</v>
      </c>
      <c r="W51" s="2">
        <f t="shared" si="1"/>
        <v>8.0676000000000012E-2</v>
      </c>
    </row>
    <row r="52" spans="19:23" x14ac:dyDescent="0.25">
      <c r="S52" s="1">
        <v>873</v>
      </c>
      <c r="T52" s="1">
        <v>273</v>
      </c>
      <c r="V52" s="2">
        <f t="shared" si="0"/>
        <v>539.55730000000005</v>
      </c>
      <c r="W52" s="2">
        <f t="shared" si="1"/>
        <v>6.7348000000000005E-2</v>
      </c>
    </row>
    <row r="53" spans="19:23" x14ac:dyDescent="0.25">
      <c r="S53" s="1">
        <v>895</v>
      </c>
      <c r="T53" s="1">
        <v>249</v>
      </c>
      <c r="V53" s="2">
        <f t="shared" si="0"/>
        <v>548.35950000000003</v>
      </c>
      <c r="W53" s="2">
        <f t="shared" si="1"/>
        <v>5.5924000000000001E-2</v>
      </c>
    </row>
    <row r="54" spans="19:23" x14ac:dyDescent="0.25">
      <c r="S54" s="1">
        <v>917</v>
      </c>
      <c r="T54" s="1">
        <v>228</v>
      </c>
      <c r="V54" s="2">
        <f t="shared" si="0"/>
        <v>557.1617</v>
      </c>
      <c r="W54" s="2">
        <f t="shared" si="1"/>
        <v>4.5927999999999997E-2</v>
      </c>
    </row>
    <row r="55" spans="19:23" x14ac:dyDescent="0.25">
      <c r="S55" s="1">
        <v>942</v>
      </c>
      <c r="T55" s="1">
        <v>207</v>
      </c>
      <c r="V55" s="2">
        <f t="shared" si="0"/>
        <v>567.16420000000005</v>
      </c>
      <c r="W55" s="2">
        <f t="shared" si="1"/>
        <v>3.5932000000000006E-2</v>
      </c>
    </row>
    <row r="56" spans="19:23" x14ac:dyDescent="0.25">
      <c r="S56" s="1">
        <v>966</v>
      </c>
      <c r="T56" s="1">
        <v>192</v>
      </c>
      <c r="V56" s="2">
        <f t="shared" si="0"/>
        <v>576.76660000000004</v>
      </c>
      <c r="W56" s="2">
        <f t="shared" si="1"/>
        <v>2.8791999999999998E-2</v>
      </c>
    </row>
    <row r="57" spans="19:23" x14ac:dyDescent="0.25">
      <c r="S57" s="1">
        <v>996</v>
      </c>
      <c r="T57" s="1">
        <v>171</v>
      </c>
      <c r="V57" s="2">
        <f t="shared" si="0"/>
        <v>588.76959999999997</v>
      </c>
      <c r="W57" s="2">
        <f t="shared" si="1"/>
        <v>1.8796000000000007E-2</v>
      </c>
    </row>
    <row r="58" spans="19:23" x14ac:dyDescent="0.25">
      <c r="S58" s="1">
        <v>1022</v>
      </c>
      <c r="T58" s="1">
        <v>155</v>
      </c>
      <c r="V58" s="2">
        <f t="shared" si="0"/>
        <v>599.17219999999998</v>
      </c>
      <c r="W58" s="2">
        <f t="shared" si="1"/>
        <v>1.1179999999999995E-2</v>
      </c>
    </row>
    <row r="59" spans="19:23" x14ac:dyDescent="0.25">
      <c r="S59" s="1">
        <v>1056</v>
      </c>
      <c r="T59" s="1">
        <v>146</v>
      </c>
      <c r="V59" s="2">
        <f t="shared" si="0"/>
        <v>612.77560000000005</v>
      </c>
      <c r="W59" s="2">
        <f t="shared" si="1"/>
        <v>6.8959999999999994E-3</v>
      </c>
    </row>
    <row r="60" spans="19:23" x14ac:dyDescent="0.25">
      <c r="S60" s="1">
        <v>1083</v>
      </c>
      <c r="T60" s="1">
        <v>141</v>
      </c>
      <c r="V60" s="2">
        <f t="shared" si="0"/>
        <v>623.57830000000001</v>
      </c>
      <c r="W60" s="2">
        <f t="shared" si="1"/>
        <v>4.5160000000000061E-3</v>
      </c>
    </row>
    <row r="61" spans="19:23" x14ac:dyDescent="0.25">
      <c r="S61" s="1">
        <v>1109</v>
      </c>
      <c r="T61" s="1">
        <v>136</v>
      </c>
      <c r="V61" s="2">
        <f t="shared" si="0"/>
        <v>633.98090000000002</v>
      </c>
      <c r="W61" s="2">
        <f t="shared" si="1"/>
        <v>2.135999999999999E-3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B1" workbookViewId="0">
      <selection activeCell="P16" sqref="P16"/>
    </sheetView>
  </sheetViews>
  <sheetFormatPr defaultRowHeight="15" x14ac:dyDescent="0.25"/>
  <sheetData>
    <row r="1" spans="1:19" x14ac:dyDescent="0.25">
      <c r="A1" t="s">
        <v>2</v>
      </c>
      <c r="B1" t="s">
        <v>0</v>
      </c>
      <c r="D1" t="s">
        <v>3</v>
      </c>
      <c r="E1" t="s">
        <v>1</v>
      </c>
      <c r="H1" t="s">
        <v>2</v>
      </c>
      <c r="I1" t="s">
        <v>3</v>
      </c>
      <c r="R1" t="s">
        <v>0</v>
      </c>
      <c r="S1" t="s">
        <v>1</v>
      </c>
    </row>
    <row r="2" spans="1:19" x14ac:dyDescent="0.25">
      <c r="A2" s="1">
        <v>260</v>
      </c>
      <c r="B2">
        <v>300</v>
      </c>
      <c r="D2" s="1">
        <v>342</v>
      </c>
      <c r="E2">
        <v>0.1</v>
      </c>
      <c r="H2" s="1">
        <v>176</v>
      </c>
      <c r="I2" s="1">
        <v>399</v>
      </c>
      <c r="R2" s="2">
        <f>$D$37*H2+$D$38</f>
        <v>206.01140000000001</v>
      </c>
      <c r="S2" s="2">
        <f>$J$37*I2+$J$38</f>
        <v>0.20219999999999994</v>
      </c>
    </row>
    <row r="3" spans="1:19" x14ac:dyDescent="0.25">
      <c r="A3" s="1">
        <v>350</v>
      </c>
      <c r="B3">
        <v>400</v>
      </c>
      <c r="D3" s="1">
        <v>397</v>
      </c>
      <c r="E3">
        <v>0.2</v>
      </c>
      <c r="H3" s="1">
        <v>206</v>
      </c>
      <c r="I3" s="1">
        <v>399</v>
      </c>
      <c r="R3" s="2">
        <f t="shared" ref="R3:R16" si="0">$D$37*H3+$D$38</f>
        <v>239.44640000000001</v>
      </c>
      <c r="S3" s="2">
        <f t="shared" ref="S3:S16" si="1">$J$37*I3+$J$38</f>
        <v>0.20219999999999994</v>
      </c>
    </row>
    <row r="4" spans="1:19" x14ac:dyDescent="0.25">
      <c r="A4" s="1">
        <v>440</v>
      </c>
      <c r="B4">
        <v>500</v>
      </c>
      <c r="D4" s="1">
        <v>453</v>
      </c>
      <c r="E4">
        <v>0.3</v>
      </c>
      <c r="H4" s="1">
        <v>233</v>
      </c>
      <c r="I4" s="1">
        <v>410</v>
      </c>
      <c r="R4" s="2">
        <f t="shared" si="0"/>
        <v>269.53789999999998</v>
      </c>
      <c r="S4" s="2">
        <f t="shared" si="1"/>
        <v>0.22199999999999998</v>
      </c>
    </row>
    <row r="5" spans="1:19" x14ac:dyDescent="0.25">
      <c r="A5" s="1">
        <v>530</v>
      </c>
      <c r="B5">
        <v>600</v>
      </c>
      <c r="D5" s="1">
        <v>508</v>
      </c>
      <c r="E5">
        <v>0.4</v>
      </c>
      <c r="H5" s="1">
        <v>269</v>
      </c>
      <c r="I5" s="1">
        <v>435</v>
      </c>
      <c r="R5" s="2">
        <f t="shared" si="0"/>
        <v>309.65989999999999</v>
      </c>
      <c r="S5" s="2">
        <f t="shared" si="1"/>
        <v>0.26700000000000002</v>
      </c>
    </row>
    <row r="6" spans="1:19" x14ac:dyDescent="0.25">
      <c r="A6" s="1">
        <v>619</v>
      </c>
      <c r="B6">
        <v>700</v>
      </c>
      <c r="D6" s="1">
        <v>563</v>
      </c>
      <c r="E6">
        <v>0.5</v>
      </c>
      <c r="H6" s="1">
        <v>305</v>
      </c>
      <c r="I6" s="1">
        <v>440</v>
      </c>
      <c r="R6" s="2">
        <f t="shared" si="0"/>
        <v>349.78190000000001</v>
      </c>
      <c r="S6" s="2">
        <f t="shared" si="1"/>
        <v>0.27599999999999991</v>
      </c>
    </row>
    <row r="7" spans="1:19" x14ac:dyDescent="0.25">
      <c r="A7" s="1">
        <v>709</v>
      </c>
      <c r="B7">
        <v>800</v>
      </c>
      <c r="D7" s="1">
        <v>619</v>
      </c>
      <c r="E7">
        <v>0.6</v>
      </c>
      <c r="H7" s="1">
        <v>341</v>
      </c>
      <c r="I7" s="1">
        <v>443</v>
      </c>
      <c r="R7" s="2">
        <f t="shared" si="0"/>
        <v>389.90390000000002</v>
      </c>
      <c r="S7" s="2">
        <f t="shared" si="1"/>
        <v>0.28139999999999998</v>
      </c>
    </row>
    <row r="8" spans="1:19" x14ac:dyDescent="0.25">
      <c r="A8" s="1">
        <v>799</v>
      </c>
      <c r="B8">
        <v>900</v>
      </c>
      <c r="D8" s="1">
        <v>674</v>
      </c>
      <c r="E8">
        <v>0.7</v>
      </c>
      <c r="H8" s="1">
        <v>377</v>
      </c>
      <c r="I8" s="1">
        <v>437</v>
      </c>
      <c r="R8" s="2">
        <f t="shared" si="0"/>
        <v>430.02590000000004</v>
      </c>
      <c r="S8" s="2">
        <f t="shared" si="1"/>
        <v>0.27059999999999995</v>
      </c>
    </row>
    <row r="9" spans="1:19" x14ac:dyDescent="0.25">
      <c r="A9" s="1">
        <v>888</v>
      </c>
      <c r="B9">
        <v>1000</v>
      </c>
      <c r="D9" s="1">
        <v>730</v>
      </c>
      <c r="E9">
        <v>0.8</v>
      </c>
      <c r="H9" s="1">
        <v>413</v>
      </c>
      <c r="I9" s="1">
        <v>414</v>
      </c>
      <c r="R9" s="2">
        <f t="shared" si="0"/>
        <v>470.14789999999999</v>
      </c>
      <c r="S9" s="2">
        <f t="shared" si="1"/>
        <v>0.22919999999999996</v>
      </c>
    </row>
    <row r="10" spans="1:19" x14ac:dyDescent="0.25">
      <c r="B10" s="1"/>
      <c r="D10" s="1">
        <v>786</v>
      </c>
      <c r="E10">
        <v>0.9</v>
      </c>
      <c r="H10" s="1">
        <v>448</v>
      </c>
      <c r="I10" s="1">
        <v>389</v>
      </c>
      <c r="R10" s="2">
        <f t="shared" si="0"/>
        <v>509.15540000000004</v>
      </c>
      <c r="S10" s="2">
        <f t="shared" si="1"/>
        <v>0.18419999999999992</v>
      </c>
    </row>
    <row r="11" spans="1:19" x14ac:dyDescent="0.25">
      <c r="B11" s="1"/>
      <c r="H11" s="1">
        <v>467</v>
      </c>
      <c r="I11" s="1">
        <v>356</v>
      </c>
      <c r="R11" s="2">
        <f t="shared" si="0"/>
        <v>530.33090000000004</v>
      </c>
      <c r="S11" s="2">
        <f t="shared" si="1"/>
        <v>0.12480000000000002</v>
      </c>
    </row>
    <row r="12" spans="1:19" x14ac:dyDescent="0.25">
      <c r="B12" s="1"/>
      <c r="F12" s="1"/>
      <c r="H12" s="1">
        <v>503</v>
      </c>
      <c r="I12" s="1">
        <v>332</v>
      </c>
      <c r="R12" s="2">
        <f t="shared" si="0"/>
        <v>570.45290000000011</v>
      </c>
      <c r="S12" s="2">
        <f t="shared" si="1"/>
        <v>8.1600000000000006E-2</v>
      </c>
    </row>
    <row r="13" spans="1:19" x14ac:dyDescent="0.25">
      <c r="F13" s="1"/>
      <c r="H13" s="1">
        <v>535</v>
      </c>
      <c r="I13" s="1">
        <v>313</v>
      </c>
      <c r="R13" s="2">
        <f t="shared" si="0"/>
        <v>606.1169000000001</v>
      </c>
      <c r="S13" s="2">
        <f t="shared" si="1"/>
        <v>4.7399999999999998E-2</v>
      </c>
    </row>
    <row r="14" spans="1:19" x14ac:dyDescent="0.25">
      <c r="F14" s="1"/>
      <c r="H14" s="1">
        <v>552</v>
      </c>
      <c r="I14" s="1">
        <v>305</v>
      </c>
      <c r="R14" s="2">
        <f t="shared" si="0"/>
        <v>625.06340000000012</v>
      </c>
      <c r="S14" s="2">
        <f t="shared" si="1"/>
        <v>3.2999999999999918E-2</v>
      </c>
    </row>
    <row r="15" spans="1:19" x14ac:dyDescent="0.25">
      <c r="F15" s="1"/>
      <c r="H15" s="1">
        <v>570</v>
      </c>
      <c r="I15" s="1">
        <v>297</v>
      </c>
      <c r="R15" s="2">
        <f t="shared" si="0"/>
        <v>645.12440000000004</v>
      </c>
      <c r="S15" s="2">
        <f t="shared" si="1"/>
        <v>1.859999999999995E-2</v>
      </c>
    </row>
    <row r="16" spans="1:19" x14ac:dyDescent="0.25">
      <c r="F16" s="1"/>
      <c r="H16" s="1">
        <v>584</v>
      </c>
      <c r="I16" s="1">
        <v>292</v>
      </c>
      <c r="R16" s="2">
        <f t="shared" si="0"/>
        <v>660.7274000000001</v>
      </c>
      <c r="S16" s="2">
        <f t="shared" si="1"/>
        <v>9.5999999999999419E-3</v>
      </c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37" spans="3:10" x14ac:dyDescent="0.25">
      <c r="C37" t="s">
        <v>4</v>
      </c>
      <c r="D37">
        <f>1.1145</f>
        <v>1.1145</v>
      </c>
      <c r="I37" t="s">
        <v>4</v>
      </c>
      <c r="J37">
        <f>0.0018</f>
        <v>1.8E-3</v>
      </c>
    </row>
    <row r="38" spans="3:10" x14ac:dyDescent="0.25">
      <c r="C38" t="s">
        <v>5</v>
      </c>
      <c r="D38">
        <f>9.8594</f>
        <v>9.8594000000000008</v>
      </c>
      <c r="I38" t="s">
        <v>5</v>
      </c>
      <c r="J38">
        <f>-0.516</f>
        <v>-0.51600000000000001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D1" sqref="D1"/>
    </sheetView>
  </sheetViews>
  <sheetFormatPr defaultRowHeight="15" x14ac:dyDescent="0.25"/>
  <sheetData>
    <row r="1" spans="1:7" x14ac:dyDescent="0.25">
      <c r="A1">
        <v>4.920642044</v>
      </c>
      <c r="B1">
        <v>4.7558999999999997E-2</v>
      </c>
    </row>
    <row r="2" spans="1:7" x14ac:dyDescent="0.25">
      <c r="A2" s="1">
        <v>4.8179603609999999</v>
      </c>
      <c r="B2">
        <v>4.7031999999999997E-2</v>
      </c>
      <c r="D2" s="1"/>
    </row>
    <row r="3" spans="1:7" x14ac:dyDescent="0.25">
      <c r="A3" s="1">
        <v>4.7114509480000004</v>
      </c>
      <c r="B3">
        <v>4.6504999999999998E-2</v>
      </c>
      <c r="D3" s="1"/>
    </row>
    <row r="4" spans="1:7" x14ac:dyDescent="0.25">
      <c r="A4" s="1">
        <v>4.586655843</v>
      </c>
      <c r="B4">
        <v>4.5977999999999998E-2</v>
      </c>
      <c r="D4" s="1"/>
    </row>
    <row r="5" spans="1:7" x14ac:dyDescent="0.25">
      <c r="A5" s="1">
        <v>4.48276041</v>
      </c>
      <c r="B5">
        <v>4.5977999999999998E-2</v>
      </c>
      <c r="D5" s="1"/>
    </row>
    <row r="6" spans="1:7" x14ac:dyDescent="0.25">
      <c r="A6" s="1">
        <v>4.3904137759999999</v>
      </c>
      <c r="B6">
        <v>4.7031999999999997E-2</v>
      </c>
      <c r="D6" s="1"/>
    </row>
    <row r="7" spans="1:7" x14ac:dyDescent="0.25">
      <c r="A7" s="1">
        <v>4.3084847120000003</v>
      </c>
      <c r="B7">
        <v>5.0194000000000003E-2</v>
      </c>
      <c r="D7" s="1"/>
    </row>
    <row r="8" spans="1:7" x14ac:dyDescent="0.25">
      <c r="A8" s="1">
        <v>4.2620896330000004</v>
      </c>
      <c r="B8">
        <v>5.441E-2</v>
      </c>
    </row>
    <row r="9" spans="1:7" x14ac:dyDescent="0.25">
      <c r="A9" s="1">
        <v>4.2231104259999999</v>
      </c>
      <c r="B9">
        <v>5.9679999999999997E-2</v>
      </c>
      <c r="E9" s="1"/>
    </row>
    <row r="10" spans="1:7" x14ac:dyDescent="0.25">
      <c r="A10">
        <v>4.197517983</v>
      </c>
      <c r="B10">
        <v>6.3368999999999995E-2</v>
      </c>
      <c r="E10" s="1"/>
    </row>
    <row r="11" spans="1:7" x14ac:dyDescent="0.25">
      <c r="A11">
        <v>4.1659603489999997</v>
      </c>
      <c r="B11">
        <v>6.9693000000000005E-2</v>
      </c>
      <c r="E11" s="1"/>
      <c r="G11" s="1"/>
    </row>
    <row r="12" spans="1:7" x14ac:dyDescent="0.25">
      <c r="A12">
        <v>4.1348736849999996</v>
      </c>
      <c r="B12">
        <v>7.6017000000000001E-2</v>
      </c>
      <c r="E12" s="1"/>
      <c r="G12" s="1"/>
    </row>
    <row r="13" spans="1:7" x14ac:dyDescent="0.25">
      <c r="A13">
        <v>4.1103364090000003</v>
      </c>
      <c r="B13">
        <v>8.2867999999999997E-2</v>
      </c>
      <c r="E13" s="1"/>
      <c r="G13" s="1"/>
    </row>
    <row r="14" spans="1:7" x14ac:dyDescent="0.25">
      <c r="A14">
        <v>4.0860886340000002</v>
      </c>
      <c r="B14">
        <v>8.8137999999999994E-2</v>
      </c>
      <c r="E14" s="1"/>
      <c r="G14" s="1"/>
    </row>
    <row r="15" spans="1:7" x14ac:dyDescent="0.25">
      <c r="A15">
        <v>4.062125268</v>
      </c>
      <c r="B15">
        <v>9.2881000000000005E-2</v>
      </c>
      <c r="E15" s="1"/>
      <c r="G15" s="1"/>
    </row>
    <row r="16" spans="1:7" x14ac:dyDescent="0.25">
      <c r="A16">
        <v>4.0384413349999999</v>
      </c>
      <c r="B16">
        <v>9.8151000000000002E-2</v>
      </c>
      <c r="E16" s="1"/>
      <c r="G16" s="1"/>
    </row>
    <row r="17" spans="1:2" x14ac:dyDescent="0.25">
      <c r="A17">
        <v>4.0092219800000004</v>
      </c>
      <c r="B17">
        <v>0.103948</v>
      </c>
    </row>
    <row r="18" spans="1:2" x14ac:dyDescent="0.25">
      <c r="A18">
        <v>3.9861491760000001</v>
      </c>
      <c r="B18">
        <v>0.109218</v>
      </c>
    </row>
    <row r="19" spans="1:2" x14ac:dyDescent="0.25">
      <c r="A19">
        <v>3.9633404169999999</v>
      </c>
      <c r="B19">
        <v>0.11343399999999999</v>
      </c>
    </row>
    <row r="20" spans="1:2" x14ac:dyDescent="0.25">
      <c r="A20">
        <v>3.9407911969999998</v>
      </c>
      <c r="B20">
        <v>0.117123</v>
      </c>
    </row>
    <row r="21" spans="1:2" x14ac:dyDescent="0.25">
      <c r="A21">
        <v>3.9129629459999999</v>
      </c>
      <c r="B21">
        <v>0.121339</v>
      </c>
    </row>
    <row r="22" spans="1:2" x14ac:dyDescent="0.25">
      <c r="A22">
        <v>3.8800834769999999</v>
      </c>
      <c r="B22">
        <v>0.125028</v>
      </c>
    </row>
    <row r="23" spans="1:2" x14ac:dyDescent="0.25">
      <c r="A23">
        <v>3.8477519569999998</v>
      </c>
      <c r="B23">
        <v>0.12819</v>
      </c>
    </row>
    <row r="24" spans="1:2" x14ac:dyDescent="0.25">
      <c r="A24">
        <v>3.8002524860000002</v>
      </c>
      <c r="B24">
        <v>0.131879</v>
      </c>
    </row>
    <row r="25" spans="1:2" x14ac:dyDescent="0.25">
      <c r="A25">
        <v>3.7488321180000002</v>
      </c>
      <c r="B25">
        <v>0.13451399999999999</v>
      </c>
    </row>
    <row r="26" spans="1:2" x14ac:dyDescent="0.25">
      <c r="A26">
        <v>3.6987846879999999</v>
      </c>
      <c r="B26">
        <v>0.13714899999999999</v>
      </c>
    </row>
    <row r="27" spans="1:2" x14ac:dyDescent="0.25">
      <c r="A27">
        <v>3.6404638490000001</v>
      </c>
      <c r="B27">
        <v>0.13925699999999999</v>
      </c>
    </row>
    <row r="28" spans="1:2" x14ac:dyDescent="0.25">
      <c r="A28">
        <v>3.5885957089999998</v>
      </c>
      <c r="B28">
        <v>0.14031099999999999</v>
      </c>
    </row>
    <row r="29" spans="1:2" x14ac:dyDescent="0.25">
      <c r="A29">
        <v>3.5427090159999999</v>
      </c>
      <c r="B29">
        <v>0.14136499999999999</v>
      </c>
    </row>
    <row r="30" spans="1:2" x14ac:dyDescent="0.25">
      <c r="A30">
        <v>3.4891705810000002</v>
      </c>
      <c r="B30">
        <v>0.14347299999999999</v>
      </c>
    </row>
    <row r="31" spans="1:2" x14ac:dyDescent="0.25">
      <c r="A31">
        <v>3.445775952</v>
      </c>
      <c r="B31">
        <v>0.14505399999999999</v>
      </c>
    </row>
    <row r="32" spans="1:2" x14ac:dyDescent="0.25">
      <c r="A32">
        <v>3.3992717350000001</v>
      </c>
      <c r="B32">
        <v>0.14768899999999999</v>
      </c>
    </row>
    <row r="33" spans="1:2" x14ac:dyDescent="0.25">
      <c r="A33">
        <v>3.345905127</v>
      </c>
      <c r="B33">
        <v>0.14979700000000001</v>
      </c>
    </row>
    <row r="34" spans="1:2" x14ac:dyDescent="0.25">
      <c r="A34">
        <v>3.2941882690000002</v>
      </c>
      <c r="B34">
        <v>0.15295900000000001</v>
      </c>
    </row>
    <row r="35" spans="1:2" x14ac:dyDescent="0.25">
      <c r="A35">
        <v>3.2364667749999998</v>
      </c>
      <c r="B35">
        <v>0.15770200000000001</v>
      </c>
    </row>
    <row r="36" spans="1:2" x14ac:dyDescent="0.25">
      <c r="A36">
        <v>3.1807332640000001</v>
      </c>
      <c r="B36">
        <v>0.16244500000000001</v>
      </c>
    </row>
    <row r="37" spans="1:2" x14ac:dyDescent="0.25">
      <c r="A37">
        <v>3.1339607300000001</v>
      </c>
      <c r="B37">
        <v>0.168242</v>
      </c>
    </row>
    <row r="38" spans="1:2" x14ac:dyDescent="0.25">
      <c r="A38">
        <v>3.085104694</v>
      </c>
      <c r="B38">
        <v>0.173512</v>
      </c>
    </row>
    <row r="39" spans="1:2" x14ac:dyDescent="0.25">
      <c r="A39">
        <v>3.0311017850000002</v>
      </c>
      <c r="B39">
        <v>0.178782</v>
      </c>
    </row>
    <row r="40" spans="1:2" x14ac:dyDescent="0.25">
      <c r="A40">
        <v>2.9821633649999999</v>
      </c>
      <c r="B40">
        <v>0.18247099999999999</v>
      </c>
    </row>
    <row r="41" spans="1:2" x14ac:dyDescent="0.25">
      <c r="A41">
        <v>2.9254835610000001</v>
      </c>
      <c r="B41">
        <v>0.18510599999999999</v>
      </c>
    </row>
    <row r="42" spans="1:2" x14ac:dyDescent="0.25">
      <c r="A42">
        <v>2.8679463219999999</v>
      </c>
      <c r="B42">
        <v>0.18721399999999999</v>
      </c>
    </row>
    <row r="43" spans="1:2" x14ac:dyDescent="0.25">
      <c r="A43">
        <v>2.8183508819999998</v>
      </c>
      <c r="B43">
        <v>0.19037599999999999</v>
      </c>
    </row>
    <row r="44" spans="1:2" x14ac:dyDescent="0.25">
      <c r="A44">
        <v>2.7787774609999998</v>
      </c>
      <c r="B44">
        <v>0.19459199999999999</v>
      </c>
    </row>
    <row r="45" spans="1:2" x14ac:dyDescent="0.25">
      <c r="A45">
        <v>2.7511843790000001</v>
      </c>
      <c r="B45">
        <v>0.19880800000000001</v>
      </c>
    </row>
    <row r="46" spans="1:2" x14ac:dyDescent="0.25">
      <c r="A46">
        <v>2.7268149909999999</v>
      </c>
      <c r="B46">
        <v>0.20513200000000001</v>
      </c>
    </row>
    <row r="47" spans="1:2" x14ac:dyDescent="0.25">
      <c r="A47">
        <v>2.6976101880000001</v>
      </c>
      <c r="B47">
        <v>0.211983</v>
      </c>
    </row>
    <row r="48" spans="1:2" x14ac:dyDescent="0.25">
      <c r="A48">
        <v>2.6587791090000001</v>
      </c>
      <c r="B48">
        <v>0.217253</v>
      </c>
    </row>
    <row r="49" spans="1:2" x14ac:dyDescent="0.25">
      <c r="A49">
        <v>2.6087105739999998</v>
      </c>
      <c r="B49">
        <v>0.216199</v>
      </c>
    </row>
    <row r="50" spans="1:2" x14ac:dyDescent="0.25">
      <c r="A50">
        <v>2.5534135650000001</v>
      </c>
      <c r="B50">
        <v>0.21040200000000001</v>
      </c>
    </row>
    <row r="51" spans="1:2" x14ac:dyDescent="0.25">
      <c r="A51">
        <v>2.5140253349999999</v>
      </c>
      <c r="B51">
        <v>0.20671300000000001</v>
      </c>
    </row>
    <row r="52" spans="1:2" x14ac:dyDescent="0.25">
      <c r="A52">
        <v>2.4714168590000001</v>
      </c>
      <c r="B52">
        <v>0.20513200000000001</v>
      </c>
    </row>
    <row r="53" spans="1:2" x14ac:dyDescent="0.25">
      <c r="A53">
        <v>2.4366404940000002</v>
      </c>
      <c r="B53">
        <v>0.20829400000000001</v>
      </c>
    </row>
    <row r="54" spans="1:2" x14ac:dyDescent="0.25">
      <c r="A54">
        <v>2.4196167630000001</v>
      </c>
      <c r="B54">
        <v>0.211983</v>
      </c>
    </row>
    <row r="55" spans="1:2" x14ac:dyDescent="0.25">
      <c r="A55">
        <v>2.4028292549999999</v>
      </c>
      <c r="B55">
        <v>0.217253</v>
      </c>
    </row>
    <row r="56" spans="1:2" x14ac:dyDescent="0.25">
      <c r="A56">
        <v>2.3883301220000002</v>
      </c>
      <c r="B56">
        <v>0.224631</v>
      </c>
    </row>
    <row r="57" spans="1:2" x14ac:dyDescent="0.25">
      <c r="A57">
        <v>2.3780802689999998</v>
      </c>
      <c r="B57">
        <v>0.23095499999999999</v>
      </c>
    </row>
    <row r="58" spans="1:2" x14ac:dyDescent="0.25">
      <c r="A58">
        <v>2.3618622500000002</v>
      </c>
      <c r="B58">
        <v>0.24044099999999999</v>
      </c>
    </row>
    <row r="59" spans="1:2" x14ac:dyDescent="0.25">
      <c r="A59">
        <v>2.3498431649999998</v>
      </c>
      <c r="B59">
        <v>0.24729200000000001</v>
      </c>
    </row>
    <row r="60" spans="1:2" x14ac:dyDescent="0.25">
      <c r="A60">
        <v>2.3300809039999999</v>
      </c>
      <c r="B60">
        <v>0.25467000000000001</v>
      </c>
    </row>
    <row r="61" spans="1:2" x14ac:dyDescent="0.25">
      <c r="A61">
        <v>2.297237172</v>
      </c>
      <c r="B61">
        <v>0.25677800000000001</v>
      </c>
    </row>
    <row r="62" spans="1:2" x14ac:dyDescent="0.25">
      <c r="A62">
        <v>2.2653064710000002</v>
      </c>
      <c r="B62">
        <v>0.25361600000000001</v>
      </c>
    </row>
    <row r="63" spans="1:2" x14ac:dyDescent="0.25">
      <c r="A63">
        <v>2.2396695599999998</v>
      </c>
      <c r="B63">
        <v>0.24940000000000001</v>
      </c>
    </row>
    <row r="64" spans="1:2" x14ac:dyDescent="0.25">
      <c r="A64">
        <v>2.2181524800000001</v>
      </c>
      <c r="B64">
        <v>0.24518400000000001</v>
      </c>
    </row>
    <row r="65" spans="1:2" x14ac:dyDescent="0.25">
      <c r="A65">
        <v>2.1953040609999999</v>
      </c>
      <c r="B65">
        <v>0.24096799999999999</v>
      </c>
    </row>
    <row r="66" spans="1:2" x14ac:dyDescent="0.25">
      <c r="A66">
        <v>2.1695185320000001</v>
      </c>
      <c r="B66">
        <v>0.23569799999999999</v>
      </c>
    </row>
    <row r="67" spans="1:2" x14ac:dyDescent="0.25">
      <c r="A67">
        <v>2.1426733680000001</v>
      </c>
      <c r="B67">
        <v>0.23095499999999999</v>
      </c>
    </row>
    <row r="68" spans="1:2" x14ac:dyDescent="0.25">
      <c r="A68">
        <v>2.111645121</v>
      </c>
      <c r="B68">
        <v>0.226212</v>
      </c>
    </row>
    <row r="69" spans="1:2" x14ac:dyDescent="0.25">
      <c r="A69">
        <v>2.0815026909999998</v>
      </c>
      <c r="B69">
        <v>0.220415</v>
      </c>
    </row>
    <row r="70" spans="1:2" x14ac:dyDescent="0.25">
      <c r="A70">
        <v>2.0537298989999999</v>
      </c>
      <c r="B70">
        <v>0.217253</v>
      </c>
    </row>
    <row r="71" spans="1:2" x14ac:dyDescent="0.25">
      <c r="A71">
        <v>2.02817208</v>
      </c>
      <c r="B71">
        <v>0.214091</v>
      </c>
    </row>
    <row r="72" spans="1:2" x14ac:dyDescent="0.25">
      <c r="A72">
        <v>1.996026554</v>
      </c>
      <c r="B72">
        <v>0.21092900000000001</v>
      </c>
    </row>
    <row r="73" spans="1:2" x14ac:dyDescent="0.25">
      <c r="A73">
        <v>1.9593259599999999</v>
      </c>
      <c r="B73">
        <v>0.20724000000000001</v>
      </c>
    </row>
    <row r="74" spans="1:2" x14ac:dyDescent="0.25">
      <c r="A74">
        <v>1.9266263800000001</v>
      </c>
      <c r="B74">
        <v>0.20407800000000001</v>
      </c>
    </row>
    <row r="75" spans="1:2" x14ac:dyDescent="0.25">
      <c r="A75">
        <v>1.897596134</v>
      </c>
      <c r="B75">
        <v>0.20249700000000001</v>
      </c>
    </row>
    <row r="76" spans="1:2" x14ac:dyDescent="0.25">
      <c r="A76">
        <v>1.8732195519999999</v>
      </c>
      <c r="B76">
        <v>0.20144300000000001</v>
      </c>
    </row>
    <row r="77" spans="1:2" x14ac:dyDescent="0.25">
      <c r="A77">
        <v>1.8469954550000001</v>
      </c>
      <c r="B77">
        <v>0.19986200000000001</v>
      </c>
    </row>
    <row r="78" spans="1:2" x14ac:dyDescent="0.25">
      <c r="A78">
        <v>1.82629818</v>
      </c>
      <c r="B78">
        <v>0.19933500000000001</v>
      </c>
    </row>
    <row r="79" spans="1:2" x14ac:dyDescent="0.25">
      <c r="A79">
        <v>1.8107811810000001</v>
      </c>
      <c r="B79">
        <v>0.19933500000000001</v>
      </c>
    </row>
    <row r="80" spans="1:2" x14ac:dyDescent="0.25">
      <c r="A80">
        <v>1.792041561</v>
      </c>
      <c r="B80">
        <v>0.19880800000000001</v>
      </c>
    </row>
    <row r="81" spans="1:2" x14ac:dyDescent="0.25">
      <c r="A81">
        <v>1.775959713</v>
      </c>
      <c r="B81">
        <v>0.19880800000000001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Motta_eff</vt:lpstr>
      <vt:lpstr>Haas_eff</vt:lpstr>
      <vt:lpstr>Motta_refl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2015-03-27T05:45:10Z</dcterms:modified>
</cp:coreProperties>
</file>