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runs" sheetId="1" r:id="rId1"/>
    <sheet name="263" sheetId="2" r:id="rId2"/>
    <sheet name="270" sheetId="3" r:id="rId3"/>
    <sheet name="280" sheetId="5" r:id="rId4"/>
    <sheet name="285" sheetId="6" r:id="rId5"/>
    <sheet name="vs" sheetId="4" r:id="rId6"/>
  </sheets>
  <calcPr calcId="145621"/>
</workbook>
</file>

<file path=xl/calcChain.xml><?xml version="1.0" encoding="utf-8"?>
<calcChain xmlns="http://schemas.openxmlformats.org/spreadsheetml/2006/main">
  <c r="E20" i="6" l="1"/>
  <c r="B23" i="6"/>
  <c r="D12" i="6"/>
  <c r="G12" i="6"/>
  <c r="H12" i="6"/>
  <c r="I12" i="6"/>
  <c r="J12" i="6"/>
  <c r="K12" i="6"/>
  <c r="L12" i="6"/>
  <c r="F12" i="6"/>
  <c r="B22" i="6"/>
  <c r="B21" i="6"/>
  <c r="B20" i="6"/>
  <c r="M9" i="6"/>
  <c r="D9" i="6" s="1"/>
  <c r="K9" i="6"/>
  <c r="L9" i="6"/>
  <c r="G9" i="6"/>
  <c r="H9" i="6"/>
  <c r="I9" i="6"/>
  <c r="J9" i="6"/>
  <c r="F9" i="6"/>
  <c r="D6" i="6"/>
  <c r="G6" i="6"/>
  <c r="H6" i="6"/>
  <c r="I6" i="6"/>
  <c r="J6" i="6"/>
  <c r="K6" i="6"/>
  <c r="L6" i="6"/>
  <c r="M6" i="6"/>
  <c r="N6" i="6"/>
  <c r="O6" i="6"/>
  <c r="P6" i="6"/>
  <c r="F6" i="6"/>
  <c r="D3" i="6"/>
  <c r="G3" i="6"/>
  <c r="H3" i="6"/>
  <c r="I3" i="6"/>
  <c r="J3" i="6"/>
  <c r="K3" i="6"/>
  <c r="L3" i="6"/>
  <c r="F3" i="6"/>
  <c r="E21" i="5"/>
  <c r="B25" i="5"/>
  <c r="B24" i="5"/>
  <c r="B23" i="5"/>
  <c r="D14" i="5"/>
  <c r="B22" i="5" s="1"/>
  <c r="B21" i="5"/>
  <c r="G15" i="5"/>
  <c r="H15" i="5"/>
  <c r="I15" i="5"/>
  <c r="J15" i="5"/>
  <c r="K15" i="5"/>
  <c r="L15" i="5"/>
  <c r="M15" i="5"/>
  <c r="N15" i="5"/>
  <c r="O15" i="5"/>
  <c r="P15" i="5"/>
  <c r="Q15" i="5"/>
  <c r="R15" i="5"/>
  <c r="F15" i="5"/>
  <c r="D12" i="5"/>
  <c r="G12" i="5"/>
  <c r="H12" i="5"/>
  <c r="I12" i="5"/>
  <c r="J12" i="5"/>
  <c r="K12" i="5"/>
  <c r="F12" i="5"/>
  <c r="D9" i="5"/>
  <c r="G9" i="5"/>
  <c r="H9" i="5"/>
  <c r="I9" i="5"/>
  <c r="J9" i="5"/>
  <c r="K9" i="5"/>
  <c r="L9" i="5"/>
  <c r="M9" i="5"/>
  <c r="N9" i="5"/>
  <c r="O9" i="5"/>
  <c r="P9" i="5"/>
  <c r="F9" i="5"/>
  <c r="D6" i="5"/>
  <c r="G6" i="5"/>
  <c r="H6" i="5"/>
  <c r="I6" i="5"/>
  <c r="J6" i="5"/>
  <c r="K6" i="5"/>
  <c r="L6" i="5"/>
  <c r="M6" i="5"/>
  <c r="N6" i="5"/>
  <c r="O6" i="5"/>
  <c r="P6" i="5"/>
  <c r="F6" i="5"/>
  <c r="D3" i="5"/>
  <c r="G3" i="5"/>
  <c r="H3" i="5"/>
  <c r="I3" i="5"/>
  <c r="J3" i="5"/>
  <c r="K3" i="5"/>
  <c r="F3" i="5"/>
  <c r="B23" i="3" l="1"/>
  <c r="D18" i="3"/>
  <c r="G18" i="3"/>
  <c r="H18" i="3"/>
  <c r="I18" i="3"/>
  <c r="J18" i="3"/>
  <c r="K18" i="3"/>
  <c r="L18" i="3"/>
  <c r="M18" i="3"/>
  <c r="F18" i="3"/>
  <c r="E23" i="3"/>
  <c r="B24" i="3"/>
  <c r="D15" i="3"/>
  <c r="G15" i="3"/>
  <c r="H15" i="3"/>
  <c r="I15" i="3"/>
  <c r="J15" i="3"/>
  <c r="K15" i="3"/>
  <c r="L15" i="3"/>
  <c r="M15" i="3"/>
  <c r="N15" i="3"/>
  <c r="F15" i="3"/>
  <c r="B25" i="3"/>
  <c r="D12" i="3"/>
  <c r="G12" i="3"/>
  <c r="H12" i="3"/>
  <c r="I12" i="3"/>
  <c r="J12" i="3"/>
  <c r="K12" i="3"/>
  <c r="L12" i="3"/>
  <c r="M12" i="3"/>
  <c r="N12" i="3"/>
  <c r="F12" i="3"/>
  <c r="D9" i="3" l="1"/>
  <c r="D6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F9" i="3"/>
  <c r="B27" i="3" l="1"/>
  <c r="B26" i="3"/>
  <c r="G6" i="3"/>
  <c r="H6" i="3"/>
  <c r="I6" i="3"/>
  <c r="J6" i="3"/>
  <c r="K6" i="3"/>
  <c r="L6" i="3"/>
  <c r="M6" i="3"/>
  <c r="N6" i="3"/>
  <c r="O6" i="3"/>
  <c r="P6" i="3"/>
  <c r="Q6" i="3"/>
  <c r="R6" i="3"/>
  <c r="F6" i="3"/>
  <c r="E34" i="2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F3" i="3"/>
  <c r="D3" i="3" s="1"/>
  <c r="B41" i="2"/>
  <c r="D24" i="2"/>
  <c r="G24" i="2"/>
  <c r="H24" i="2"/>
  <c r="I24" i="2"/>
  <c r="J24" i="2"/>
  <c r="K24" i="2"/>
  <c r="L24" i="2"/>
  <c r="M24" i="2"/>
  <c r="N24" i="2"/>
  <c r="O24" i="2"/>
  <c r="F24" i="2"/>
  <c r="B40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F21" i="2"/>
  <c r="B39" i="2"/>
  <c r="B38" i="2"/>
  <c r="B37" i="2"/>
  <c r="B36" i="2"/>
  <c r="D9" i="2"/>
  <c r="B35" i="2"/>
  <c r="B34" i="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F18" i="2"/>
  <c r="D15" i="2"/>
  <c r="G15" i="2"/>
  <c r="H15" i="2"/>
  <c r="I15" i="2"/>
  <c r="J15" i="2"/>
  <c r="K15" i="2"/>
  <c r="L15" i="2"/>
  <c r="M15" i="2"/>
  <c r="N15" i="2"/>
  <c r="O15" i="2"/>
  <c r="P15" i="2"/>
  <c r="Q15" i="2"/>
  <c r="F15" i="2"/>
  <c r="D12" i="2"/>
  <c r="D6" i="2"/>
  <c r="D3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2" i="2"/>
  <c r="O9" i="2"/>
  <c r="P9" i="2"/>
  <c r="Q9" i="2"/>
  <c r="R9" i="2"/>
  <c r="S9" i="2"/>
  <c r="T9" i="2"/>
  <c r="U9" i="2"/>
  <c r="V9" i="2"/>
  <c r="W9" i="2"/>
  <c r="X9" i="2"/>
  <c r="Y9" i="2"/>
  <c r="Z9" i="2"/>
  <c r="AA9" i="2"/>
  <c r="G9" i="2"/>
  <c r="H9" i="2"/>
  <c r="I9" i="2"/>
  <c r="J9" i="2"/>
  <c r="K9" i="2"/>
  <c r="L9" i="2"/>
  <c r="M9" i="2"/>
  <c r="N9" i="2"/>
  <c r="F9" i="2"/>
  <c r="S6" i="2" l="1"/>
  <c r="T6" i="2"/>
  <c r="U6" i="2"/>
  <c r="V6" i="2"/>
  <c r="W6" i="2"/>
  <c r="X6" i="2"/>
  <c r="Y6" i="2"/>
  <c r="G6" i="2"/>
  <c r="H6" i="2"/>
  <c r="I6" i="2"/>
  <c r="J6" i="2"/>
  <c r="K6" i="2"/>
  <c r="L6" i="2"/>
  <c r="M6" i="2"/>
  <c r="N6" i="2"/>
  <c r="O6" i="2"/>
  <c r="P6" i="2"/>
  <c r="Q6" i="2"/>
  <c r="R6" i="2"/>
  <c r="F6" i="2"/>
  <c r="W3" i="2"/>
  <c r="U3" i="2"/>
  <c r="V3" i="2"/>
  <c r="H3" i="2"/>
  <c r="I3" i="2"/>
  <c r="J3" i="2"/>
  <c r="K3" i="2"/>
  <c r="L3" i="2"/>
  <c r="M3" i="2"/>
  <c r="N3" i="2"/>
  <c r="O3" i="2"/>
  <c r="P3" i="2"/>
  <c r="Q3" i="2"/>
  <c r="R3" i="2"/>
  <c r="S3" i="2"/>
  <c r="T3" i="2"/>
  <c r="G3" i="2"/>
  <c r="F3" i="2"/>
</calcChain>
</file>

<file path=xl/sharedStrings.xml><?xml version="1.0" encoding="utf-8"?>
<sst xmlns="http://schemas.openxmlformats.org/spreadsheetml/2006/main" count="95" uniqueCount="43">
  <si>
    <t>gate [ns]</t>
  </si>
  <si>
    <t>pre gate [ns]</t>
  </si>
  <si>
    <t>hold-off [ns]</t>
  </si>
  <si>
    <t>T_min</t>
  </si>
  <si>
    <t>T_max</t>
  </si>
  <si>
    <t>run</t>
  </si>
  <si>
    <t>a1</t>
  </si>
  <si>
    <t>a2</t>
  </si>
  <si>
    <t>Voltage [V]</t>
  </si>
  <si>
    <t>b2</t>
  </si>
  <si>
    <t>c2</t>
  </si>
  <si>
    <t>d2</t>
  </si>
  <si>
    <t>e2</t>
  </si>
  <si>
    <t>f2</t>
  </si>
  <si>
    <t>g2</t>
  </si>
  <si>
    <t>h2</t>
  </si>
  <si>
    <t>j2</t>
  </si>
  <si>
    <t>k2</t>
  </si>
  <si>
    <t>T</t>
  </si>
  <si>
    <t>V</t>
  </si>
  <si>
    <t>a3</t>
  </si>
  <si>
    <t>b3</t>
  </si>
  <si>
    <t>c3</t>
  </si>
  <si>
    <t>d3</t>
  </si>
  <si>
    <t>e3</t>
  </si>
  <si>
    <t>f3</t>
  </si>
  <si>
    <t>avg</t>
  </si>
  <si>
    <t>s</t>
  </si>
  <si>
    <t>ADC avg</t>
  </si>
  <si>
    <t>V_BD</t>
  </si>
  <si>
    <t>h3</t>
  </si>
  <si>
    <t>k3</t>
  </si>
  <si>
    <t>l3</t>
  </si>
  <si>
    <t>a4</t>
  </si>
  <si>
    <t>b4</t>
  </si>
  <si>
    <t>c4</t>
  </si>
  <si>
    <t>d4</t>
  </si>
  <si>
    <t>e4</t>
  </si>
  <si>
    <t>f4</t>
  </si>
  <si>
    <t>a5</t>
  </si>
  <si>
    <t>b5</t>
  </si>
  <si>
    <t>c5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</si>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</sst>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'263'!$B$2</c:f>
              <c:strCache>
                <c:ptCount val="1"/>
                <c:pt idx="0">
                  <c:v>24.4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'263'!$F$1:$W$1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'263'!$F$3:$W$3</c:f>
              <c:numCache>
                <c:formatCode>General</c:formatCode>
                <c:ptCount val="18"/>
                <c:pt idx="0">
                  <c:v>922.95030000000008</c:v>
                </c:pt>
                <c:pt idx="1">
                  <c:v>938.18099999999993</c:v>
                </c:pt>
                <c:pt idx="2">
                  <c:v>935.86000000000013</c:v>
                </c:pt>
                <c:pt idx="3">
                  <c:v>942.54999999999973</c:v>
                </c:pt>
                <c:pt idx="4">
                  <c:v>949.4699999999998</c:v>
                </c:pt>
                <c:pt idx="5">
                  <c:v>959.95000000000073</c:v>
                </c:pt>
                <c:pt idx="6">
                  <c:v>957.00999999999931</c:v>
                </c:pt>
                <c:pt idx="7">
                  <c:v>964.41000000000076</c:v>
                </c:pt>
                <c:pt idx="8">
                  <c:v>965.43999999999869</c:v>
                </c:pt>
                <c:pt idx="9">
                  <c:v>967.36000000000058</c:v>
                </c:pt>
                <c:pt idx="10">
                  <c:v>965.88000000000102</c:v>
                </c:pt>
                <c:pt idx="11">
                  <c:v>972.89999999999964</c:v>
                </c:pt>
                <c:pt idx="12">
                  <c:v>960.89999999999964</c:v>
                </c:pt>
                <c:pt idx="13">
                  <c:v>983.60000000000036</c:v>
                </c:pt>
                <c:pt idx="14">
                  <c:v>965.19999999999891</c:v>
                </c:pt>
                <c:pt idx="15">
                  <c:v>975.20000000000073</c:v>
                </c:pt>
                <c:pt idx="16">
                  <c:v>990.39999999999964</c:v>
                </c:pt>
                <c:pt idx="17">
                  <c:v>969.80000000000109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'263'!$B$5</c:f>
              <c:strCache>
                <c:ptCount val="1"/>
                <c:pt idx="0">
                  <c:v>24.3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'263'!$F$1:$Y$1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'263'!$F$6:$Y$6</c:f>
              <c:numCache>
                <c:formatCode>General</c:formatCode>
                <c:ptCount val="20"/>
                <c:pt idx="0">
                  <c:v>853.92529999999999</c:v>
                </c:pt>
                <c:pt idx="1">
                  <c:v>894.80399999999997</c:v>
                </c:pt>
                <c:pt idx="2">
                  <c:v>886.94</c:v>
                </c:pt>
                <c:pt idx="3">
                  <c:v>886.2199999999998</c:v>
                </c:pt>
                <c:pt idx="4">
                  <c:v>899.59000000000015</c:v>
                </c:pt>
                <c:pt idx="5">
                  <c:v>898.57999999999993</c:v>
                </c:pt>
                <c:pt idx="6">
                  <c:v>900.72000000000025</c:v>
                </c:pt>
                <c:pt idx="7">
                  <c:v>904.31999999999971</c:v>
                </c:pt>
                <c:pt idx="8">
                  <c:v>911.59000000000015</c:v>
                </c:pt>
                <c:pt idx="9">
                  <c:v>910.25000000000091</c:v>
                </c:pt>
                <c:pt idx="10">
                  <c:v>911.30999999999949</c:v>
                </c:pt>
                <c:pt idx="11">
                  <c:v>909.19999999999891</c:v>
                </c:pt>
                <c:pt idx="12">
                  <c:v>914.30000000000109</c:v>
                </c:pt>
                <c:pt idx="13">
                  <c:v>929.39999999999964</c:v>
                </c:pt>
                <c:pt idx="14">
                  <c:v>907.60000000000036</c:v>
                </c:pt>
                <c:pt idx="15">
                  <c:v>919.5</c:v>
                </c:pt>
                <c:pt idx="16">
                  <c:v>938.39999999999964</c:v>
                </c:pt>
                <c:pt idx="17">
                  <c:v>912</c:v>
                </c:pt>
                <c:pt idx="18">
                  <c:v>926.90000000000146</c:v>
                </c:pt>
                <c:pt idx="19">
                  <c:v>936.29999999999927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'263'!$B$8</c:f>
              <c:strCache>
                <c:ptCount val="1"/>
                <c:pt idx="0">
                  <c:v>24.2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'263'!$F$1:$AA$1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'263'!$F$9:$AA$9</c:f>
              <c:numCache>
                <c:formatCode>General</c:formatCode>
                <c:ptCount val="22"/>
                <c:pt idx="0">
                  <c:v>803.84479999999996</c:v>
                </c:pt>
                <c:pt idx="1">
                  <c:v>832.46299999999997</c:v>
                </c:pt>
                <c:pt idx="2">
                  <c:v>833.33000000000015</c:v>
                </c:pt>
                <c:pt idx="3">
                  <c:v>834.69999999999982</c:v>
                </c:pt>
                <c:pt idx="4">
                  <c:v>840.94</c:v>
                </c:pt>
                <c:pt idx="5">
                  <c:v>835.63999999999987</c:v>
                </c:pt>
                <c:pt idx="6">
                  <c:v>844.92000000000007</c:v>
                </c:pt>
                <c:pt idx="7">
                  <c:v>849.06999999999971</c:v>
                </c:pt>
                <c:pt idx="8">
                  <c:v>845.29</c:v>
                </c:pt>
                <c:pt idx="9">
                  <c:v>845.80000000000018</c:v>
                </c:pt>
                <c:pt idx="10">
                  <c:v>851.63999999999942</c:v>
                </c:pt>
                <c:pt idx="11">
                  <c:v>858.97000000000116</c:v>
                </c:pt>
                <c:pt idx="12">
                  <c:v>854.39999999999964</c:v>
                </c:pt>
                <c:pt idx="13">
                  <c:v>863.29999999999927</c:v>
                </c:pt>
                <c:pt idx="14">
                  <c:v>869.5</c:v>
                </c:pt>
                <c:pt idx="15">
                  <c:v>858.70000000000073</c:v>
                </c:pt>
                <c:pt idx="16">
                  <c:v>865.60000000000036</c:v>
                </c:pt>
                <c:pt idx="17">
                  <c:v>869.5</c:v>
                </c:pt>
                <c:pt idx="18">
                  <c:v>866.19999999999891</c:v>
                </c:pt>
                <c:pt idx="19">
                  <c:v>876.79999999999927</c:v>
                </c:pt>
                <c:pt idx="20">
                  <c:v>870.30000000000291</c:v>
                </c:pt>
                <c:pt idx="21">
                  <c:v>861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'263'!$B$11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'263'!$F$1:$S$1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'263'!$F$12:$S$12</c:f>
              <c:numCache>
                <c:formatCode>General</c:formatCode>
                <c:ptCount val="14"/>
                <c:pt idx="0">
                  <c:v>695.21239999999989</c:v>
                </c:pt>
                <c:pt idx="1">
                  <c:v>723.31600000000014</c:v>
                </c:pt>
                <c:pt idx="2">
                  <c:v>734.75</c:v>
                </c:pt>
                <c:pt idx="3">
                  <c:v>731.84999999999991</c:v>
                </c:pt>
                <c:pt idx="4">
                  <c:v>737.84000000000015</c:v>
                </c:pt>
                <c:pt idx="5">
                  <c:v>739.22999999999956</c:v>
                </c:pt>
                <c:pt idx="6">
                  <c:v>739.69000000000051</c:v>
                </c:pt>
                <c:pt idx="7">
                  <c:v>741.96</c:v>
                </c:pt>
                <c:pt idx="8">
                  <c:v>738.13999999999942</c:v>
                </c:pt>
                <c:pt idx="9">
                  <c:v>748.63000000000011</c:v>
                </c:pt>
                <c:pt idx="10">
                  <c:v>743.40000000000055</c:v>
                </c:pt>
                <c:pt idx="11">
                  <c:v>736.54</c:v>
                </c:pt>
                <c:pt idx="12">
                  <c:v>743.86000000000058</c:v>
                </c:pt>
                <c:pt idx="13">
                  <c:v>749.0099999999984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'263'!$B$14</c:f>
              <c:strCache>
                <c:ptCount val="1"/>
                <c:pt idx="0">
                  <c:v>23.8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'263'!$F$1:$Q$1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'263'!$F$15:$Q$15</c:f>
              <c:numCache>
                <c:formatCode>General</c:formatCode>
                <c:ptCount val="12"/>
                <c:pt idx="0">
                  <c:v>596.42829999999992</c:v>
                </c:pt>
                <c:pt idx="1">
                  <c:v>619.46600000000001</c:v>
                </c:pt>
                <c:pt idx="2">
                  <c:v>620.81999999999994</c:v>
                </c:pt>
                <c:pt idx="3">
                  <c:v>624.71</c:v>
                </c:pt>
                <c:pt idx="4">
                  <c:v>630.24000000000024</c:v>
                </c:pt>
                <c:pt idx="5">
                  <c:v>628.96</c:v>
                </c:pt>
                <c:pt idx="6">
                  <c:v>631.35999999999967</c:v>
                </c:pt>
                <c:pt idx="7">
                  <c:v>632.65000000000055</c:v>
                </c:pt>
                <c:pt idx="8">
                  <c:v>631.57999999999993</c:v>
                </c:pt>
                <c:pt idx="9">
                  <c:v>626.72999999999956</c:v>
                </c:pt>
                <c:pt idx="10">
                  <c:v>630.8100000000004</c:v>
                </c:pt>
                <c:pt idx="11">
                  <c:v>622.32999999999993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1520"/>
        <c:axId val="30585600"/>
      </c:scatterChart>
      <c:valAx>
        <c:axId val="305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85600"/>
        <c:crosses val="autoZero"/>
        <c:crossBetween val="midCat"/>
      </c:valAx>
      <c:valAx>
        <c:axId val="30585600"/>
        <c:scaling>
          <c:orientation val="minMax"/>
          <c:max val="105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354746761207967"/>
                  <c:y val="1.8705565735935097E-3"/>
                </c:manualLayout>
              </c:layout>
              <c:numFmt formatCode="General" sourceLinked="0"/>
            </c:trendlineLbl>
          </c:trendline>
          <c:xVal>
            <c:numRef>
              <c:f>'263'!$A$34:$A$41</c:f>
              <c:numCache>
                <c:formatCode>General</c:formatCode>
                <c:ptCount val="8"/>
                <c:pt idx="0">
                  <c:v>24.4</c:v>
                </c:pt>
                <c:pt idx="1">
                  <c:v>24.3</c:v>
                </c:pt>
                <c:pt idx="2">
                  <c:v>24.2</c:v>
                </c:pt>
                <c:pt idx="3">
                  <c:v>24</c:v>
                </c:pt>
                <c:pt idx="4">
                  <c:v>23.8</c:v>
                </c:pt>
                <c:pt idx="5">
                  <c:v>23.6</c:v>
                </c:pt>
                <c:pt idx="6">
                  <c:v>23.4</c:v>
                </c:pt>
                <c:pt idx="7">
                  <c:v>23.2</c:v>
                </c:pt>
              </c:numCache>
            </c:numRef>
          </c:xVal>
          <c:yVal>
            <c:numRef>
              <c:f>'263'!$B$34:$B$41</c:f>
              <c:numCache>
                <c:formatCode>General</c:formatCode>
                <c:ptCount val="8"/>
                <c:pt idx="0">
                  <c:v>960.39229444444447</c:v>
                </c:pt>
                <c:pt idx="1">
                  <c:v>907.59246500000006</c:v>
                </c:pt>
                <c:pt idx="2">
                  <c:v>851.45035454545462</c:v>
                </c:pt>
                <c:pt idx="3">
                  <c:v>735.95917142857138</c:v>
                </c:pt>
                <c:pt idx="4">
                  <c:v>624.67369166666674</c:v>
                </c:pt>
                <c:pt idx="5">
                  <c:v>526.55435384615384</c:v>
                </c:pt>
                <c:pt idx="6">
                  <c:v>420.65173999999996</c:v>
                </c:pt>
                <c:pt idx="7">
                  <c:v>312.69994899999995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3680"/>
        <c:axId val="30505216"/>
      </c:scatterChart>
      <c:valAx>
        <c:axId val="305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5216"/>
        <c:crosses val="autoZero"/>
        <c:crossBetween val="midCat"/>
      </c:valAx>
      <c:valAx>
        <c:axId val="305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'270'!$B$2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'270'!$F$1:$U$1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'270'!$F$3:$U$3</c:f>
              <c:numCache>
                <c:formatCode>General</c:formatCode>
                <c:ptCount val="16"/>
                <c:pt idx="0">
                  <c:v>697.2505000000001</c:v>
                </c:pt>
                <c:pt idx="1">
                  <c:v>714.31999999999994</c:v>
                </c:pt>
                <c:pt idx="2">
                  <c:v>711.05</c:v>
                </c:pt>
                <c:pt idx="3">
                  <c:v>709.96</c:v>
                </c:pt>
                <c:pt idx="4">
                  <c:v>717.9699999999998</c:v>
                </c:pt>
                <c:pt idx="5">
                  <c:v>719.25</c:v>
                </c:pt>
                <c:pt idx="6">
                  <c:v>724.93000000000029</c:v>
                </c:pt>
                <c:pt idx="7">
                  <c:v>725.89999999999964</c:v>
                </c:pt>
                <c:pt idx="8">
                  <c:v>731.23000000000047</c:v>
                </c:pt>
                <c:pt idx="9">
                  <c:v>733.02999999999975</c:v>
                </c:pt>
                <c:pt idx="10">
                  <c:v>747.27000000000044</c:v>
                </c:pt>
                <c:pt idx="11">
                  <c:v>736.32999999999993</c:v>
                </c:pt>
                <c:pt idx="12">
                  <c:v>737.43000000000029</c:v>
                </c:pt>
                <c:pt idx="13">
                  <c:v>742.78999999999905</c:v>
                </c:pt>
                <c:pt idx="14">
                  <c:v>733.30000000000109</c:v>
                </c:pt>
                <c:pt idx="15">
                  <c:v>738.5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'270'!$B$5</c:f>
              <c:strCache>
                <c:ptCount val="1"/>
                <c:pt idx="0">
                  <c:v>23.6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'270'!$F$1:$R$1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'270'!$F$6:$R$6</c:f>
              <c:numCache>
                <c:formatCode>General</c:formatCode>
                <c:ptCount val="13"/>
                <c:pt idx="0">
                  <c:v>459.20909999999998</c:v>
                </c:pt>
                <c:pt idx="1">
                  <c:v>513.25700000000006</c:v>
                </c:pt>
                <c:pt idx="2">
                  <c:v>512.60199999999986</c:v>
                </c:pt>
                <c:pt idx="3">
                  <c:v>506.91000000000008</c:v>
                </c:pt>
                <c:pt idx="4">
                  <c:v>511.86999999999989</c:v>
                </c:pt>
                <c:pt idx="5">
                  <c:v>502.75</c:v>
                </c:pt>
                <c:pt idx="6">
                  <c:v>504.36000000000013</c:v>
                </c:pt>
                <c:pt idx="7">
                  <c:v>513.42000000000007</c:v>
                </c:pt>
                <c:pt idx="8">
                  <c:v>505.89999999999964</c:v>
                </c:pt>
                <c:pt idx="9">
                  <c:v>510.93000000000029</c:v>
                </c:pt>
                <c:pt idx="10">
                  <c:v>506.69999999999982</c:v>
                </c:pt>
                <c:pt idx="11">
                  <c:v>513.32000000000062</c:v>
                </c:pt>
                <c:pt idx="12">
                  <c:v>513.35999999999967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1008"/>
        <c:axId val="30892800"/>
      </c:scatterChart>
      <c:valAx>
        <c:axId val="308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92800"/>
        <c:crosses val="autoZero"/>
        <c:crossBetween val="midCat"/>
      </c:valAx>
      <c:valAx>
        <c:axId val="30892800"/>
        <c:scaling>
          <c:orientation val="minMax"/>
          <c:max val="80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9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363954505686788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'270'!$A$23:$A$28</c:f>
              <c:numCache>
                <c:formatCode>General</c:formatCode>
                <c:ptCount val="6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</c:v>
                </c:pt>
                <c:pt idx="4">
                  <c:v>23.6</c:v>
                </c:pt>
                <c:pt idx="5">
                  <c:v>23.8</c:v>
                </c:pt>
              </c:numCache>
            </c:numRef>
          </c:xVal>
          <c:yVal>
            <c:numRef>
              <c:f>'270'!$B$23:$B$28</c:f>
              <c:numCache>
                <c:formatCode>General</c:formatCode>
                <c:ptCount val="6"/>
                <c:pt idx="0">
                  <c:v>1039.5733749999999</c:v>
                </c:pt>
                <c:pt idx="1">
                  <c:v>934.6212444444443</c:v>
                </c:pt>
                <c:pt idx="2">
                  <c:v>822.06353333333334</c:v>
                </c:pt>
                <c:pt idx="3">
                  <c:v>726.28190625000002</c:v>
                </c:pt>
                <c:pt idx="4">
                  <c:v>505.73754615384615</c:v>
                </c:pt>
                <c:pt idx="5">
                  <c:v>611.7433166666666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3664"/>
        <c:axId val="30915200"/>
      </c:scatterChart>
      <c:valAx>
        <c:axId val="309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15200"/>
        <c:crosses val="autoZero"/>
        <c:crossBetween val="midCat"/>
      </c:valAx>
      <c:valAx>
        <c:axId val="309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009667541557308"/>
                  <c:y val="2.826188393117527E-2"/>
                </c:manualLayout>
              </c:layout>
              <c:numFmt formatCode="General" sourceLinked="0"/>
            </c:trendlineLbl>
          </c:trendline>
          <c:xVal>
            <c:numRef>
              <c:f>'280'!$A$21:$A$25</c:f>
              <c:numCache>
                <c:formatCode>General</c:formatCode>
                <c:ptCount val="5"/>
                <c:pt idx="0">
                  <c:v>24</c:v>
                </c:pt>
                <c:pt idx="1">
                  <c:v>24.1</c:v>
                </c:pt>
                <c:pt idx="2">
                  <c:v>24.2</c:v>
                </c:pt>
                <c:pt idx="3">
                  <c:v>24.4</c:v>
                </c:pt>
                <c:pt idx="4">
                  <c:v>24.6</c:v>
                </c:pt>
              </c:numCache>
            </c:numRef>
          </c:xVal>
          <c:yVal>
            <c:numRef>
              <c:f>'280'!$B$21:$B$25</c:f>
              <c:numCache>
                <c:formatCode>General</c:formatCode>
                <c:ptCount val="5"/>
                <c:pt idx="0">
                  <c:v>684.97923333333313</c:v>
                </c:pt>
                <c:pt idx="1">
                  <c:v>751.18359230769238</c:v>
                </c:pt>
                <c:pt idx="2">
                  <c:v>803.66593636363643</c:v>
                </c:pt>
                <c:pt idx="3">
                  <c:v>913.93554545454538</c:v>
                </c:pt>
                <c:pt idx="4">
                  <c:v>1011.1535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2176"/>
        <c:axId val="72560640"/>
      </c:scatterChart>
      <c:valAx>
        <c:axId val="725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60640"/>
        <c:crosses val="autoZero"/>
        <c:crossBetween val="midCat"/>
      </c:valAx>
      <c:valAx>
        <c:axId val="7256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6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129243219597548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'285'!$A$20:$A$23</c:f>
              <c:numCache>
                <c:formatCode>General</c:formatCode>
                <c:ptCount val="4"/>
                <c:pt idx="0">
                  <c:v>24</c:v>
                </c:pt>
                <c:pt idx="1">
                  <c:v>24.2</c:v>
                </c:pt>
                <c:pt idx="2">
                  <c:v>24.4</c:v>
                </c:pt>
                <c:pt idx="3">
                  <c:v>24.6</c:v>
                </c:pt>
              </c:numCache>
            </c:numRef>
          </c:xVal>
          <c:yVal>
            <c:numRef>
              <c:f>'285'!$B$20:$B$23</c:f>
              <c:numCache>
                <c:formatCode>General</c:formatCode>
                <c:ptCount val="4"/>
                <c:pt idx="0">
                  <c:v>669.96094285714287</c:v>
                </c:pt>
                <c:pt idx="1">
                  <c:v>785.97036363636369</c:v>
                </c:pt>
                <c:pt idx="2">
                  <c:v>893.47187500000007</c:v>
                </c:pt>
                <c:pt idx="3">
                  <c:v>996.73642857142852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1200"/>
        <c:axId val="72929664"/>
      </c:scatterChart>
      <c:valAx>
        <c:axId val="729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929664"/>
        <c:crosses val="autoZero"/>
        <c:crossBetween val="midCat"/>
      </c:valAx>
      <c:valAx>
        <c:axId val="729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3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34645669291336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vs!$A$2:$A$6</c:f>
              <c:numCache>
                <c:formatCode>General</c:formatCode>
                <c:ptCount val="5"/>
                <c:pt idx="0">
                  <c:v>263</c:v>
                </c:pt>
                <c:pt idx="1">
                  <c:v>270</c:v>
                </c:pt>
                <c:pt idx="2">
                  <c:v>280</c:v>
                </c:pt>
                <c:pt idx="3">
                  <c:v>285</c:v>
                </c:pt>
              </c:numCache>
            </c:numRef>
          </c:xVal>
          <c:yVal>
            <c:numRef>
              <c:f>vs!$B$2:$B$6</c:f>
              <c:numCache>
                <c:formatCode>General</c:formatCode>
                <c:ptCount val="5"/>
                <c:pt idx="0" formatCode="0.00">
                  <c:v>22.626169089730528</c:v>
                </c:pt>
                <c:pt idx="1">
                  <c:v>22.651861283798969</c:v>
                </c:pt>
                <c:pt idx="2">
                  <c:v>22.716831536438068</c:v>
                </c:pt>
                <c:pt idx="3">
                  <c:v>22.7629571068743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8624"/>
        <c:axId val="30864512"/>
      </c:scatterChart>
      <c:valAx>
        <c:axId val="308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64512"/>
        <c:crosses val="autoZero"/>
        <c:crossBetween val="midCat"/>
      </c:valAx>
      <c:valAx>
        <c:axId val="30864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85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32</xdr:row>
      <xdr:rowOff>4761</xdr:rowOff>
    </xdr:from>
    <xdr:to>
      <xdr:col>16</xdr:col>
      <xdr:colOff>571499</xdr:colOff>
      <xdr:row>49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380999</xdr:colOff>
      <xdr:row>49</xdr:row>
      <xdr:rowOff>138111</xdr:rowOff>
    </xdr:from>
    <xdr:to>
      <xdr:col>16</xdr:col>
      <xdr:colOff>542924</xdr:colOff>
      <xdr:row>65</xdr:row>
      <xdr:rowOff>161924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20</xdr:row>
      <xdr:rowOff>52387</xdr:rowOff>
    </xdr:from>
    <xdr:to>
      <xdr:col>13</xdr:col>
      <xdr:colOff>409575</xdr:colOff>
      <xdr:row>34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34</xdr:row>
      <xdr:rowOff>157162</xdr:rowOff>
    </xdr:from>
    <xdr:to>
      <xdr:col>13</xdr:col>
      <xdr:colOff>390525</xdr:colOff>
      <xdr:row>49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26</xdr:row>
      <xdr:rowOff>23812</xdr:rowOff>
    </xdr:from>
    <xdr:to>
      <xdr:col>10</xdr:col>
      <xdr:colOff>466725</xdr:colOff>
      <xdr:row>40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18</xdr:row>
      <xdr:rowOff>14287</xdr:rowOff>
    </xdr:from>
    <xdr:to>
      <xdr:col>12</xdr:col>
      <xdr:colOff>590550</xdr:colOff>
      <xdr:row>32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185737</xdr:rowOff>
    </xdr:from>
    <xdr:to>
      <xdr:col>11</xdr:col>
      <xdr:colOff>400050</xdr:colOff>
      <xdr:row>16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A35" sqref="A35"/>
    </sheetView>
  </sheetViews>
  <sheetFormatPr defaultRowHeight="15" x14ac:dyDescent="0.25"/>
  <cols>
    <col min="4" max="5" width="11" bestFit="1" customWidth="1"/>
    <col min="6" max="10" width="12.140625" bestFit="1" customWidth="1"/>
  </cols>
  <sheetData>
    <row r="1" spans="1:7" x14ac:dyDescent="0.25">
      <c r="A1" t="s">
        <v>5</v>
      </c>
      <c r="B1" t="s">
        <v>3</v>
      </c>
      <c r="C1" t="s">
        <v>4</v>
      </c>
      <c r="D1" t="s">
        <v>8</v>
      </c>
      <c r="E1" t="s">
        <v>0</v>
      </c>
      <c r="F1" t="s">
        <v>1</v>
      </c>
      <c r="G1" t="s">
        <v>2</v>
      </c>
    </row>
    <row r="2" spans="1:7" x14ac:dyDescent="0.25">
      <c r="A2" t="s">
        <v>6</v>
      </c>
      <c r="B2">
        <v>262.39999999999998</v>
      </c>
      <c r="C2">
        <v>263</v>
      </c>
      <c r="D2">
        <v>24</v>
      </c>
      <c r="E2">
        <v>504</v>
      </c>
      <c r="F2">
        <v>72</v>
      </c>
      <c r="G2">
        <v>504</v>
      </c>
    </row>
    <row r="3" spans="1:7" x14ac:dyDescent="0.25">
      <c r="A3" t="s">
        <v>7</v>
      </c>
      <c r="B3">
        <v>262.89999999999998</v>
      </c>
      <c r="C3">
        <v>263.2</v>
      </c>
      <c r="D3">
        <v>24</v>
      </c>
    </row>
    <row r="4" spans="1:7" x14ac:dyDescent="0.25">
      <c r="A4" t="s">
        <v>9</v>
      </c>
      <c r="B4">
        <v>262.89999999999998</v>
      </c>
      <c r="C4">
        <v>263</v>
      </c>
      <c r="D4">
        <v>23.8</v>
      </c>
    </row>
    <row r="5" spans="1:7" x14ac:dyDescent="0.25">
      <c r="A5" t="s">
        <v>10</v>
      </c>
      <c r="B5">
        <v>262.89999999999998</v>
      </c>
      <c r="C5">
        <v>263.2</v>
      </c>
      <c r="D5">
        <v>23.6</v>
      </c>
    </row>
    <row r="6" spans="1:7" x14ac:dyDescent="0.25">
      <c r="A6" t="s">
        <v>11</v>
      </c>
      <c r="B6">
        <v>262.89999999999998</v>
      </c>
      <c r="C6">
        <v>263.2</v>
      </c>
      <c r="D6">
        <v>23.4</v>
      </c>
    </row>
    <row r="7" spans="1:7" x14ac:dyDescent="0.25">
      <c r="A7" t="s">
        <v>12</v>
      </c>
      <c r="B7">
        <v>262.89999999999998</v>
      </c>
      <c r="C7">
        <v>263.2</v>
      </c>
      <c r="D7">
        <v>23.2</v>
      </c>
    </row>
    <row r="8" spans="1:7" x14ac:dyDescent="0.25">
      <c r="A8" t="s">
        <v>13</v>
      </c>
      <c r="B8">
        <v>262.89999999999998</v>
      </c>
      <c r="C8">
        <v>263.2</v>
      </c>
      <c r="D8">
        <v>23</v>
      </c>
    </row>
    <row r="9" spans="1:7" x14ac:dyDescent="0.25">
      <c r="A9" t="s">
        <v>14</v>
      </c>
      <c r="B9">
        <v>262.89999999999998</v>
      </c>
      <c r="C9">
        <v>263.2</v>
      </c>
      <c r="D9">
        <v>23.1</v>
      </c>
    </row>
    <row r="10" spans="1:7" x14ac:dyDescent="0.25">
      <c r="A10" t="s">
        <v>15</v>
      </c>
      <c r="B10">
        <v>262.89999999999998</v>
      </c>
      <c r="C10">
        <v>263.2</v>
      </c>
      <c r="D10">
        <v>24.2</v>
      </c>
    </row>
    <row r="11" spans="1:7" x14ac:dyDescent="0.25">
      <c r="A11" t="s">
        <v>16</v>
      </c>
      <c r="B11">
        <v>262.89999999999998</v>
      </c>
      <c r="C11">
        <v>263.2</v>
      </c>
      <c r="D11">
        <v>24.3</v>
      </c>
    </row>
    <row r="12" spans="1:7" x14ac:dyDescent="0.25">
      <c r="A12" t="s">
        <v>17</v>
      </c>
      <c r="B12">
        <v>262.89999999999998</v>
      </c>
      <c r="C12">
        <v>263.2</v>
      </c>
      <c r="D12">
        <v>24.4</v>
      </c>
    </row>
    <row r="14" spans="1:7" x14ac:dyDescent="0.25">
      <c r="A14" t="s">
        <v>20</v>
      </c>
      <c r="B14">
        <v>269.89999999999998</v>
      </c>
      <c r="C14">
        <v>270.2</v>
      </c>
      <c r="D14">
        <v>24</v>
      </c>
    </row>
    <row r="15" spans="1:7" x14ac:dyDescent="0.25">
      <c r="A15" t="s">
        <v>21</v>
      </c>
      <c r="B15">
        <v>269.89999999999998</v>
      </c>
      <c r="C15">
        <v>270.2</v>
      </c>
      <c r="D15">
        <v>23.8</v>
      </c>
    </row>
    <row r="16" spans="1:7" x14ac:dyDescent="0.25">
      <c r="A16" t="s">
        <v>22</v>
      </c>
      <c r="B16">
        <v>269.89999999999998</v>
      </c>
      <c r="C16">
        <v>270.2</v>
      </c>
      <c r="D16">
        <v>23.6</v>
      </c>
    </row>
    <row r="17" spans="1:4" x14ac:dyDescent="0.25">
      <c r="A17" t="s">
        <v>23</v>
      </c>
      <c r="B17">
        <v>269.89999999999998</v>
      </c>
      <c r="C17">
        <v>270.2</v>
      </c>
      <c r="D17">
        <v>23.4</v>
      </c>
    </row>
    <row r="18" spans="1:4" x14ac:dyDescent="0.25">
      <c r="A18" t="s">
        <v>24</v>
      </c>
      <c r="B18">
        <v>270</v>
      </c>
      <c r="D18">
        <v>23.2</v>
      </c>
    </row>
    <row r="19" spans="1:4" x14ac:dyDescent="0.25">
      <c r="A19" t="s">
        <v>25</v>
      </c>
      <c r="B19">
        <v>270</v>
      </c>
      <c r="D19">
        <v>23</v>
      </c>
    </row>
    <row r="20" spans="1:4" x14ac:dyDescent="0.25">
      <c r="A20" t="s">
        <v>30</v>
      </c>
      <c r="B20">
        <v>269.89999999999998</v>
      </c>
      <c r="C20">
        <v>270.2</v>
      </c>
      <c r="D20">
        <v>24.2</v>
      </c>
    </row>
    <row r="21" spans="1:4" x14ac:dyDescent="0.25">
      <c r="A21" t="s">
        <v>31</v>
      </c>
      <c r="B21">
        <v>269.89999999999998</v>
      </c>
      <c r="C21">
        <v>270.2</v>
      </c>
      <c r="D21">
        <v>24.4</v>
      </c>
    </row>
    <row r="22" spans="1:4" x14ac:dyDescent="0.25">
      <c r="A22" t="s">
        <v>32</v>
      </c>
      <c r="B22">
        <v>269.89999999999998</v>
      </c>
      <c r="C22">
        <v>270.2</v>
      </c>
      <c r="D22">
        <v>24.6</v>
      </c>
    </row>
    <row r="24" spans="1:4" x14ac:dyDescent="0.25">
      <c r="A24" t="s">
        <v>33</v>
      </c>
      <c r="B24">
        <v>280</v>
      </c>
      <c r="D24">
        <v>24</v>
      </c>
    </row>
    <row r="25" spans="1:4" x14ac:dyDescent="0.25">
      <c r="A25" t="s">
        <v>34</v>
      </c>
      <c r="B25">
        <v>280</v>
      </c>
      <c r="D25">
        <v>24.2</v>
      </c>
    </row>
    <row r="26" spans="1:4" x14ac:dyDescent="0.25">
      <c r="A26" t="s">
        <v>35</v>
      </c>
      <c r="B26">
        <v>280</v>
      </c>
      <c r="D26">
        <v>24.4</v>
      </c>
    </row>
    <row r="27" spans="1:4" x14ac:dyDescent="0.25">
      <c r="A27" t="s">
        <v>36</v>
      </c>
      <c r="B27">
        <v>280</v>
      </c>
      <c r="D27">
        <v>24.6</v>
      </c>
    </row>
    <row r="29" spans="1:4" x14ac:dyDescent="0.25">
      <c r="A29" t="s">
        <v>37</v>
      </c>
      <c r="B29">
        <v>280</v>
      </c>
      <c r="D29">
        <v>24.1</v>
      </c>
    </row>
    <row r="30" spans="1:4" x14ac:dyDescent="0.25">
      <c r="A30" t="s">
        <v>38</v>
      </c>
      <c r="B30">
        <v>280</v>
      </c>
      <c r="D30">
        <v>24.8</v>
      </c>
    </row>
    <row r="32" spans="1:4" x14ac:dyDescent="0.25">
      <c r="A32" t="s">
        <v>39</v>
      </c>
      <c r="B32">
        <v>285</v>
      </c>
      <c r="D32">
        <v>24</v>
      </c>
    </row>
    <row r="33" spans="1:4" x14ac:dyDescent="0.25">
      <c r="A33" t="s">
        <v>40</v>
      </c>
      <c r="B33">
        <v>285</v>
      </c>
      <c r="D33">
        <v>24.2</v>
      </c>
    </row>
    <row r="34" spans="1:4" x14ac:dyDescent="0.25">
      <c r="A34" t="s">
        <v>41</v>
      </c>
      <c r="B34">
        <v>285</v>
      </c>
      <c r="D34">
        <v>24.4</v>
      </c>
    </row>
    <row r="35" spans="1:4" x14ac:dyDescent="0.25">
      <c r="A35" t="s">
        <v>42</v>
      </c>
      <c r="B35">
        <v>285</v>
      </c>
      <c r="D35">
        <v>24.6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37" workbookViewId="0">
      <selection activeCell="C62" sqref="C62"/>
    </sheetView>
  </sheetViews>
  <sheetFormatPr defaultRowHeight="15" x14ac:dyDescent="0.25"/>
  <sheetData>
    <row r="1" spans="1:28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</row>
    <row r="2" spans="1:28" x14ac:dyDescent="0.25">
      <c r="A2">
        <v>263</v>
      </c>
      <c r="B2">
        <v>24.4</v>
      </c>
      <c r="C2" t="s">
        <v>17</v>
      </c>
      <c r="E2" t="s">
        <v>27</v>
      </c>
      <c r="F2">
        <v>-74.3613</v>
      </c>
      <c r="G2">
        <v>848.58900000000006</v>
      </c>
      <c r="H2">
        <v>1786.77</v>
      </c>
      <c r="I2">
        <v>2722.63</v>
      </c>
      <c r="J2">
        <v>3665.18</v>
      </c>
      <c r="K2">
        <v>4614.6499999999996</v>
      </c>
      <c r="L2">
        <v>5574.6</v>
      </c>
      <c r="M2">
        <v>6531.61</v>
      </c>
      <c r="N2">
        <v>7496.02</v>
      </c>
      <c r="O2">
        <v>8461.4599999999991</v>
      </c>
      <c r="P2">
        <v>9428.82</v>
      </c>
      <c r="Q2">
        <v>10394.700000000001</v>
      </c>
      <c r="R2">
        <v>11367.6</v>
      </c>
      <c r="S2">
        <v>12328.5</v>
      </c>
      <c r="T2">
        <v>13312.1</v>
      </c>
      <c r="U2">
        <v>14277.3</v>
      </c>
      <c r="V2">
        <v>15252.5</v>
      </c>
      <c r="W2">
        <v>16242.9</v>
      </c>
      <c r="X2">
        <v>17212.7</v>
      </c>
    </row>
    <row r="3" spans="1:28" x14ac:dyDescent="0.25">
      <c r="D3">
        <f>AVERAGE(F3:AD3)</f>
        <v>960.39229444444447</v>
      </c>
      <c r="F3">
        <f>G2-F2</f>
        <v>922.95030000000008</v>
      </c>
      <c r="G3">
        <f>H2-G2</f>
        <v>938.18099999999993</v>
      </c>
      <c r="H3">
        <f t="shared" ref="H3:T3" si="0">I2-H2</f>
        <v>935.86000000000013</v>
      </c>
      <c r="I3">
        <f t="shared" si="0"/>
        <v>942.54999999999973</v>
      </c>
      <c r="J3">
        <f t="shared" si="0"/>
        <v>949.4699999999998</v>
      </c>
      <c r="K3">
        <f t="shared" si="0"/>
        <v>959.95000000000073</v>
      </c>
      <c r="L3">
        <f t="shared" si="0"/>
        <v>957.00999999999931</v>
      </c>
      <c r="M3">
        <f t="shared" si="0"/>
        <v>964.41000000000076</v>
      </c>
      <c r="N3">
        <f t="shared" si="0"/>
        <v>965.43999999999869</v>
      </c>
      <c r="O3">
        <f t="shared" si="0"/>
        <v>967.36000000000058</v>
      </c>
      <c r="P3">
        <f t="shared" si="0"/>
        <v>965.88000000000102</v>
      </c>
      <c r="Q3">
        <f t="shared" si="0"/>
        <v>972.89999999999964</v>
      </c>
      <c r="R3">
        <f t="shared" si="0"/>
        <v>960.89999999999964</v>
      </c>
      <c r="S3">
        <f t="shared" si="0"/>
        <v>983.60000000000036</v>
      </c>
      <c r="T3">
        <f t="shared" si="0"/>
        <v>965.19999999999891</v>
      </c>
      <c r="U3">
        <f>V2-U2</f>
        <v>975.20000000000073</v>
      </c>
      <c r="V3">
        <f>W2-V2</f>
        <v>990.39999999999964</v>
      </c>
      <c r="W3">
        <f>X2-W2</f>
        <v>969.80000000000109</v>
      </c>
    </row>
    <row r="5" spans="1:28" x14ac:dyDescent="0.25">
      <c r="A5">
        <v>263</v>
      </c>
      <c r="B5">
        <v>24.3</v>
      </c>
      <c r="C5" t="s">
        <v>16</v>
      </c>
      <c r="F5">
        <v>-58.649299999999997</v>
      </c>
      <c r="G5">
        <v>795.27599999999995</v>
      </c>
      <c r="H5">
        <v>1690.08</v>
      </c>
      <c r="I5">
        <v>2577.02</v>
      </c>
      <c r="J5">
        <v>3463.24</v>
      </c>
      <c r="K5">
        <v>4362.83</v>
      </c>
      <c r="L5">
        <v>5261.41</v>
      </c>
      <c r="M5">
        <v>6162.13</v>
      </c>
      <c r="N5">
        <v>7066.45</v>
      </c>
      <c r="O5">
        <v>7978.04</v>
      </c>
      <c r="P5">
        <v>8888.2900000000009</v>
      </c>
      <c r="Q5">
        <v>9799.6</v>
      </c>
      <c r="R5">
        <v>10708.8</v>
      </c>
      <c r="S5">
        <v>11623.1</v>
      </c>
      <c r="T5">
        <v>12552.5</v>
      </c>
      <c r="U5">
        <v>13460.1</v>
      </c>
      <c r="V5">
        <v>14379.6</v>
      </c>
      <c r="W5">
        <v>15318</v>
      </c>
      <c r="X5">
        <v>16230</v>
      </c>
      <c r="Y5">
        <v>17156.900000000001</v>
      </c>
      <c r="Z5">
        <v>18093.2</v>
      </c>
    </row>
    <row r="6" spans="1:28" x14ac:dyDescent="0.25">
      <c r="D6">
        <f>AVERAGE(F6:AD6)</f>
        <v>907.59246500000006</v>
      </c>
      <c r="F6">
        <f>G5-F5</f>
        <v>853.92529999999999</v>
      </c>
      <c r="G6">
        <f t="shared" ref="G6:R6" si="1">H5-G5</f>
        <v>894.80399999999997</v>
      </c>
      <c r="H6">
        <f t="shared" si="1"/>
        <v>886.94</v>
      </c>
      <c r="I6">
        <f t="shared" si="1"/>
        <v>886.2199999999998</v>
      </c>
      <c r="J6">
        <f t="shared" si="1"/>
        <v>899.59000000000015</v>
      </c>
      <c r="K6">
        <f t="shared" si="1"/>
        <v>898.57999999999993</v>
      </c>
      <c r="L6">
        <f t="shared" si="1"/>
        <v>900.72000000000025</v>
      </c>
      <c r="M6">
        <f t="shared" si="1"/>
        <v>904.31999999999971</v>
      </c>
      <c r="N6">
        <f t="shared" si="1"/>
        <v>911.59000000000015</v>
      </c>
      <c r="O6">
        <f t="shared" si="1"/>
        <v>910.25000000000091</v>
      </c>
      <c r="P6">
        <f t="shared" si="1"/>
        <v>911.30999999999949</v>
      </c>
      <c r="Q6">
        <f t="shared" si="1"/>
        <v>909.19999999999891</v>
      </c>
      <c r="R6">
        <f t="shared" si="1"/>
        <v>914.30000000000109</v>
      </c>
      <c r="S6">
        <f t="shared" ref="S6" si="2">T5-S5</f>
        <v>929.39999999999964</v>
      </c>
      <c r="T6">
        <f t="shared" ref="T6" si="3">U5-T5</f>
        <v>907.60000000000036</v>
      </c>
      <c r="U6">
        <f t="shared" ref="U6" si="4">V5-U5</f>
        <v>919.5</v>
      </c>
      <c r="V6">
        <f t="shared" ref="V6" si="5">W5-V5</f>
        <v>938.39999999999964</v>
      </c>
      <c r="W6">
        <f t="shared" ref="W6" si="6">X5-W5</f>
        <v>912</v>
      </c>
      <c r="X6">
        <f t="shared" ref="X6" si="7">Y5-X5</f>
        <v>926.90000000000146</v>
      </c>
      <c r="Y6">
        <f t="shared" ref="Y6" si="8">Z5-Y5</f>
        <v>936.29999999999927</v>
      </c>
    </row>
    <row r="8" spans="1:28" x14ac:dyDescent="0.25">
      <c r="A8">
        <v>263</v>
      </c>
      <c r="B8">
        <v>24.2</v>
      </c>
      <c r="C8" t="s">
        <v>15</v>
      </c>
      <c r="F8">
        <v>-51.007800000000003</v>
      </c>
      <c r="G8">
        <v>752.83699999999999</v>
      </c>
      <c r="H8">
        <v>1585.3</v>
      </c>
      <c r="I8">
        <v>2418.63</v>
      </c>
      <c r="J8">
        <v>3253.33</v>
      </c>
      <c r="K8">
        <v>4094.27</v>
      </c>
      <c r="L8">
        <v>4929.91</v>
      </c>
      <c r="M8">
        <v>5774.83</v>
      </c>
      <c r="N8">
        <v>6623.9</v>
      </c>
      <c r="O8">
        <v>7469.19</v>
      </c>
      <c r="P8">
        <v>8314.99</v>
      </c>
      <c r="Q8">
        <v>9166.6299999999992</v>
      </c>
      <c r="R8">
        <v>10025.6</v>
      </c>
      <c r="S8">
        <v>10880</v>
      </c>
      <c r="T8">
        <v>11743.3</v>
      </c>
      <c r="U8">
        <v>12612.8</v>
      </c>
      <c r="V8">
        <v>13471.5</v>
      </c>
      <c r="W8">
        <v>14337.1</v>
      </c>
      <c r="X8">
        <v>15206.6</v>
      </c>
      <c r="Y8">
        <v>16072.8</v>
      </c>
      <c r="Z8">
        <v>16949.599999999999</v>
      </c>
      <c r="AA8">
        <v>17819.900000000001</v>
      </c>
      <c r="AB8">
        <v>18680.900000000001</v>
      </c>
    </row>
    <row r="9" spans="1:28" x14ac:dyDescent="0.25">
      <c r="D9">
        <f>AVERAGE(F9:AD9)</f>
        <v>851.45035454545462</v>
      </c>
      <c r="F9">
        <f>G8-F8</f>
        <v>803.84479999999996</v>
      </c>
      <c r="G9">
        <f t="shared" ref="G9:O9" si="9">H8-G8</f>
        <v>832.46299999999997</v>
      </c>
      <c r="H9">
        <f t="shared" si="9"/>
        <v>833.33000000000015</v>
      </c>
      <c r="I9">
        <f t="shared" si="9"/>
        <v>834.69999999999982</v>
      </c>
      <c r="J9">
        <f t="shared" si="9"/>
        <v>840.94</v>
      </c>
      <c r="K9">
        <f t="shared" si="9"/>
        <v>835.63999999999987</v>
      </c>
      <c r="L9">
        <f t="shared" si="9"/>
        <v>844.92000000000007</v>
      </c>
      <c r="M9">
        <f t="shared" si="9"/>
        <v>849.06999999999971</v>
      </c>
      <c r="N9">
        <f t="shared" si="9"/>
        <v>845.29</v>
      </c>
      <c r="O9">
        <f t="shared" si="9"/>
        <v>845.80000000000018</v>
      </c>
      <c r="P9">
        <f t="shared" ref="P9" si="10">Q8-P8</f>
        <v>851.63999999999942</v>
      </c>
      <c r="Q9">
        <f t="shared" ref="Q9" si="11">R8-Q8</f>
        <v>858.97000000000116</v>
      </c>
      <c r="R9">
        <f t="shared" ref="R9" si="12">S8-R8</f>
        <v>854.39999999999964</v>
      </c>
      <c r="S9">
        <f t="shared" ref="S9" si="13">T8-S8</f>
        <v>863.29999999999927</v>
      </c>
      <c r="T9">
        <f t="shared" ref="T9" si="14">U8-T8</f>
        <v>869.5</v>
      </c>
      <c r="U9">
        <f t="shared" ref="U9" si="15">V8-U8</f>
        <v>858.70000000000073</v>
      </c>
      <c r="V9">
        <f t="shared" ref="V9" si="16">W8-V8</f>
        <v>865.60000000000036</v>
      </c>
      <c r="W9">
        <f t="shared" ref="W9:X9" si="17">X8-W8</f>
        <v>869.5</v>
      </c>
      <c r="X9">
        <f t="shared" si="17"/>
        <v>866.19999999999891</v>
      </c>
      <c r="Y9">
        <f t="shared" ref="Y9" si="18">Z8-Y8</f>
        <v>876.79999999999927</v>
      </c>
      <c r="Z9">
        <f t="shared" ref="Z9" si="19">AA8-Z8</f>
        <v>870.30000000000291</v>
      </c>
      <c r="AA9">
        <f t="shared" ref="AA9" si="20">AB8-AA8</f>
        <v>861</v>
      </c>
    </row>
    <row r="11" spans="1:28" x14ac:dyDescent="0.25">
      <c r="A11">
        <v>263</v>
      </c>
      <c r="B11">
        <v>24</v>
      </c>
      <c r="C11" t="s">
        <v>7</v>
      </c>
      <c r="F11">
        <v>-47.628399999999999</v>
      </c>
      <c r="G11">
        <v>647.58399999999995</v>
      </c>
      <c r="H11">
        <v>1370.9</v>
      </c>
      <c r="I11">
        <v>2105.65</v>
      </c>
      <c r="J11">
        <v>2837.5</v>
      </c>
      <c r="K11">
        <v>3575.34</v>
      </c>
      <c r="L11">
        <v>4314.57</v>
      </c>
      <c r="M11">
        <v>5054.26</v>
      </c>
      <c r="N11">
        <v>5796.22</v>
      </c>
      <c r="O11">
        <v>6534.36</v>
      </c>
      <c r="P11">
        <v>7282.99</v>
      </c>
      <c r="Q11">
        <v>8026.39</v>
      </c>
      <c r="R11">
        <v>8762.93</v>
      </c>
      <c r="S11">
        <v>9506.7900000000009</v>
      </c>
      <c r="T11">
        <v>10255.799999999999</v>
      </c>
    </row>
    <row r="12" spans="1:28" x14ac:dyDescent="0.25">
      <c r="D12">
        <f>AVERAGE(F12:AD12)</f>
        <v>735.95917142857138</v>
      </c>
      <c r="F12">
        <f>G11-F11</f>
        <v>695.21239999999989</v>
      </c>
      <c r="G12">
        <f t="shared" ref="G12:S12" si="21">H11-G11</f>
        <v>723.31600000000014</v>
      </c>
      <c r="H12">
        <f t="shared" si="21"/>
        <v>734.75</v>
      </c>
      <c r="I12">
        <f t="shared" si="21"/>
        <v>731.84999999999991</v>
      </c>
      <c r="J12">
        <f t="shared" si="21"/>
        <v>737.84000000000015</v>
      </c>
      <c r="K12">
        <f t="shared" si="21"/>
        <v>739.22999999999956</v>
      </c>
      <c r="L12">
        <f t="shared" si="21"/>
        <v>739.69000000000051</v>
      </c>
      <c r="M12">
        <f t="shared" si="21"/>
        <v>741.96</v>
      </c>
      <c r="N12">
        <f t="shared" si="21"/>
        <v>738.13999999999942</v>
      </c>
      <c r="O12">
        <f t="shared" si="21"/>
        <v>748.63000000000011</v>
      </c>
      <c r="P12">
        <f t="shared" si="21"/>
        <v>743.40000000000055</v>
      </c>
      <c r="Q12">
        <f t="shared" si="21"/>
        <v>736.54</v>
      </c>
      <c r="R12">
        <f t="shared" si="21"/>
        <v>743.86000000000058</v>
      </c>
      <c r="S12">
        <f t="shared" si="21"/>
        <v>749.0099999999984</v>
      </c>
    </row>
    <row r="14" spans="1:28" x14ac:dyDescent="0.25">
      <c r="A14">
        <v>263</v>
      </c>
      <c r="B14">
        <v>23.8</v>
      </c>
      <c r="C14" t="s">
        <v>9</v>
      </c>
      <c r="F14">
        <v>-44.8643</v>
      </c>
      <c r="G14">
        <v>551.56399999999996</v>
      </c>
      <c r="H14">
        <v>1171.03</v>
      </c>
      <c r="I14">
        <v>1791.85</v>
      </c>
      <c r="J14">
        <v>2416.56</v>
      </c>
      <c r="K14">
        <v>3046.8</v>
      </c>
      <c r="L14">
        <v>3675.76</v>
      </c>
      <c r="M14">
        <v>4307.12</v>
      </c>
      <c r="N14">
        <v>4939.7700000000004</v>
      </c>
      <c r="O14">
        <v>5571.35</v>
      </c>
      <c r="P14">
        <v>6198.08</v>
      </c>
      <c r="Q14">
        <v>6828.89</v>
      </c>
      <c r="R14">
        <v>7451.22</v>
      </c>
    </row>
    <row r="15" spans="1:28" x14ac:dyDescent="0.25">
      <c r="D15">
        <f>AVERAGE(F15:AD15)</f>
        <v>624.67369166666674</v>
      </c>
      <c r="F15">
        <f>G14-F14</f>
        <v>596.42829999999992</v>
      </c>
      <c r="G15">
        <f t="shared" ref="G15:Q15" si="22">H14-G14</f>
        <v>619.46600000000001</v>
      </c>
      <c r="H15">
        <f t="shared" si="22"/>
        <v>620.81999999999994</v>
      </c>
      <c r="I15">
        <f t="shared" si="22"/>
        <v>624.71</v>
      </c>
      <c r="J15">
        <f t="shared" si="22"/>
        <v>630.24000000000024</v>
      </c>
      <c r="K15">
        <f t="shared" si="22"/>
        <v>628.96</v>
      </c>
      <c r="L15">
        <f t="shared" si="22"/>
        <v>631.35999999999967</v>
      </c>
      <c r="M15">
        <f t="shared" si="22"/>
        <v>632.65000000000055</v>
      </c>
      <c r="N15">
        <f t="shared" si="22"/>
        <v>631.57999999999993</v>
      </c>
      <c r="O15">
        <f t="shared" si="22"/>
        <v>626.72999999999956</v>
      </c>
      <c r="P15">
        <f t="shared" si="22"/>
        <v>630.8100000000004</v>
      </c>
      <c r="Q15">
        <f t="shared" si="22"/>
        <v>622.32999999999993</v>
      </c>
    </row>
    <row r="17" spans="1:19" x14ac:dyDescent="0.25">
      <c r="A17">
        <v>263</v>
      </c>
      <c r="B17">
        <v>23.6</v>
      </c>
      <c r="C17" t="s">
        <v>10</v>
      </c>
      <c r="F17">
        <v>-14.396599999999999</v>
      </c>
      <c r="G17">
        <v>492.62299999999999</v>
      </c>
      <c r="H17">
        <v>1012.49</v>
      </c>
      <c r="I17">
        <v>1534</v>
      </c>
      <c r="J17">
        <v>2058.5100000000002</v>
      </c>
      <c r="K17">
        <v>2581.62</v>
      </c>
      <c r="L17">
        <v>3114.41</v>
      </c>
      <c r="M17">
        <v>3644.11</v>
      </c>
      <c r="N17">
        <v>4174.13</v>
      </c>
      <c r="O17">
        <v>4704.17</v>
      </c>
      <c r="P17">
        <v>5235.24</v>
      </c>
      <c r="Q17">
        <v>5767.35</v>
      </c>
      <c r="R17">
        <v>6298.68</v>
      </c>
      <c r="S17">
        <v>6830.81</v>
      </c>
    </row>
    <row r="18" spans="1:19" x14ac:dyDescent="0.25">
      <c r="D18">
        <f>AVERAGE(F18:AD18)</f>
        <v>526.55435384615384</v>
      </c>
      <c r="F18">
        <f>G17-F17</f>
        <v>507.01959999999997</v>
      </c>
      <c r="G18">
        <f t="shared" ref="G18:R18" si="23">H17-G17</f>
        <v>519.86699999999996</v>
      </c>
      <c r="H18">
        <f t="shared" si="23"/>
        <v>521.51</v>
      </c>
      <c r="I18">
        <f t="shared" si="23"/>
        <v>524.51000000000022</v>
      </c>
      <c r="J18">
        <f t="shared" si="23"/>
        <v>523.10999999999967</v>
      </c>
      <c r="K18">
        <f t="shared" si="23"/>
        <v>532.79</v>
      </c>
      <c r="L18">
        <f t="shared" si="23"/>
        <v>529.70000000000027</v>
      </c>
      <c r="M18">
        <f t="shared" si="23"/>
        <v>530.02</v>
      </c>
      <c r="N18">
        <f t="shared" si="23"/>
        <v>530.04</v>
      </c>
      <c r="O18">
        <f t="shared" si="23"/>
        <v>531.06999999999971</v>
      </c>
      <c r="P18">
        <f t="shared" si="23"/>
        <v>532.11000000000058</v>
      </c>
      <c r="Q18">
        <f t="shared" si="23"/>
        <v>531.32999999999993</v>
      </c>
      <c r="R18">
        <f t="shared" si="23"/>
        <v>532.13000000000011</v>
      </c>
    </row>
    <row r="20" spans="1:19" x14ac:dyDescent="0.25">
      <c r="A20">
        <v>263</v>
      </c>
      <c r="B20">
        <v>23.4</v>
      </c>
      <c r="C20" t="s">
        <v>11</v>
      </c>
      <c r="F20">
        <v>2.27738</v>
      </c>
      <c r="G20">
        <v>391.98700000000002</v>
      </c>
      <c r="H20">
        <v>809.40599999999995</v>
      </c>
      <c r="I20">
        <v>1222.9000000000001</v>
      </c>
      <c r="J20">
        <v>1641.71</v>
      </c>
      <c r="K20">
        <v>2061.71</v>
      </c>
      <c r="L20">
        <v>2484.92</v>
      </c>
      <c r="M20">
        <v>2907.92</v>
      </c>
      <c r="N20">
        <v>3338.27</v>
      </c>
      <c r="O20">
        <v>3763.82</v>
      </c>
      <c r="P20">
        <v>4193.0600000000004</v>
      </c>
      <c r="Q20">
        <v>4616.49</v>
      </c>
      <c r="R20">
        <v>5042.5600000000004</v>
      </c>
      <c r="S20">
        <v>5470.75</v>
      </c>
    </row>
    <row r="21" spans="1:19" x14ac:dyDescent="0.25">
      <c r="D21">
        <f>AVERAGE(F21:AD21)</f>
        <v>420.65173999999996</v>
      </c>
      <c r="F21">
        <f>G20-F20</f>
        <v>389.70962000000003</v>
      </c>
      <c r="G21">
        <f t="shared" ref="G21:R21" si="24">H20-G20</f>
        <v>417.41899999999993</v>
      </c>
      <c r="H21">
        <f t="shared" si="24"/>
        <v>413.49400000000014</v>
      </c>
      <c r="I21">
        <f t="shared" si="24"/>
        <v>418.80999999999995</v>
      </c>
      <c r="J21">
        <f t="shared" si="24"/>
        <v>420</v>
      </c>
      <c r="K21">
        <f t="shared" si="24"/>
        <v>423.21000000000004</v>
      </c>
      <c r="L21">
        <f t="shared" si="24"/>
        <v>423</v>
      </c>
      <c r="M21">
        <f t="shared" si="24"/>
        <v>430.34999999999991</v>
      </c>
      <c r="N21">
        <f t="shared" si="24"/>
        <v>425.55000000000018</v>
      </c>
      <c r="O21">
        <f t="shared" si="24"/>
        <v>429.24000000000024</v>
      </c>
      <c r="P21">
        <f t="shared" si="24"/>
        <v>423.42999999999938</v>
      </c>
      <c r="Q21">
        <f t="shared" si="24"/>
        <v>426.07000000000062</v>
      </c>
      <c r="R21">
        <f t="shared" si="24"/>
        <v>428.1899999999996</v>
      </c>
    </row>
    <row r="23" spans="1:19" x14ac:dyDescent="0.25">
      <c r="A23">
        <v>263</v>
      </c>
      <c r="B23">
        <v>23.2</v>
      </c>
      <c r="C23" t="s">
        <v>12</v>
      </c>
      <c r="F23">
        <v>6.1405099999999999</v>
      </c>
      <c r="G23">
        <v>290.50400000000002</v>
      </c>
      <c r="H23">
        <v>604.827</v>
      </c>
      <c r="I23">
        <v>921.39200000000005</v>
      </c>
      <c r="J23">
        <v>1237.3499999999999</v>
      </c>
      <c r="K23">
        <v>1555.09</v>
      </c>
      <c r="L23">
        <v>1868.26</v>
      </c>
      <c r="M23">
        <v>2186.3000000000002</v>
      </c>
      <c r="N23">
        <v>2502.37</v>
      </c>
      <c r="O23">
        <v>2821.95</v>
      </c>
      <c r="P23">
        <v>3133.14</v>
      </c>
    </row>
    <row r="24" spans="1:19" x14ac:dyDescent="0.25">
      <c r="D24">
        <f>AVERAGE(F24:AD24)</f>
        <v>312.69994899999995</v>
      </c>
      <c r="F24">
        <f>G23-F23</f>
        <v>284.36349000000001</v>
      </c>
      <c r="G24">
        <f t="shared" ref="G24:O24" si="25">H23-G23</f>
        <v>314.32299999999998</v>
      </c>
      <c r="H24">
        <f t="shared" si="25"/>
        <v>316.56500000000005</v>
      </c>
      <c r="I24">
        <f t="shared" si="25"/>
        <v>315.95799999999986</v>
      </c>
      <c r="J24">
        <f t="shared" si="25"/>
        <v>317.74</v>
      </c>
      <c r="K24">
        <f t="shared" si="25"/>
        <v>313.17000000000007</v>
      </c>
      <c r="L24">
        <f t="shared" si="25"/>
        <v>318.04000000000019</v>
      </c>
      <c r="M24">
        <f t="shared" si="25"/>
        <v>316.06999999999971</v>
      </c>
      <c r="N24">
        <f t="shared" si="25"/>
        <v>319.57999999999993</v>
      </c>
      <c r="O24">
        <f t="shared" si="25"/>
        <v>311.19000000000005</v>
      </c>
    </row>
    <row r="33" spans="1:5" x14ac:dyDescent="0.25">
      <c r="A33" t="s">
        <v>19</v>
      </c>
      <c r="B33" t="s">
        <v>28</v>
      </c>
      <c r="D33" t="s">
        <v>18</v>
      </c>
      <c r="E33" t="s">
        <v>29</v>
      </c>
    </row>
    <row r="34" spans="1:5" x14ac:dyDescent="0.25">
      <c r="A34">
        <v>24.4</v>
      </c>
      <c r="B34">
        <f>D3</f>
        <v>960.39229444444447</v>
      </c>
      <c r="D34">
        <v>263</v>
      </c>
      <c r="E34" s="1">
        <f>12217/539.95</f>
        <v>22.626169089730528</v>
      </c>
    </row>
    <row r="35" spans="1:5" x14ac:dyDescent="0.25">
      <c r="A35">
        <v>24.3</v>
      </c>
      <c r="B35">
        <f>D6</f>
        <v>907.59246500000006</v>
      </c>
      <c r="E35" s="1"/>
    </row>
    <row r="36" spans="1:5" x14ac:dyDescent="0.25">
      <c r="A36">
        <v>24.2</v>
      </c>
      <c r="B36">
        <f>D9</f>
        <v>851.45035454545462</v>
      </c>
      <c r="E36" s="1"/>
    </row>
    <row r="37" spans="1:5" x14ac:dyDescent="0.25">
      <c r="A37">
        <v>24</v>
      </c>
      <c r="B37">
        <f>D12</f>
        <v>735.95917142857138</v>
      </c>
      <c r="E37" s="1"/>
    </row>
    <row r="38" spans="1:5" x14ac:dyDescent="0.25">
      <c r="A38">
        <v>23.8</v>
      </c>
      <c r="B38">
        <f>D15</f>
        <v>624.67369166666674</v>
      </c>
      <c r="E38" s="1"/>
    </row>
    <row r="39" spans="1:5" x14ac:dyDescent="0.25">
      <c r="A39">
        <v>23.6</v>
      </c>
      <c r="B39">
        <f>D18</f>
        <v>526.55435384615384</v>
      </c>
      <c r="E39" s="1"/>
    </row>
    <row r="40" spans="1:5" x14ac:dyDescent="0.25">
      <c r="A40">
        <v>23.4</v>
      </c>
      <c r="B40">
        <f>D21</f>
        <v>420.65173999999996</v>
      </c>
      <c r="E40" s="1"/>
    </row>
    <row r="41" spans="1:5" x14ac:dyDescent="0.25">
      <c r="A41">
        <v>23.2</v>
      </c>
      <c r="B41">
        <f>D24</f>
        <v>312.69994899999995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C30" sqref="C30"/>
    </sheetView>
  </sheetViews>
  <sheetFormatPr defaultRowHeight="15" x14ac:dyDescent="0.25"/>
  <sheetData>
    <row r="1" spans="1:28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</row>
    <row r="2" spans="1:28" x14ac:dyDescent="0.25">
      <c r="A2">
        <v>270</v>
      </c>
      <c r="B2">
        <v>24</v>
      </c>
      <c r="C2" t="s">
        <v>20</v>
      </c>
      <c r="F2">
        <v>-65.810500000000005</v>
      </c>
      <c r="G2">
        <v>631.44000000000005</v>
      </c>
      <c r="H2">
        <v>1345.76</v>
      </c>
      <c r="I2">
        <v>2056.81</v>
      </c>
      <c r="J2">
        <v>2766.77</v>
      </c>
      <c r="K2">
        <v>3484.74</v>
      </c>
      <c r="L2">
        <v>4203.99</v>
      </c>
      <c r="M2">
        <v>4928.92</v>
      </c>
      <c r="N2">
        <v>5654.82</v>
      </c>
      <c r="O2">
        <v>6386.05</v>
      </c>
      <c r="P2">
        <v>7119.08</v>
      </c>
      <c r="Q2">
        <v>7866.35</v>
      </c>
      <c r="R2">
        <v>8602.68</v>
      </c>
      <c r="S2">
        <v>9340.11</v>
      </c>
      <c r="T2">
        <v>10082.9</v>
      </c>
      <c r="U2">
        <v>10816.2</v>
      </c>
      <c r="V2">
        <v>11554.7</v>
      </c>
    </row>
    <row r="3" spans="1:28" x14ac:dyDescent="0.25">
      <c r="D3">
        <f>AVERAGE(F3:AD3)</f>
        <v>726.28190625000002</v>
      </c>
      <c r="F3">
        <f>G2-F2</f>
        <v>697.2505000000001</v>
      </c>
      <c r="G3">
        <f t="shared" ref="G3:U3" si="0">H2-G2</f>
        <v>714.31999999999994</v>
      </c>
      <c r="H3">
        <f t="shared" si="0"/>
        <v>711.05</v>
      </c>
      <c r="I3">
        <f t="shared" si="0"/>
        <v>709.96</v>
      </c>
      <c r="J3">
        <f t="shared" si="0"/>
        <v>717.9699999999998</v>
      </c>
      <c r="K3">
        <f t="shared" si="0"/>
        <v>719.25</v>
      </c>
      <c r="L3">
        <f t="shared" si="0"/>
        <v>724.93000000000029</v>
      </c>
      <c r="M3">
        <f t="shared" si="0"/>
        <v>725.89999999999964</v>
      </c>
      <c r="N3">
        <f t="shared" si="0"/>
        <v>731.23000000000047</v>
      </c>
      <c r="O3">
        <f t="shared" si="0"/>
        <v>733.02999999999975</v>
      </c>
      <c r="P3">
        <f t="shared" si="0"/>
        <v>747.27000000000044</v>
      </c>
      <c r="Q3">
        <f t="shared" si="0"/>
        <v>736.32999999999993</v>
      </c>
      <c r="R3">
        <f t="shared" si="0"/>
        <v>737.43000000000029</v>
      </c>
      <c r="S3">
        <f t="shared" si="0"/>
        <v>742.78999999999905</v>
      </c>
      <c r="T3">
        <f t="shared" si="0"/>
        <v>733.30000000000109</v>
      </c>
      <c r="U3">
        <f t="shared" si="0"/>
        <v>738.5</v>
      </c>
    </row>
    <row r="5" spans="1:28" x14ac:dyDescent="0.25">
      <c r="A5">
        <v>270</v>
      </c>
      <c r="B5">
        <v>23.6</v>
      </c>
      <c r="C5" t="s">
        <v>23</v>
      </c>
      <c r="F5">
        <v>-15.2081</v>
      </c>
      <c r="G5">
        <v>444.00099999999998</v>
      </c>
      <c r="H5">
        <v>957.25800000000004</v>
      </c>
      <c r="I5">
        <v>1469.86</v>
      </c>
      <c r="J5">
        <v>1976.77</v>
      </c>
      <c r="K5">
        <v>2488.64</v>
      </c>
      <c r="L5">
        <v>2991.39</v>
      </c>
      <c r="M5">
        <v>3495.75</v>
      </c>
      <c r="N5">
        <v>4009.17</v>
      </c>
      <c r="O5">
        <v>4515.07</v>
      </c>
      <c r="P5">
        <v>5026</v>
      </c>
      <c r="Q5">
        <v>5532.7</v>
      </c>
      <c r="R5">
        <v>6046.02</v>
      </c>
      <c r="S5">
        <v>6559.38</v>
      </c>
    </row>
    <row r="6" spans="1:28" x14ac:dyDescent="0.25">
      <c r="D6">
        <f>AVERAGE(F6:AD6)</f>
        <v>505.73754615384615</v>
      </c>
      <c r="F6">
        <f>G5-F5</f>
        <v>459.20909999999998</v>
      </c>
      <c r="G6">
        <f t="shared" ref="G6:R6" si="1">H5-G5</f>
        <v>513.25700000000006</v>
      </c>
      <c r="H6">
        <f t="shared" si="1"/>
        <v>512.60199999999986</v>
      </c>
      <c r="I6">
        <f t="shared" si="1"/>
        <v>506.91000000000008</v>
      </c>
      <c r="J6">
        <f t="shared" si="1"/>
        <v>511.86999999999989</v>
      </c>
      <c r="K6">
        <f t="shared" si="1"/>
        <v>502.75</v>
      </c>
      <c r="L6">
        <f t="shared" si="1"/>
        <v>504.36000000000013</v>
      </c>
      <c r="M6">
        <f t="shared" si="1"/>
        <v>513.42000000000007</v>
      </c>
      <c r="N6">
        <f t="shared" si="1"/>
        <v>505.89999999999964</v>
      </c>
      <c r="O6">
        <f t="shared" si="1"/>
        <v>510.93000000000029</v>
      </c>
      <c r="P6">
        <f t="shared" si="1"/>
        <v>506.69999999999982</v>
      </c>
      <c r="Q6">
        <f t="shared" si="1"/>
        <v>513.32000000000062</v>
      </c>
      <c r="R6">
        <f t="shared" si="1"/>
        <v>513.35999999999967</v>
      </c>
    </row>
    <row r="8" spans="1:28" x14ac:dyDescent="0.25">
      <c r="A8">
        <v>270</v>
      </c>
      <c r="B8">
        <v>23.8</v>
      </c>
      <c r="C8" t="s">
        <v>21</v>
      </c>
      <c r="F8">
        <v>-26.3797</v>
      </c>
      <c r="G8">
        <v>561.59900000000005</v>
      </c>
      <c r="H8">
        <v>1162.3599999999999</v>
      </c>
      <c r="I8">
        <v>1759.37</v>
      </c>
      <c r="J8">
        <v>2360.37</v>
      </c>
      <c r="K8">
        <v>2970.28</v>
      </c>
      <c r="L8">
        <v>3580.45</v>
      </c>
      <c r="M8">
        <v>4193.17</v>
      </c>
      <c r="N8">
        <v>4812.3500000000004</v>
      </c>
      <c r="O8">
        <v>5423.65</v>
      </c>
      <c r="P8">
        <v>6041.51</v>
      </c>
      <c r="Q8">
        <v>6662.9</v>
      </c>
      <c r="R8">
        <v>7276.92</v>
      </c>
      <c r="S8">
        <v>7888.52</v>
      </c>
      <c r="T8">
        <v>8504.17</v>
      </c>
      <c r="U8">
        <v>9118.6299999999992</v>
      </c>
      <c r="V8">
        <v>9737.4599999999991</v>
      </c>
      <c r="W8">
        <v>10363</v>
      </c>
      <c r="X8">
        <v>10985</v>
      </c>
    </row>
    <row r="9" spans="1:28" x14ac:dyDescent="0.25">
      <c r="D9">
        <f>AVERAGE(F9:X9)</f>
        <v>611.7433166666666</v>
      </c>
      <c r="F9">
        <f>G8-F8</f>
        <v>587.9787</v>
      </c>
      <c r="G9">
        <f t="shared" ref="G9:W9" si="2">H8-G8</f>
        <v>600.76099999999985</v>
      </c>
      <c r="H9">
        <f t="shared" si="2"/>
        <v>597.01</v>
      </c>
      <c r="I9">
        <f t="shared" si="2"/>
        <v>601</v>
      </c>
      <c r="J9">
        <f t="shared" si="2"/>
        <v>609.91000000000031</v>
      </c>
      <c r="K9">
        <f t="shared" si="2"/>
        <v>610.16999999999962</v>
      </c>
      <c r="L9">
        <f t="shared" si="2"/>
        <v>612.72000000000025</v>
      </c>
      <c r="M9">
        <f t="shared" si="2"/>
        <v>619.18000000000029</v>
      </c>
      <c r="N9">
        <f t="shared" si="2"/>
        <v>611.29999999999927</v>
      </c>
      <c r="O9">
        <f t="shared" si="2"/>
        <v>617.86000000000058</v>
      </c>
      <c r="P9">
        <f t="shared" si="2"/>
        <v>621.38999999999942</v>
      </c>
      <c r="Q9">
        <f t="shared" si="2"/>
        <v>614.02000000000044</v>
      </c>
      <c r="R9">
        <f t="shared" si="2"/>
        <v>611.60000000000036</v>
      </c>
      <c r="S9">
        <f t="shared" si="2"/>
        <v>615.64999999999964</v>
      </c>
      <c r="T9">
        <f t="shared" si="2"/>
        <v>614.45999999999913</v>
      </c>
      <c r="U9">
        <f t="shared" si="2"/>
        <v>618.82999999999993</v>
      </c>
      <c r="V9">
        <f t="shared" si="2"/>
        <v>625.54000000000087</v>
      </c>
      <c r="W9">
        <f t="shared" si="2"/>
        <v>622</v>
      </c>
    </row>
    <row r="11" spans="1:28" x14ac:dyDescent="0.25">
      <c r="A11">
        <v>270</v>
      </c>
      <c r="B11">
        <v>24.2</v>
      </c>
      <c r="C11" t="s">
        <v>30</v>
      </c>
      <c r="F11">
        <v>-71.041799999999995</v>
      </c>
      <c r="G11">
        <v>723.97900000000004</v>
      </c>
      <c r="H11">
        <v>1537.55</v>
      </c>
      <c r="I11">
        <v>2360.36</v>
      </c>
      <c r="J11">
        <v>3181.8</v>
      </c>
      <c r="K11">
        <v>4011.08</v>
      </c>
      <c r="L11">
        <v>4839.6099999999997</v>
      </c>
      <c r="M11">
        <v>5669.55</v>
      </c>
      <c r="N11">
        <v>6505.28</v>
      </c>
      <c r="O11">
        <v>7327.53</v>
      </c>
    </row>
    <row r="12" spans="1:28" x14ac:dyDescent="0.25">
      <c r="D12">
        <f>AVERAGE(F12:X12)</f>
        <v>822.06353333333334</v>
      </c>
      <c r="F12">
        <f>G11-F11</f>
        <v>795.02080000000001</v>
      </c>
      <c r="G12">
        <f t="shared" ref="G12:N12" si="3">H11-G11</f>
        <v>813.57099999999991</v>
      </c>
      <c r="H12">
        <f t="shared" si="3"/>
        <v>822.81000000000017</v>
      </c>
      <c r="I12">
        <f t="shared" si="3"/>
        <v>821.44</v>
      </c>
      <c r="J12">
        <f t="shared" si="3"/>
        <v>829.27999999999975</v>
      </c>
      <c r="K12">
        <f t="shared" si="3"/>
        <v>828.52999999999975</v>
      </c>
      <c r="L12">
        <f t="shared" si="3"/>
        <v>829.94000000000051</v>
      </c>
      <c r="M12">
        <f t="shared" si="3"/>
        <v>835.72999999999956</v>
      </c>
      <c r="N12">
        <f t="shared" si="3"/>
        <v>822.25</v>
      </c>
    </row>
    <row r="14" spans="1:28" x14ac:dyDescent="0.25">
      <c r="A14">
        <v>270</v>
      </c>
      <c r="B14">
        <v>24.4</v>
      </c>
      <c r="C14" t="s">
        <v>31</v>
      </c>
      <c r="F14">
        <v>-83.111199999999997</v>
      </c>
      <c r="G14">
        <v>822.279</v>
      </c>
      <c r="H14">
        <v>1749.21</v>
      </c>
      <c r="I14">
        <v>2674.3</v>
      </c>
      <c r="J14">
        <v>3610.05</v>
      </c>
      <c r="K14">
        <v>4545.99</v>
      </c>
      <c r="L14">
        <v>5484.09</v>
      </c>
      <c r="M14">
        <v>6429.05</v>
      </c>
      <c r="N14">
        <v>7378.37</v>
      </c>
      <c r="O14">
        <v>8328.48</v>
      </c>
    </row>
    <row r="15" spans="1:28" x14ac:dyDescent="0.25">
      <c r="D15">
        <f>AVERAGE(F15:X15)</f>
        <v>934.6212444444443</v>
      </c>
      <c r="F15">
        <f>G14-F14</f>
        <v>905.39020000000005</v>
      </c>
      <c r="G15">
        <f t="shared" ref="G15:N15" si="4">H14-G14</f>
        <v>926.93100000000004</v>
      </c>
      <c r="H15">
        <f t="shared" si="4"/>
        <v>925.09000000000015</v>
      </c>
      <c r="I15">
        <f t="shared" si="4"/>
        <v>935.75</v>
      </c>
      <c r="J15">
        <f t="shared" si="4"/>
        <v>935.9399999999996</v>
      </c>
      <c r="K15">
        <f t="shared" si="4"/>
        <v>938.10000000000036</v>
      </c>
      <c r="L15">
        <f t="shared" si="4"/>
        <v>944.96</v>
      </c>
      <c r="M15">
        <f t="shared" si="4"/>
        <v>949.31999999999971</v>
      </c>
      <c r="N15">
        <f t="shared" si="4"/>
        <v>950.10999999999967</v>
      </c>
    </row>
    <row r="17" spans="1:14" x14ac:dyDescent="0.25">
      <c r="A17">
        <v>270</v>
      </c>
      <c r="B17">
        <v>24.6</v>
      </c>
      <c r="C17" t="s">
        <v>32</v>
      </c>
      <c r="F17">
        <v>-106.437</v>
      </c>
      <c r="G17">
        <v>902.18700000000001</v>
      </c>
      <c r="H17">
        <v>1936.19</v>
      </c>
      <c r="I17">
        <v>2976.54</v>
      </c>
      <c r="J17">
        <v>4015.69</v>
      </c>
      <c r="K17">
        <v>5062.07</v>
      </c>
      <c r="L17">
        <v>6109.7</v>
      </c>
      <c r="M17">
        <v>7161.94</v>
      </c>
      <c r="N17">
        <v>8210.15</v>
      </c>
    </row>
    <row r="18" spans="1:14" x14ac:dyDescent="0.25">
      <c r="D18">
        <f>AVERAGE(F18:X18)</f>
        <v>1039.5733749999999</v>
      </c>
      <c r="F18">
        <f>G17-F17</f>
        <v>1008.624</v>
      </c>
      <c r="G18">
        <f t="shared" ref="G18:M18" si="5">H17-G17</f>
        <v>1034.0030000000002</v>
      </c>
      <c r="H18">
        <f t="shared" si="5"/>
        <v>1040.3499999999999</v>
      </c>
      <c r="I18">
        <f t="shared" si="5"/>
        <v>1039.1500000000001</v>
      </c>
      <c r="J18">
        <f t="shared" si="5"/>
        <v>1046.3799999999997</v>
      </c>
      <c r="K18">
        <f t="shared" si="5"/>
        <v>1047.6300000000001</v>
      </c>
      <c r="L18">
        <f t="shared" si="5"/>
        <v>1052.2399999999998</v>
      </c>
      <c r="M18">
        <f t="shared" si="5"/>
        <v>1048.21</v>
      </c>
    </row>
    <row r="22" spans="1:14" x14ac:dyDescent="0.25">
      <c r="A22" t="s">
        <v>19</v>
      </c>
      <c r="B22" t="s">
        <v>28</v>
      </c>
      <c r="D22" t="s">
        <v>18</v>
      </c>
      <c r="E22" t="s">
        <v>29</v>
      </c>
    </row>
    <row r="23" spans="1:14" x14ac:dyDescent="0.25">
      <c r="A23">
        <v>24.6</v>
      </c>
      <c r="B23">
        <f>D18</f>
        <v>1039.5733749999999</v>
      </c>
      <c r="D23">
        <v>270</v>
      </c>
      <c r="E23">
        <f>12097/534.04</f>
        <v>22.651861283798969</v>
      </c>
    </row>
    <row r="24" spans="1:14" x14ac:dyDescent="0.25">
      <c r="A24">
        <v>24.4</v>
      </c>
      <c r="B24">
        <f>D15</f>
        <v>934.6212444444443</v>
      </c>
    </row>
    <row r="25" spans="1:14" x14ac:dyDescent="0.25">
      <c r="A25">
        <v>24.2</v>
      </c>
      <c r="B25">
        <f>D12</f>
        <v>822.06353333333334</v>
      </c>
    </row>
    <row r="26" spans="1:14" x14ac:dyDescent="0.25">
      <c r="A26">
        <v>24</v>
      </c>
      <c r="B26">
        <f>D3</f>
        <v>726.28190625000002</v>
      </c>
    </row>
    <row r="27" spans="1:14" x14ac:dyDescent="0.25">
      <c r="A27">
        <v>23.6</v>
      </c>
      <c r="B27">
        <f>D6</f>
        <v>505.73754615384615</v>
      </c>
    </row>
    <row r="28" spans="1:14" x14ac:dyDescent="0.25">
      <c r="A28">
        <v>23.8</v>
      </c>
      <c r="B28">
        <v>611.7433166666666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A13" workbookViewId="0">
      <selection activeCell="C33" sqref="C33"/>
    </sheetView>
  </sheetViews>
  <sheetFormatPr defaultRowHeight="15" x14ac:dyDescent="0.25"/>
  <sheetData>
    <row r="1" spans="1:23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</row>
    <row r="2" spans="1:23" x14ac:dyDescent="0.25">
      <c r="A2">
        <v>280</v>
      </c>
      <c r="B2">
        <v>24</v>
      </c>
      <c r="C2" t="s">
        <v>33</v>
      </c>
      <c r="F2">
        <v>-60.945399999999999</v>
      </c>
      <c r="G2">
        <v>597.28700000000003</v>
      </c>
      <c r="H2">
        <v>1282.45</v>
      </c>
      <c r="I2">
        <v>1968.3</v>
      </c>
      <c r="J2">
        <v>2658.76</v>
      </c>
      <c r="K2">
        <v>3352.97</v>
      </c>
      <c r="L2">
        <v>4048.93</v>
      </c>
    </row>
    <row r="3" spans="1:23" x14ac:dyDescent="0.25">
      <c r="D3">
        <f>AVERAGE(F3:AD3)</f>
        <v>684.97923333333313</v>
      </c>
      <c r="F3">
        <f>G2-F2</f>
        <v>658.23239999999998</v>
      </c>
      <c r="G3">
        <f t="shared" ref="G3:K3" si="0">H2-G2</f>
        <v>685.16300000000001</v>
      </c>
      <c r="H3">
        <f t="shared" si="0"/>
        <v>685.84999999999991</v>
      </c>
      <c r="I3">
        <f t="shared" si="0"/>
        <v>690.46000000000026</v>
      </c>
      <c r="J3">
        <f t="shared" si="0"/>
        <v>694.20999999999958</v>
      </c>
      <c r="K3">
        <f t="shared" si="0"/>
        <v>695.96</v>
      </c>
    </row>
    <row r="5" spans="1:23" x14ac:dyDescent="0.25">
      <c r="A5">
        <v>280</v>
      </c>
      <c r="B5">
        <v>24.2</v>
      </c>
      <c r="C5" t="s">
        <v>34</v>
      </c>
      <c r="F5">
        <v>-97.655299999999997</v>
      </c>
      <c r="G5">
        <v>673.70500000000004</v>
      </c>
      <c r="H5">
        <v>1450.39</v>
      </c>
      <c r="I5">
        <v>2244.83</v>
      </c>
      <c r="J5">
        <v>3053.54</v>
      </c>
      <c r="K5">
        <v>3872.1</v>
      </c>
      <c r="L5">
        <v>4683.46</v>
      </c>
      <c r="M5">
        <v>5496.51</v>
      </c>
      <c r="N5">
        <v>6303.53</v>
      </c>
      <c r="O5">
        <v>7120.71</v>
      </c>
      <c r="P5">
        <v>7924.78</v>
      </c>
      <c r="Q5">
        <v>8742.67</v>
      </c>
    </row>
    <row r="6" spans="1:23" x14ac:dyDescent="0.25">
      <c r="D6">
        <f>AVERAGE(F6:AD6)</f>
        <v>803.66593636363643</v>
      </c>
      <c r="F6">
        <f>G5-F5</f>
        <v>771.36030000000005</v>
      </c>
      <c r="G6">
        <f t="shared" ref="G6:P6" si="1">H5-G5</f>
        <v>776.68500000000006</v>
      </c>
      <c r="H6">
        <f t="shared" si="1"/>
        <v>794.43999999999983</v>
      </c>
      <c r="I6">
        <f t="shared" si="1"/>
        <v>808.71</v>
      </c>
      <c r="J6">
        <f t="shared" si="1"/>
        <v>818.56</v>
      </c>
      <c r="K6">
        <f t="shared" si="1"/>
        <v>811.36000000000013</v>
      </c>
      <c r="L6">
        <f t="shared" si="1"/>
        <v>813.05000000000018</v>
      </c>
      <c r="M6">
        <f t="shared" si="1"/>
        <v>807.01999999999953</v>
      </c>
      <c r="N6">
        <f t="shared" si="1"/>
        <v>817.18000000000029</v>
      </c>
      <c r="O6">
        <f t="shared" si="1"/>
        <v>804.06999999999971</v>
      </c>
      <c r="P6">
        <f t="shared" si="1"/>
        <v>817.89000000000033</v>
      </c>
    </row>
    <row r="8" spans="1:23" x14ac:dyDescent="0.25">
      <c r="A8">
        <v>280</v>
      </c>
      <c r="B8">
        <v>24.4</v>
      </c>
      <c r="C8" t="s">
        <v>35</v>
      </c>
      <c r="F8">
        <v>-133.39099999999999</v>
      </c>
      <c r="G8">
        <v>743.03599999999994</v>
      </c>
      <c r="H8">
        <v>1631.6</v>
      </c>
      <c r="I8">
        <v>2518.33</v>
      </c>
      <c r="J8">
        <v>3446.53</v>
      </c>
      <c r="K8">
        <v>4374.17</v>
      </c>
      <c r="L8">
        <v>5307.83</v>
      </c>
      <c r="M8">
        <v>6223.84</v>
      </c>
      <c r="N8">
        <v>7148.05</v>
      </c>
      <c r="O8">
        <v>8075.23</v>
      </c>
      <c r="P8">
        <v>8982.58</v>
      </c>
      <c r="Q8">
        <v>9919.9</v>
      </c>
    </row>
    <row r="9" spans="1:23" x14ac:dyDescent="0.25">
      <c r="D9">
        <f>AVERAGE(F9:AD9)</f>
        <v>913.93554545454538</v>
      </c>
      <c r="F9">
        <f>G8-F8</f>
        <v>876.42699999999991</v>
      </c>
      <c r="G9">
        <f t="shared" ref="G9:P9" si="2">H8-G8</f>
        <v>888.56399999999996</v>
      </c>
      <c r="H9">
        <f t="shared" si="2"/>
        <v>886.73</v>
      </c>
      <c r="I9">
        <f t="shared" si="2"/>
        <v>928.20000000000027</v>
      </c>
      <c r="J9">
        <f t="shared" si="2"/>
        <v>927.63999999999987</v>
      </c>
      <c r="K9">
        <f t="shared" si="2"/>
        <v>933.65999999999985</v>
      </c>
      <c r="L9">
        <f t="shared" si="2"/>
        <v>916.01000000000022</v>
      </c>
      <c r="M9">
        <f t="shared" si="2"/>
        <v>924.21</v>
      </c>
      <c r="N9">
        <f t="shared" si="2"/>
        <v>927.17999999999938</v>
      </c>
      <c r="O9">
        <f t="shared" si="2"/>
        <v>907.35000000000036</v>
      </c>
      <c r="P9">
        <f t="shared" si="2"/>
        <v>937.31999999999971</v>
      </c>
    </row>
    <row r="11" spans="1:23" x14ac:dyDescent="0.25">
      <c r="A11">
        <v>280</v>
      </c>
      <c r="B11">
        <v>24.6</v>
      </c>
      <c r="C11" t="s">
        <v>36</v>
      </c>
      <c r="F11">
        <v>-176.291</v>
      </c>
      <c r="G11">
        <v>817.32399999999996</v>
      </c>
      <c r="H11">
        <v>1830.33</v>
      </c>
      <c r="I11">
        <v>2831.59</v>
      </c>
      <c r="J11">
        <v>3854.36</v>
      </c>
      <c r="K11">
        <v>4875.09</v>
      </c>
      <c r="L11">
        <v>5890.63</v>
      </c>
    </row>
    <row r="12" spans="1:23" x14ac:dyDescent="0.25">
      <c r="D12">
        <f>AVERAGE(F12:AD12)</f>
        <v>1011.1535</v>
      </c>
      <c r="F12">
        <f>G11-F11</f>
        <v>993.61500000000001</v>
      </c>
      <c r="G12">
        <f t="shared" ref="G12:K12" si="3">H11-G11</f>
        <v>1013.006</v>
      </c>
      <c r="H12">
        <f t="shared" si="3"/>
        <v>1001.2600000000002</v>
      </c>
      <c r="I12">
        <f t="shared" si="3"/>
        <v>1022.77</v>
      </c>
      <c r="J12">
        <f t="shared" si="3"/>
        <v>1020.73</v>
      </c>
      <c r="K12">
        <f t="shared" si="3"/>
        <v>1015.54</v>
      </c>
    </row>
    <row r="14" spans="1:23" x14ac:dyDescent="0.25">
      <c r="A14">
        <v>280</v>
      </c>
      <c r="B14">
        <v>24.1</v>
      </c>
      <c r="C14" t="s">
        <v>37</v>
      </c>
      <c r="D14">
        <f>AVERAGE(F15:AD15)</f>
        <v>751.18359230769238</v>
      </c>
      <c r="F14">
        <v>-86.2667</v>
      </c>
      <c r="G14">
        <v>634.98400000000004</v>
      </c>
      <c r="H14">
        <v>1367.14</v>
      </c>
      <c r="I14">
        <v>2105.09</v>
      </c>
      <c r="J14">
        <v>2846.12</v>
      </c>
      <c r="K14">
        <v>3598.05</v>
      </c>
      <c r="L14">
        <v>4363.28</v>
      </c>
      <c r="M14">
        <v>5124.53</v>
      </c>
      <c r="N14">
        <v>5885.86</v>
      </c>
      <c r="O14">
        <v>6644.85</v>
      </c>
      <c r="P14">
        <v>7405.49</v>
      </c>
      <c r="Q14">
        <v>8163.19</v>
      </c>
      <c r="R14">
        <v>8914.59</v>
      </c>
      <c r="S14">
        <v>9679.1200000000008</v>
      </c>
    </row>
    <row r="15" spans="1:23" x14ac:dyDescent="0.25">
      <c r="F15">
        <f>G14-F14</f>
        <v>721.25070000000005</v>
      </c>
      <c r="G15">
        <f t="shared" ref="G15:R15" si="4">H14-G14</f>
        <v>732.15600000000006</v>
      </c>
      <c r="H15">
        <f t="shared" si="4"/>
        <v>737.95</v>
      </c>
      <c r="I15">
        <f t="shared" si="4"/>
        <v>741.02999999999975</v>
      </c>
      <c r="J15">
        <f t="shared" si="4"/>
        <v>751.93000000000029</v>
      </c>
      <c r="K15">
        <f t="shared" si="4"/>
        <v>765.22999999999956</v>
      </c>
      <c r="L15">
        <f t="shared" si="4"/>
        <v>761.25</v>
      </c>
      <c r="M15">
        <f t="shared" si="4"/>
        <v>761.32999999999993</v>
      </c>
      <c r="N15">
        <f t="shared" si="4"/>
        <v>758.99000000000069</v>
      </c>
      <c r="O15">
        <f t="shared" si="4"/>
        <v>760.63999999999942</v>
      </c>
      <c r="P15">
        <f t="shared" si="4"/>
        <v>757.69999999999982</v>
      </c>
      <c r="Q15">
        <f t="shared" si="4"/>
        <v>751.40000000000055</v>
      </c>
      <c r="R15">
        <f t="shared" si="4"/>
        <v>764.53000000000065</v>
      </c>
    </row>
    <row r="20" spans="1:5" x14ac:dyDescent="0.25">
      <c r="A20" t="s">
        <v>19</v>
      </c>
      <c r="B20" t="s">
        <v>28</v>
      </c>
      <c r="D20" t="s">
        <v>18</v>
      </c>
      <c r="E20" t="s">
        <v>29</v>
      </c>
    </row>
    <row r="21" spans="1:5" x14ac:dyDescent="0.25">
      <c r="A21">
        <v>24</v>
      </c>
      <c r="B21">
        <f>D3</f>
        <v>684.97923333333313</v>
      </c>
      <c r="D21">
        <v>280</v>
      </c>
      <c r="E21">
        <f>12263/539.82</f>
        <v>22.716831536438068</v>
      </c>
    </row>
    <row r="22" spans="1:5" x14ac:dyDescent="0.25">
      <c r="A22">
        <v>24.1</v>
      </c>
      <c r="B22">
        <f>D14</f>
        <v>751.18359230769238</v>
      </c>
    </row>
    <row r="23" spans="1:5" x14ac:dyDescent="0.25">
      <c r="A23">
        <v>24.2</v>
      </c>
      <c r="B23">
        <f>D6</f>
        <v>803.66593636363643</v>
      </c>
    </row>
    <row r="24" spans="1:5" x14ac:dyDescent="0.25">
      <c r="A24">
        <v>24.4</v>
      </c>
      <c r="B24">
        <f>D9</f>
        <v>913.93554545454538</v>
      </c>
    </row>
    <row r="25" spans="1:5" x14ac:dyDescent="0.25">
      <c r="A25">
        <v>24.6</v>
      </c>
      <c r="B25">
        <f>D12</f>
        <v>1011.1535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E20" sqref="E20"/>
    </sheetView>
  </sheetViews>
  <sheetFormatPr defaultRowHeight="15" x14ac:dyDescent="0.25"/>
  <sheetData>
    <row r="1" spans="1:23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</row>
    <row r="2" spans="1:23" x14ac:dyDescent="0.25">
      <c r="A2">
        <v>285</v>
      </c>
      <c r="B2">
        <v>24</v>
      </c>
      <c r="C2" t="s">
        <v>39</v>
      </c>
      <c r="F2">
        <v>-87.846599999999995</v>
      </c>
      <c r="G2">
        <v>552.29200000000003</v>
      </c>
      <c r="H2">
        <v>1222.01</v>
      </c>
      <c r="I2">
        <v>1890.38</v>
      </c>
      <c r="J2">
        <v>2560.5300000000002</v>
      </c>
      <c r="K2">
        <v>3236.19</v>
      </c>
      <c r="L2">
        <v>3918.29</v>
      </c>
      <c r="M2">
        <v>4601.88</v>
      </c>
    </row>
    <row r="3" spans="1:23" x14ac:dyDescent="0.25">
      <c r="D3">
        <f>AVERAGE(F3:AD3)</f>
        <v>669.96094285714287</v>
      </c>
      <c r="F3">
        <f>G2-F2</f>
        <v>640.1386</v>
      </c>
      <c r="G3">
        <f t="shared" ref="G3:L3" si="0">H2-G2</f>
        <v>669.71799999999996</v>
      </c>
      <c r="H3">
        <f t="shared" si="0"/>
        <v>668.37000000000012</v>
      </c>
      <c r="I3">
        <f t="shared" si="0"/>
        <v>670.15000000000009</v>
      </c>
      <c r="J3">
        <f t="shared" si="0"/>
        <v>675.65999999999985</v>
      </c>
      <c r="K3">
        <f t="shared" si="0"/>
        <v>682.09999999999991</v>
      </c>
      <c r="L3">
        <f t="shared" si="0"/>
        <v>683.59000000000015</v>
      </c>
    </row>
    <row r="5" spans="1:23" x14ac:dyDescent="0.25">
      <c r="A5">
        <v>285</v>
      </c>
      <c r="B5">
        <v>24.2</v>
      </c>
      <c r="C5" t="s">
        <v>40</v>
      </c>
      <c r="F5">
        <v>-120.804</v>
      </c>
      <c r="G5">
        <v>623.34500000000003</v>
      </c>
      <c r="H5">
        <v>1391.31</v>
      </c>
      <c r="I5">
        <v>2179.25</v>
      </c>
      <c r="J5">
        <v>2975.92</v>
      </c>
      <c r="K5">
        <v>3773.78</v>
      </c>
      <c r="L5">
        <v>4565.03</v>
      </c>
      <c r="M5">
        <v>5354.96</v>
      </c>
      <c r="N5">
        <v>6152.04</v>
      </c>
      <c r="O5">
        <v>6946.61</v>
      </c>
      <c r="P5">
        <v>7748.2</v>
      </c>
      <c r="Q5">
        <v>8524.8700000000008</v>
      </c>
    </row>
    <row r="6" spans="1:23" x14ac:dyDescent="0.25">
      <c r="D6">
        <f>AVERAGE(F6:AD6)</f>
        <v>785.97036363636369</v>
      </c>
      <c r="F6">
        <f>G5-F5</f>
        <v>744.149</v>
      </c>
      <c r="G6">
        <f t="shared" ref="G6:P6" si="1">H5-G5</f>
        <v>767.96499999999992</v>
      </c>
      <c r="H6">
        <f t="shared" si="1"/>
        <v>787.94</v>
      </c>
      <c r="I6">
        <f t="shared" si="1"/>
        <v>796.67000000000007</v>
      </c>
      <c r="J6">
        <f t="shared" si="1"/>
        <v>797.86000000000013</v>
      </c>
      <c r="K6">
        <f t="shared" si="1"/>
        <v>791.24999999999955</v>
      </c>
      <c r="L6">
        <f t="shared" si="1"/>
        <v>789.93000000000029</v>
      </c>
      <c r="M6">
        <f t="shared" si="1"/>
        <v>797.07999999999993</v>
      </c>
      <c r="N6">
        <f t="shared" si="1"/>
        <v>794.56999999999971</v>
      </c>
      <c r="O6">
        <f t="shared" si="1"/>
        <v>801.59000000000015</v>
      </c>
      <c r="P6">
        <f t="shared" si="1"/>
        <v>776.67000000000098</v>
      </c>
    </row>
    <row r="8" spans="1:23" x14ac:dyDescent="0.25">
      <c r="A8">
        <v>285</v>
      </c>
      <c r="B8">
        <v>24.4</v>
      </c>
      <c r="C8" t="s">
        <v>41</v>
      </c>
      <c r="F8">
        <v>-173.27500000000001</v>
      </c>
      <c r="G8">
        <v>686.5</v>
      </c>
      <c r="H8">
        <v>1572.55</v>
      </c>
      <c r="I8">
        <v>2468.8200000000002</v>
      </c>
      <c r="J8">
        <v>3373.05</v>
      </c>
      <c r="K8">
        <v>4252.6899999999996</v>
      </c>
      <c r="L8">
        <v>5151.55</v>
      </c>
      <c r="M8">
        <v>6064.44</v>
      </c>
      <c r="N8">
        <v>6974.5</v>
      </c>
    </row>
    <row r="9" spans="1:23" x14ac:dyDescent="0.25">
      <c r="D9">
        <f>AVERAGE(F9:AD9)</f>
        <v>893.47187500000007</v>
      </c>
      <c r="F9">
        <f>G8-F8</f>
        <v>859.77499999999998</v>
      </c>
      <c r="G9">
        <f t="shared" ref="G9:J9" si="2">H8-G8</f>
        <v>886.05</v>
      </c>
      <c r="H9">
        <f t="shared" si="2"/>
        <v>896.27000000000021</v>
      </c>
      <c r="I9">
        <f t="shared" si="2"/>
        <v>904.23</v>
      </c>
      <c r="J9">
        <f t="shared" si="2"/>
        <v>879.63999999999942</v>
      </c>
      <c r="K9">
        <f t="shared" ref="K9" si="3">L8-K8</f>
        <v>898.86000000000058</v>
      </c>
      <c r="L9">
        <f t="shared" ref="L9:M9" si="4">M8-L8</f>
        <v>912.88999999999942</v>
      </c>
      <c r="M9">
        <f t="shared" si="4"/>
        <v>910.0600000000004</v>
      </c>
    </row>
    <row r="11" spans="1:23" x14ac:dyDescent="0.25">
      <c r="A11">
        <v>285</v>
      </c>
      <c r="B11">
        <v>24.6</v>
      </c>
      <c r="C11" t="s">
        <v>42</v>
      </c>
      <c r="F11">
        <v>-220.465</v>
      </c>
      <c r="G11">
        <v>740.84400000000005</v>
      </c>
      <c r="H11">
        <v>1738.35</v>
      </c>
      <c r="I11">
        <v>2751.57</v>
      </c>
      <c r="J11">
        <v>3759.17</v>
      </c>
      <c r="K11">
        <v>4754.1000000000004</v>
      </c>
      <c r="L11">
        <v>5760.04</v>
      </c>
      <c r="M11">
        <v>6756.69</v>
      </c>
    </row>
    <row r="12" spans="1:23" x14ac:dyDescent="0.25">
      <c r="D12">
        <f>AVERAGE(F12:AD12)</f>
        <v>996.73642857142852</v>
      </c>
      <c r="F12">
        <f>G11-F11</f>
        <v>961.30900000000008</v>
      </c>
      <c r="G12">
        <f t="shared" ref="G12:L12" si="5">H11-G11</f>
        <v>997.50599999999986</v>
      </c>
      <c r="H12">
        <f t="shared" si="5"/>
        <v>1013.2200000000003</v>
      </c>
      <c r="I12">
        <f t="shared" si="5"/>
        <v>1007.5999999999999</v>
      </c>
      <c r="J12">
        <f t="shared" si="5"/>
        <v>994.93000000000029</v>
      </c>
      <c r="K12">
        <f t="shared" si="5"/>
        <v>1005.9399999999996</v>
      </c>
      <c r="L12">
        <f t="shared" si="5"/>
        <v>996.64999999999964</v>
      </c>
    </row>
    <row r="19" spans="1:5" x14ac:dyDescent="0.25">
      <c r="A19" t="s">
        <v>19</v>
      </c>
      <c r="B19" t="s">
        <v>28</v>
      </c>
      <c r="D19" t="s">
        <v>18</v>
      </c>
      <c r="E19" t="s">
        <v>29</v>
      </c>
    </row>
    <row r="20" spans="1:5" x14ac:dyDescent="0.25">
      <c r="A20">
        <v>24</v>
      </c>
      <c r="B20">
        <f>D3</f>
        <v>669.96094285714287</v>
      </c>
      <c r="D20">
        <v>285</v>
      </c>
      <c r="E20">
        <f>12381/543.91</f>
        <v>22.7629571068743</v>
      </c>
    </row>
    <row r="21" spans="1:5" x14ac:dyDescent="0.25">
      <c r="A21">
        <v>24.2</v>
      </c>
      <c r="B21">
        <f>D6</f>
        <v>785.97036363636369</v>
      </c>
    </row>
    <row r="22" spans="1:5" x14ac:dyDescent="0.25">
      <c r="A22">
        <v>24.4</v>
      </c>
      <c r="B22">
        <f>D9</f>
        <v>893.47187500000007</v>
      </c>
    </row>
    <row r="23" spans="1:5" x14ac:dyDescent="0.25">
      <c r="A23">
        <v>24.6</v>
      </c>
      <c r="B23">
        <f>D12</f>
        <v>996.73642857142852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A1" t="s">
        <v>18</v>
      </c>
      <c r="B1" t="s">
        <v>29</v>
      </c>
    </row>
    <row r="2" spans="1:2" x14ac:dyDescent="0.25">
      <c r="A2">
        <v>263</v>
      </c>
      <c r="B2" s="1">
        <v>22.626169089730528</v>
      </c>
    </row>
    <row r="3" spans="1:2" x14ac:dyDescent="0.25">
      <c r="A3">
        <v>270</v>
      </c>
      <c r="B3">
        <v>22.651861283798969</v>
      </c>
    </row>
    <row r="4" spans="1:2" x14ac:dyDescent="0.25">
      <c r="A4">
        <v>280</v>
      </c>
      <c r="B4">
        <v>22.716831536438068</v>
      </c>
    </row>
    <row r="5" spans="1:2" x14ac:dyDescent="0.25">
      <c r="A5">
        <v>285</v>
      </c>
      <c r="B5">
        <v>22.7629571068743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runs</vt:lpstr>
      <vt:lpstr>263</vt:lpstr>
      <vt:lpstr>270</vt:lpstr>
      <vt:lpstr>280</vt:lpstr>
      <vt:lpstr>285</vt:lpstr>
      <vt:lpstr>vs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2015-03-03T11:03:33Z</dcterms:modified>
</cp:coreProperties>
</file>