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23955" windowHeight="9780"/>
  </bookViews>
  <sheets>
    <sheet name="Раскрытие на сайт" sheetId="1" r:id="rId1"/>
  </sheets>
  <externalReferences>
    <externalReference r:id="rId2"/>
  </externalReferences>
  <definedNames>
    <definedName name="_xlnm.Print_Area" localSheetId="0">'Раскрытие на сайт'!$A$1:$DD$74</definedName>
  </definedNames>
  <calcPr calcId="144525"/>
</workbook>
</file>

<file path=xl/calcChain.xml><?xml version="1.0" encoding="utf-8"?>
<calcChain xmlns="http://schemas.openxmlformats.org/spreadsheetml/2006/main">
  <c r="CD55" i="1" l="1"/>
  <c r="CD72" i="1" l="1"/>
  <c r="CD69" i="1"/>
  <c r="BT69" i="1"/>
  <c r="CD66" i="1"/>
  <c r="BT66" i="1"/>
  <c r="CD63" i="1"/>
  <c r="BT63" i="1"/>
  <c r="CD61" i="1"/>
  <c r="BT61" i="1"/>
  <c r="CD58" i="1"/>
  <c r="BT58" i="1"/>
  <c r="CD57" i="1"/>
  <c r="BT57" i="1"/>
  <c r="CD56" i="1"/>
  <c r="BT56" i="1"/>
  <c r="BT55" i="1"/>
  <c r="BT54" i="1"/>
  <c r="CD51" i="1"/>
  <c r="BT51" i="1"/>
  <c r="CD48" i="1"/>
  <c r="BT48" i="1"/>
  <c r="CD47" i="1"/>
  <c r="BT47" i="1"/>
  <c r="CD45" i="1"/>
  <c r="BT45" i="1"/>
  <c r="CD43" i="1"/>
  <c r="BT43" i="1"/>
  <c r="CD42" i="1"/>
  <c r="BT42" i="1"/>
  <c r="CD41" i="1"/>
  <c r="CD39" i="1" s="1"/>
  <c r="CD40" i="1"/>
  <c r="BT40" i="1"/>
  <c r="BT39" i="1"/>
  <c r="CD38" i="1"/>
  <c r="BT38" i="1"/>
  <c r="CD37" i="1"/>
  <c r="BT37" i="1"/>
  <c r="BT36" i="1"/>
  <c r="CD35" i="1"/>
  <c r="BT35" i="1"/>
  <c r="CD34" i="1"/>
  <c r="BT34" i="1"/>
  <c r="CD33" i="1"/>
  <c r="BT33" i="1"/>
  <c r="CD31" i="1"/>
  <c r="BT31" i="1"/>
  <c r="BT30" i="1"/>
  <c r="BT27" i="1" s="1"/>
  <c r="CD25" i="1"/>
  <c r="BT25" i="1"/>
  <c r="CD24" i="1"/>
  <c r="BT24" i="1"/>
  <c r="CD23" i="1"/>
  <c r="BT23" i="1"/>
  <c r="CD21" i="1"/>
  <c r="BT21" i="1"/>
  <c r="CD20" i="1"/>
  <c r="BT20" i="1"/>
  <c r="BT19" i="1" s="1"/>
  <c r="BT18" i="1" s="1"/>
  <c r="CD36" i="1" l="1"/>
  <c r="CD30" i="1" s="1"/>
  <c r="CD27" i="1" s="1"/>
  <c r="CD19" i="1" s="1"/>
  <c r="CD18" i="1" s="1"/>
  <c r="DE18" i="1" s="1"/>
</calcChain>
</file>

<file path=xl/sharedStrings.xml><?xml version="1.0" encoding="utf-8"?>
<sst xmlns="http://schemas.openxmlformats.org/spreadsheetml/2006/main" count="215" uniqueCount="153">
  <si>
    <t>Приложение 2</t>
  </si>
  <si>
    <t>к приказу Федеральной службы по тарифам</t>
  </si>
  <si>
    <t>от 24 октября 2014 г. № 1831-э</t>
  </si>
  <si>
    <t>Форма раскрытия информации о структуре и объемах затрат</t>
  </si>
  <si>
    <t>на оказание услуг по передаче электрической энергии сетевыми</t>
  </si>
  <si>
    <t>организациями, регулирование деятельности которых осуществляется</t>
  </si>
  <si>
    <t>методом долгосрочной индексации необходимой валовой выручки</t>
  </si>
  <si>
    <t>Наименование организации:</t>
  </si>
  <si>
    <t>ООО ИПГ "СИНЭФ"</t>
  </si>
  <si>
    <t>ИНН:</t>
  </si>
  <si>
    <t>7719606210</t>
  </si>
  <si>
    <t>КПП:</t>
  </si>
  <si>
    <t>772001001</t>
  </si>
  <si>
    <t>Долгосрочный период регулирования:</t>
  </si>
  <si>
    <t>2015</t>
  </si>
  <si>
    <t>-</t>
  </si>
  <si>
    <t>2019</t>
  </si>
  <si>
    <t xml:space="preserve"> гг.</t>
  </si>
  <si>
    <t>№ п/п</t>
  </si>
  <si>
    <t>Показатель</t>
  </si>
  <si>
    <t>Ед. изм.</t>
  </si>
  <si>
    <t>Примечание ***</t>
  </si>
  <si>
    <t>план *</t>
  </si>
  <si>
    <t>факт **</t>
  </si>
  <si>
    <t>I</t>
  </si>
  <si>
    <t>Структура затрат</t>
  </si>
  <si>
    <t>х</t>
  </si>
  <si>
    <t>1</t>
  </si>
  <si>
    <t>Необходимая валовая выручка на содержание</t>
  </si>
  <si>
    <t>тыс. руб.</t>
  </si>
  <si>
    <t>1.1</t>
  </si>
  <si>
    <t>Подконтрольные расходы, всего</t>
  </si>
  <si>
    <t>1.1.1</t>
  </si>
  <si>
    <t>Материальные расходы, всего</t>
  </si>
  <si>
    <t>1.1.1.1</t>
  </si>
  <si>
    <t>в том числе на сырье, материалы, запасные части, инструмент, топливо</t>
  </si>
  <si>
    <t>1.1.1.2</t>
  </si>
  <si>
    <t>на ремонт</t>
  </si>
  <si>
    <t>1.1.1.3</t>
  </si>
  <si>
    <t>в том числе на работы и услуги производственного характера (в том числе услуги сторонних организаций по содержанию сетей и распределительных устройств)</t>
  </si>
  <si>
    <t>1.1.1.3.1</t>
  </si>
  <si>
    <t>в том числе на ремонт</t>
  </si>
  <si>
    <t>1.1.2</t>
  </si>
  <si>
    <t>Фонд оплаты труда</t>
  </si>
  <si>
    <t>1.1.2.1</t>
  </si>
  <si>
    <t>1.1.3</t>
  </si>
  <si>
    <t>Прочие подконтрольные расходы (с расшифровкой)</t>
  </si>
  <si>
    <t>1.1.3.1</t>
  </si>
  <si>
    <t>в том числе прибыль на социальное развитие (включая социальные выплаты)</t>
  </si>
  <si>
    <t>1.1.3.2</t>
  </si>
  <si>
    <t>в том числе транспортные услуги</t>
  </si>
  <si>
    <t>1.1.3.3</t>
  </si>
  <si>
    <t>в том числе прочие расходы (с расшифровкой)****</t>
  </si>
  <si>
    <t>1.1.3.3.1</t>
  </si>
  <si>
    <t>расходы на страхование электросетевых объектов</t>
  </si>
  <si>
    <t>1.1.3.3.2</t>
  </si>
  <si>
    <t>расходы на техническое обслуживание и оперетивно диспетчерское управление</t>
  </si>
  <si>
    <t>1.1.3.3.3</t>
  </si>
  <si>
    <t>Расходы на командировки и представительские</t>
  </si>
  <si>
    <t>1.1.3.3.4</t>
  </si>
  <si>
    <t>Расходы на повышение квалификации,  подготовку кадров</t>
  </si>
  <si>
    <t>1.1.3.3.5</t>
  </si>
  <si>
    <t>Расходы на обеспечение нормальных условий труда и мер по технике безопасности</t>
  </si>
  <si>
    <t>1.1.3.3.6</t>
  </si>
  <si>
    <t>Другие прочие расходы</t>
  </si>
  <si>
    <t>1.1.4</t>
  </si>
  <si>
    <t>Расходы на обслуживание операционных заемных средств в составе подконтрольных расходов</t>
  </si>
  <si>
    <t>1.1.5</t>
  </si>
  <si>
    <t>Расходы из прибыли в составе подконтрольных расходов</t>
  </si>
  <si>
    <t>1.2</t>
  </si>
  <si>
    <t>Неподконтрольные расходы, включенные в НВВ, всего</t>
  </si>
  <si>
    <t>1.2.1</t>
  </si>
  <si>
    <t>Оплата услуг ОАО "ФСК ЕЭС"</t>
  </si>
  <si>
    <t>1.2.2</t>
  </si>
  <si>
    <t>Расходы на оплату технологического присоединения к сетям смежной сетевой организации</t>
  </si>
  <si>
    <t>+</t>
  </si>
  <si>
    <t>1.2.3</t>
  </si>
  <si>
    <t>Плата за аренду имущества</t>
  </si>
  <si>
    <t>1.2.4</t>
  </si>
  <si>
    <t>отчисления на социальные нужды</t>
  </si>
  <si>
    <t>1.2.5</t>
  </si>
  <si>
    <t>расходы на возврат и обслуживание долгосрочных заемных средств, направляемых на финансирование капитальных вложений</t>
  </si>
  <si>
    <t>1.2.6</t>
  </si>
  <si>
    <t>амортизация</t>
  </si>
  <si>
    <t>1.2.7</t>
  </si>
  <si>
    <t>прибыль на капитальные вложения</t>
  </si>
  <si>
    <t>1.2.8</t>
  </si>
  <si>
    <t>налог на прибыль</t>
  </si>
  <si>
    <t>1.2.9</t>
  </si>
  <si>
    <t>прочие налоги (налог на имущество, транспортный налог)</t>
  </si>
  <si>
    <t>1.2.10</t>
  </si>
  <si>
    <t>Расходы сетевой организации, связанные с осуществлением технологического присоединения к электрическим сетям, не включенные в плату за технологическое присоединение</t>
  </si>
  <si>
    <t>1.2.10.1</t>
  </si>
  <si>
    <t>Справочно: "Количество льготных технологических присоединений"</t>
  </si>
  <si>
    <t>ед.</t>
  </si>
  <si>
    <t>1.2.11</t>
  </si>
  <si>
    <t>Средства, подлежащие дополнительному учету по результатам вступивших в законную силу решений суда, решений ФСТ России, принятых по итогам рассмотрения разногласий или досудебного урегулирования споров, решения ФСТ России об отмене решения регулирующего органа, принятого им с превышением полномочий (предписания)</t>
  </si>
  <si>
    <t>1.2.12</t>
  </si>
  <si>
    <t>прочие неподконтрольные расходы (с расшифровкой)</t>
  </si>
  <si>
    <t>1.3</t>
  </si>
  <si>
    <t>недополученный по независящим причинам доход (+)/избыток средств, полученный в предыдущем периоде регулирования (-)</t>
  </si>
  <si>
    <t>1.4</t>
  </si>
  <si>
    <t>Корректировка НВВ
(в соотв. с Методическими указаниями 98-э, исполнение показателей качества и надежности за отчетный период)</t>
  </si>
  <si>
    <t>II</t>
  </si>
  <si>
    <t>Справочно: расходы на ремонт, всего (пункт 1.1.1.2 + пункт 1.1.2.1 + пункт 1.1.3.1)</t>
  </si>
  <si>
    <t>III</t>
  </si>
  <si>
    <t>Необходимая валовая выручка на оплату технологического расхода (потерь) электроэнергии</t>
  </si>
  <si>
    <t>Справочно:
Объем технологических потерь</t>
  </si>
  <si>
    <t>МВт∙ч</t>
  </si>
  <si>
    <t>Справочно:
Цена покупки электрической энергии сетевой организацией в целях компенсации технологического расхода электрической энергии</t>
  </si>
  <si>
    <t>тыс. руб./МВт∙ч</t>
  </si>
  <si>
    <t>IV</t>
  </si>
  <si>
    <t>Натуральные (количественные) показатели, используемые при определении структуры и объемов затрат на оказание услуг по передаче электрической энергии сетевыми организациями</t>
  </si>
  <si>
    <t>Общее количество точек подключения на конец года</t>
  </si>
  <si>
    <t>шт.</t>
  </si>
  <si>
    <t>2</t>
  </si>
  <si>
    <t>Трансформаторная мощность подстанций, всего</t>
  </si>
  <si>
    <t>МВа</t>
  </si>
  <si>
    <t>2.1</t>
  </si>
  <si>
    <t>в том числе трансформаторная мощность подстанций на уровне напряжения СН2</t>
  </si>
  <si>
    <t>3</t>
  </si>
  <si>
    <t>Количество условных единиц по линиям электропередач, всего</t>
  </si>
  <si>
    <t>у.е.</t>
  </si>
  <si>
    <t>3.1</t>
  </si>
  <si>
    <t>в том числе количество условных единиц по линиям электропередач на среднем втором уровне напряжения</t>
  </si>
  <si>
    <t>3.2</t>
  </si>
  <si>
    <t>в том числе количество условных единиц по линиям электропередач на низком уровне напряжения</t>
  </si>
  <si>
    <t>4</t>
  </si>
  <si>
    <t>Количество условных единиц по подстанциям, всего</t>
  </si>
  <si>
    <t>4.1</t>
  </si>
  <si>
    <t>в том числе количество условных единиц по подстанциям на среднем втором уровне напряжения</t>
  </si>
  <si>
    <t>5</t>
  </si>
  <si>
    <t>Длина линий электропередач, всего</t>
  </si>
  <si>
    <t>км</t>
  </si>
  <si>
    <t>5.1</t>
  </si>
  <si>
    <t>в том числе длина линий электропередач на среднем втором уровне напряжения</t>
  </si>
  <si>
    <t>5.2</t>
  </si>
  <si>
    <t>в том числе длина линий электропередач на низком уровне напряжения</t>
  </si>
  <si>
    <t>6</t>
  </si>
  <si>
    <t>Доля кабельных линий электропередач</t>
  </si>
  <si>
    <t>%</t>
  </si>
  <si>
    <t>7</t>
  </si>
  <si>
    <t>Ввод в эксплуатацию новых объектов электросетевого комплекса на конец года</t>
  </si>
  <si>
    <t>7.1</t>
  </si>
  <si>
    <t>в том числе за счет платы за технологическое присоединение</t>
  </si>
  <si>
    <t>8</t>
  </si>
  <si>
    <t>норматив технологического расхода (потерь) электрической энергии, установленный Минэнерго России *****</t>
  </si>
  <si>
    <t>Примечание:</t>
  </si>
  <si>
    <r>
      <t>_____</t>
    </r>
    <r>
      <rPr>
        <sz val="10"/>
        <rFont val="Times New Roman"/>
        <family val="1"/>
        <charset val="204"/>
      </rPr>
      <t>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В случае определения плановых значений показателей органами исполнительной власти в области государственного регулирования тарифов при установлении тарифов на услуги по передаче электрической энергии в столбце &lt;план&gt; указываются соответствующие значения. Плановые значения составляющих подконтрольных расходов раскрываются в отношении расходов, учтенных регулирующим органом на первый год долгосрочного периода регулирования.</t>
    </r>
  </si>
  <si>
    <r>
      <t>_____</t>
    </r>
    <r>
      <rPr>
        <sz val="10"/>
        <rFont val="Times New Roman"/>
        <family val="1"/>
        <charset val="204"/>
      </rPr>
      <t>**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Информация о фактических затратах на оказание регулируемых услуг заполняется на основании данных раздельного учета расходов по регулируемым видам деятельности.</t>
    </r>
  </si>
  <si>
    <r>
      <t>_____</t>
    </r>
    <r>
      <rPr>
        <sz val="10"/>
        <rFont val="Times New Roman"/>
        <family val="1"/>
        <charset val="204"/>
      </rPr>
      <t>***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При наличии отклонений фактических значений показателей от плановых значений более чем на 15 процентов в столбце &lt;Примечание&gt; указываются причины их возникновения.</t>
    </r>
  </si>
  <si>
    <r>
      <t>_____</t>
    </r>
    <r>
      <rPr>
        <sz val="10"/>
        <rFont val="Times New Roman"/>
        <family val="1"/>
        <charset val="204"/>
      </rPr>
      <t>****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В соответствии с пунктом 28 Основ ценообразования в области регулируемых цен (тарифов) в электроэнергетике, утвержденных постановлением Правительства Российской Федерации от 29.12.2011 № 1178.</t>
    </r>
  </si>
  <si>
    <r>
      <t>_____</t>
    </r>
    <r>
      <rPr>
        <sz val="10"/>
        <rFont val="Times New Roman"/>
        <family val="1"/>
        <charset val="204"/>
      </rPr>
      <t>*****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В соответствии с пунктом 4.2.14.8 Положения о Министерстве энергетики Российской Федерации, утвержденного постановлением Правительства Российской Федерации от 28.05.2008 № 400.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</si>
</sst>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#,##0.0"/>
    <numFmt numFmtId="165" formatCode="_-* #,##0.00[$€-1]_-;\-* #,##0.00[$€-1]_-;_-* &quot;-&quot;??[$€-1]_-"/>
    <numFmt numFmtId="166" formatCode="&quot;$&quot;#,##0_);[Red]\(&quot;$&quot;#,##0\)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.5"/>
      <name val="Times New Roman"/>
      <family val="1"/>
      <charset val="204"/>
    </font>
    <font>
      <b/>
      <sz val="10.5"/>
      <name val="Times New Roman"/>
      <family val="1"/>
      <charset val="204"/>
    </font>
    <font>
      <sz val="9"/>
      <name val="Times New Roman"/>
      <family val="1"/>
      <charset val="204"/>
    </font>
    <font>
      <sz val="10.5"/>
      <color rgb="FFFF000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name val="Helv"/>
    </font>
    <font>
      <sz val="10"/>
      <name val="Helv"/>
      <charset val="204"/>
    </font>
    <font>
      <sz val="8"/>
      <name val="Arial"/>
      <family val="2"/>
      <charset val="204"/>
    </font>
    <font>
      <sz val="10"/>
      <name val="Tahoma"/>
      <family val="2"/>
      <charset val="204"/>
    </font>
    <font>
      <sz val="10"/>
      <name val="MS Sans Serif"/>
      <family val="2"/>
      <charset val="204"/>
    </font>
    <font>
      <sz val="8"/>
      <name val="Palatino"/>
      <family val="1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8"/>
      <name val="Helv"/>
      <charset val="204"/>
    </font>
    <font>
      <sz val="11"/>
      <name val="Tahoma"/>
      <family val="2"/>
      <charset val="204"/>
    </font>
    <font>
      <sz val="11"/>
      <color indexed="62"/>
      <name val="Calibri"/>
      <family val="2"/>
      <charset val="204"/>
    </font>
    <font>
      <u/>
      <sz val="9"/>
      <color indexed="12"/>
      <name val="Tahoma"/>
      <family val="2"/>
      <charset val="204"/>
    </font>
    <font>
      <b/>
      <u/>
      <sz val="9"/>
      <color indexed="12"/>
      <name val="Tahoma"/>
      <family val="2"/>
      <charset val="204"/>
    </font>
    <font>
      <b/>
      <sz val="14"/>
      <name val="Franklin Gothic Medium"/>
      <family val="2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9"/>
      <color indexed="1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4" fillId="0" borderId="0"/>
    <xf numFmtId="165" fontId="14" fillId="0" borderId="0"/>
    <xf numFmtId="0" fontId="15" fillId="0" borderId="0"/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38" fontId="16" fillId="0" borderId="0">
      <alignment vertical="top"/>
    </xf>
    <xf numFmtId="0" fontId="17" fillId="0" borderId="10" applyNumberFormat="0" applyAlignment="0">
      <protection locked="0"/>
    </xf>
    <xf numFmtId="166" fontId="18" fillId="0" borderId="0" applyFont="0" applyFill="0" applyBorder="0" applyAlignment="0" applyProtection="0"/>
    <xf numFmtId="0" fontId="19" fillId="0" borderId="0" applyFill="0" applyBorder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7" fillId="2" borderId="10" applyNumberFormat="0" applyAlignment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/>
    <xf numFmtId="0" fontId="19" fillId="0" borderId="0" applyFill="0" applyBorder="0" applyProtection="0">
      <alignment vertical="center"/>
    </xf>
    <xf numFmtId="0" fontId="19" fillId="0" borderId="0" applyFill="0" applyBorder="0" applyProtection="0">
      <alignment vertical="center"/>
    </xf>
    <xf numFmtId="49" fontId="24" fillId="3" borderId="11" applyNumberFormat="0">
      <alignment horizontal="center" vertical="center"/>
    </xf>
    <xf numFmtId="0" fontId="25" fillId="4" borderId="10" applyNumberFormat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Border="0">
      <alignment horizontal="center" vertical="center" wrapText="1"/>
    </xf>
    <xf numFmtId="0" fontId="29" fillId="0" borderId="12" applyBorder="0">
      <alignment horizontal="center" vertical="center" wrapText="1"/>
    </xf>
    <xf numFmtId="4" fontId="30" fillId="5" borderId="13" applyBorder="0">
      <alignment horizontal="right"/>
    </xf>
    <xf numFmtId="0" fontId="31" fillId="0" borderId="0">
      <alignment horizontal="center" vertical="center" wrapText="1"/>
    </xf>
    <xf numFmtId="49" fontId="30" fillId="0" borderId="0" applyBorder="0">
      <alignment vertical="top"/>
    </xf>
    <xf numFmtId="0" fontId="32" fillId="0" borderId="0"/>
    <xf numFmtId="0" fontId="2" fillId="0" borderId="0"/>
    <xf numFmtId="0" fontId="2" fillId="0" borderId="0"/>
    <xf numFmtId="0" fontId="33" fillId="6" borderId="0" applyNumberFormat="0" applyBorder="0" applyAlignment="0">
      <alignment horizontal="left" vertical="center"/>
    </xf>
    <xf numFmtId="0" fontId="2" fillId="0" borderId="0"/>
    <xf numFmtId="0" fontId="2" fillId="0" borderId="0"/>
    <xf numFmtId="0" fontId="2" fillId="0" borderId="0"/>
    <xf numFmtId="49" fontId="30" fillId="6" borderId="0" applyBorder="0">
      <alignment vertical="top"/>
    </xf>
    <xf numFmtId="49" fontId="30" fillId="0" borderId="0" applyBorder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  <xf numFmtId="4" fontId="30" fillId="7" borderId="0" applyFont="0" applyBorder="0">
      <alignment horizontal="right"/>
    </xf>
    <xf numFmtId="4" fontId="30" fillId="7" borderId="0" applyBorder="0">
      <alignment horizontal="right"/>
    </xf>
    <xf numFmtId="4" fontId="30" fillId="7" borderId="0" applyBorder="0">
      <alignment horizontal="right"/>
    </xf>
    <xf numFmtId="4" fontId="30" fillId="7" borderId="14" applyBorder="0">
      <alignment horizontal="right"/>
    </xf>
  </cellStyleXfs>
  <cellXfs count="87">
    <xf numFmtId="0" fontId="0" fillId="0" borderId="0" xfId="0"/>
    <xf numFmtId="0" fontId="3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/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 vertical="center"/>
    </xf>
    <xf numFmtId="0" fontId="9" fillId="0" borderId="0" xfId="1" applyFont="1"/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left" vertical="center" wrapText="1"/>
    </xf>
    <xf numFmtId="43" fontId="10" fillId="0" borderId="0" xfId="1" applyNumberFormat="1" applyFont="1" applyAlignment="1">
      <alignment horizontal="center" vertical="center"/>
    </xf>
    <xf numFmtId="0" fontId="9" fillId="0" borderId="7" xfId="1" applyFont="1" applyFill="1" applyBorder="1" applyAlignment="1">
      <alignment horizontal="left" vertical="center" wrapText="1"/>
    </xf>
    <xf numFmtId="0" fontId="9" fillId="0" borderId="6" xfId="1" applyFont="1" applyFill="1" applyBorder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1" applyFont="1" applyFill="1"/>
    <xf numFmtId="0" fontId="13" fillId="0" borderId="0" xfId="1" applyFont="1" applyAlignment="1">
      <alignment horizontal="justify" wrapText="1"/>
    </xf>
    <xf numFmtId="0" fontId="3" fillId="0" borderId="0" xfId="1" applyFont="1" applyAlignment="1">
      <alignment horizontal="justify" wrapText="1"/>
    </xf>
    <xf numFmtId="49" fontId="9" fillId="0" borderId="6" xfId="1" applyNumberFormat="1" applyFont="1" applyFill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center" vertical="center"/>
    </xf>
    <xf numFmtId="49" fontId="9" fillId="0" borderId="7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justify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left" vertical="center" wrapText="1"/>
    </xf>
    <xf numFmtId="2" fontId="9" fillId="0" borderId="6" xfId="1" applyNumberFormat="1" applyFont="1" applyFill="1" applyBorder="1" applyAlignment="1">
      <alignment horizontal="left" vertical="center" wrapText="1"/>
    </xf>
    <xf numFmtId="4" fontId="9" fillId="0" borderId="6" xfId="1" applyNumberFormat="1" applyFont="1" applyFill="1" applyBorder="1" applyAlignment="1">
      <alignment horizontal="left" vertical="center" wrapText="1"/>
    </xf>
    <xf numFmtId="49" fontId="9" fillId="0" borderId="6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7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justify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2" xfId="1" applyFont="1" applyBorder="1" applyAlignment="1">
      <alignment horizontal="left" vertical="center" wrapText="1"/>
    </xf>
    <xf numFmtId="0" fontId="12" fillId="0" borderId="7" xfId="1" applyFont="1" applyBorder="1" applyAlignment="1">
      <alignment horizontal="left" vertical="center" wrapText="1"/>
    </xf>
    <xf numFmtId="0" fontId="9" fillId="0" borderId="6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7" xfId="1" applyFont="1" applyBorder="1" applyAlignment="1">
      <alignment horizontal="left" vertical="center" wrapText="1"/>
    </xf>
    <xf numFmtId="4" fontId="9" fillId="0" borderId="6" xfId="1" applyNumberFormat="1" applyFont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left"/>
    </xf>
    <xf numFmtId="49" fontId="5" fillId="0" borderId="1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" xfId="1" applyFont="1" applyBorder="1" applyAlignment="1">
      <alignment horizontal="left"/>
    </xf>
    <xf numFmtId="49" fontId="5" fillId="0" borderId="1" xfId="1" applyNumberFormat="1" applyFont="1" applyFill="1" applyBorder="1" applyAlignment="1">
      <alignment horizontal="left"/>
    </xf>
    <xf numFmtId="4" fontId="9" fillId="8" borderId="6" xfId="1" applyNumberFormat="1" applyFont="1" applyFill="1" applyBorder="1" applyAlignment="1">
      <alignment horizontal="center" vertical="center"/>
    </xf>
    <xf numFmtId="4" fontId="9" fillId="8" borderId="2" xfId="1" applyNumberFormat="1" applyFont="1" applyFill="1" applyBorder="1" applyAlignment="1">
      <alignment horizontal="center" vertical="center"/>
    </xf>
    <xf numFmtId="4" fontId="9" fillId="8" borderId="7" xfId="1" applyNumberFormat="1" applyFont="1" applyFill="1" applyBorder="1" applyAlignment="1">
      <alignment horizontal="center" vertical="center"/>
    </xf>
    <xf numFmtId="0" fontId="9" fillId="8" borderId="6" xfId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164" fontId="9" fillId="8" borderId="6" xfId="1" applyNumberFormat="1" applyFont="1" applyFill="1" applyBorder="1" applyAlignment="1">
      <alignment horizontal="center" vertical="center"/>
    </xf>
    <xf numFmtId="164" fontId="9" fillId="8" borderId="2" xfId="1" applyNumberFormat="1" applyFont="1" applyFill="1" applyBorder="1" applyAlignment="1">
      <alignment horizontal="center" vertical="center"/>
    </xf>
    <xf numFmtId="164" fontId="9" fillId="8" borderId="7" xfId="1" applyNumberFormat="1" applyFont="1" applyFill="1" applyBorder="1" applyAlignment="1">
      <alignment horizontal="center" vertical="center"/>
    </xf>
    <xf numFmtId="3" fontId="9" fillId="8" borderId="6" xfId="1" applyNumberFormat="1" applyFont="1" applyFill="1" applyBorder="1" applyAlignment="1">
      <alignment horizontal="center" vertical="center"/>
    </xf>
    <xf numFmtId="3" fontId="9" fillId="8" borderId="2" xfId="1" applyNumberFormat="1" applyFont="1" applyFill="1" applyBorder="1" applyAlignment="1">
      <alignment horizontal="center" vertical="center"/>
    </xf>
    <xf numFmtId="3" fontId="9" fillId="8" borderId="7" xfId="1" applyNumberFormat="1" applyFont="1" applyFill="1" applyBorder="1" applyAlignment="1">
      <alignment horizontal="center" vertical="center"/>
    </xf>
    <xf numFmtId="4" fontId="9" fillId="8" borderId="6" xfId="2" applyNumberFormat="1" applyFont="1" applyFill="1" applyBorder="1" applyAlignment="1">
      <alignment horizontal="center" vertical="center"/>
    </xf>
    <xf numFmtId="4" fontId="9" fillId="8" borderId="2" xfId="2" applyNumberFormat="1" applyFont="1" applyFill="1" applyBorder="1" applyAlignment="1">
      <alignment horizontal="center" vertical="center"/>
    </xf>
    <xf numFmtId="4" fontId="9" fillId="8" borderId="7" xfId="2" applyNumberFormat="1" applyFont="1" applyFill="1" applyBorder="1" applyAlignment="1">
      <alignment horizontal="center" vertical="center"/>
    </xf>
  </cellXfs>
  <cellStyles count="59">
    <cellStyle name=" 1" xfId="3"/>
    <cellStyle name=" 1 2" xfId="4"/>
    <cellStyle name=" 1_Stage1" xfId="5"/>
    <cellStyle name="_Model_RAB Мой_PR.PROG.WARM.NOTCOMBI.2012.2.16_v1.4(04.04.11) " xfId="6"/>
    <cellStyle name="_Model_RAB Мой_Книга2_PR.PROG.WARM.NOTCOMBI.2012.2.16_v1.4(04.04.11) " xfId="7"/>
    <cellStyle name="_Model_RAB_MRSK_svod_PR.PROG.WARM.NOTCOMBI.2012.2.16_v1.4(04.04.11) " xfId="8"/>
    <cellStyle name="_Model_RAB_MRSK_svod_Книга2_PR.PROG.WARM.NOTCOMBI.2012.2.16_v1.4(04.04.11) " xfId="9"/>
    <cellStyle name="_МОДЕЛЬ_1 (2)_PR.PROG.WARM.NOTCOMBI.2012.2.16_v1.4(04.04.11) " xfId="10"/>
    <cellStyle name="_МОДЕЛЬ_1 (2)_Книга2_PR.PROG.WARM.NOTCOMBI.2012.2.16_v1.4(04.04.11) " xfId="11"/>
    <cellStyle name="_пр 5 тариф RAB_PR.PROG.WARM.NOTCOMBI.2012.2.16_v1.4(04.04.11) " xfId="12"/>
    <cellStyle name="_пр 5 тариф RAB_Книга2_PR.PROG.WARM.NOTCOMBI.2012.2.16_v1.4(04.04.11) " xfId="13"/>
    <cellStyle name="_Расчет RAB_22072008_PR.PROG.WARM.NOTCOMBI.2012.2.16_v1.4(04.04.11) " xfId="14"/>
    <cellStyle name="_Расчет RAB_22072008_Книга2_PR.PROG.WARM.NOTCOMBI.2012.2.16_v1.4(04.04.11) " xfId="15"/>
    <cellStyle name="_Расчет RAB_Лен и МОЭСК_с 2010 года_14.04.2009_со сглаж_version 3.0_без ФСК_PR.PROG.WARM.NOTCOMBI.2012.2.16_v1.4(04.04.11) " xfId="16"/>
    <cellStyle name="_Расчет RAB_Лен и МОЭСК_с 2010 года_14.04.2009_со сглаж_version 3.0_без ФСК_Книга2_PR.PROG.WARM.NOTCOMBI.2012.2.16_v1.4(04.04.11) " xfId="17"/>
    <cellStyle name="Cells 2" xfId="18"/>
    <cellStyle name="Currency [0]" xfId="19"/>
    <cellStyle name="Currency2" xfId="20"/>
    <cellStyle name="Followed Hyperlink" xfId="21"/>
    <cellStyle name="Header 3" xfId="22"/>
    <cellStyle name="Hyperlink" xfId="23"/>
    <cellStyle name="normal" xfId="24"/>
    <cellStyle name="Normal1" xfId="25"/>
    <cellStyle name="Normal2" xfId="26"/>
    <cellStyle name="Percent1" xfId="27"/>
    <cellStyle name="Title 4" xfId="28"/>
    <cellStyle name="Ввод  2" xfId="29"/>
    <cellStyle name="Гиперссылка 2" xfId="30"/>
    <cellStyle name="Гиперссылка 2 2" xfId="31"/>
    <cellStyle name="Гиперссылка 4" xfId="32"/>
    <cellStyle name="Заголовок" xfId="33"/>
    <cellStyle name="ЗаголовокСтолбца" xfId="34"/>
    <cellStyle name="Значение" xfId="35"/>
    <cellStyle name="мой" xfId="36"/>
    <cellStyle name="Обычный" xfId="0" builtinId="0"/>
    <cellStyle name="Обычный 10" xfId="37"/>
    <cellStyle name="Обычный 12 2" xfId="38"/>
    <cellStyle name="Обычный 13" xfId="1"/>
    <cellStyle name="Обычный 2" xfId="39"/>
    <cellStyle name="Обычный 2 10 2" xfId="40"/>
    <cellStyle name="Обычный 2 2" xfId="41"/>
    <cellStyle name="Обычный 2_НВВ - сети долгосрочный (15.07) - передано на оформление 2" xfId="42"/>
    <cellStyle name="Обычный 3" xfId="43"/>
    <cellStyle name="Обычный 3 2" xfId="44"/>
    <cellStyle name="Обычный 3 3" xfId="45"/>
    <cellStyle name="Обычный 4" xfId="46"/>
    <cellStyle name="Обычный 5" xfId="47"/>
    <cellStyle name="Обычный 6" xfId="48"/>
    <cellStyle name="Обычный 7" xfId="49"/>
    <cellStyle name="Обычный 8" xfId="50"/>
    <cellStyle name="Процентный 2" xfId="51"/>
    <cellStyle name="Процентный 3" xfId="52"/>
    <cellStyle name="Стиль 1" xfId="53"/>
    <cellStyle name="Финансовый 2" xfId="54"/>
    <cellStyle name="Финансовый 3" xfId="2"/>
    <cellStyle name="Формула" xfId="55"/>
    <cellStyle name="Формула 2" xfId="56"/>
    <cellStyle name="Формула_GRES.2007.5" xfId="57"/>
    <cellStyle name="ФормулаВБ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.&#1058;&#1072;&#1088;&#1080;&#1092;\2017%20&#1075;&#1086;&#1076;\!%20&#1056;&#1072;&#1089;&#1095;&#1105;&#1090;%20&#1090;&#1072;&#1088;&#1080;&#1092;&#1072;\&#1057;&#1084;&#1077;&#1090;&#1072;%20+%20&#1082;&#1086;&#1087;&#1080;&#1080;%20&#1076;&#1086;&#1082;&#1091;&#1084;&#1077;&#1085;&#1090;&#1086;&#1074;%20&#1082;%20&#1092;&#1072;&#1082;&#1090;&#1080;&#1095;.%20&#1088;&#1072;&#1089;&#1093;&#1086;&#1076;&#1091;%20&#1079;&#1072;%202015%20&#1075;\.&#1053;&#1042;&#1042;%20&#1092;&#1072;&#1082;&#1090;%20&#1079;&#1072;%202015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крытие на сайт"/>
      <sheetName val="Отчёт"/>
      <sheetName val="НВВ 2015 г.г."/>
      <sheetName val="20.01"/>
      <sheetName val="20.1 Лизинг"/>
      <sheetName val="91.2"/>
      <sheetName val="Статьи"/>
      <sheetName val="01 сч."/>
    </sheetNames>
    <sheetDataSet>
      <sheetData sheetId="0"/>
      <sheetData sheetId="1" refreshError="1"/>
      <sheetData sheetId="2">
        <row r="7">
          <cell r="F7">
            <v>5963.74</v>
          </cell>
          <cell r="G7">
            <v>796.31810999999993</v>
          </cell>
        </row>
        <row r="8">
          <cell r="F8">
            <v>16567.02</v>
          </cell>
          <cell r="G8">
            <v>4198.1924400000007</v>
          </cell>
        </row>
        <row r="9">
          <cell r="F9">
            <v>59227.01</v>
          </cell>
          <cell r="G9">
            <v>53206.302759999999</v>
          </cell>
        </row>
        <row r="11">
          <cell r="F11">
            <v>18463.45</v>
          </cell>
          <cell r="G11">
            <v>638.94077000000004</v>
          </cell>
        </row>
        <row r="12">
          <cell r="F12">
            <v>7845.58</v>
          </cell>
          <cell r="G12">
            <v>1396.6925973796342</v>
          </cell>
        </row>
        <row r="19">
          <cell r="F19">
            <v>68.459999999999994</v>
          </cell>
          <cell r="G19">
            <v>15.074489999999999</v>
          </cell>
        </row>
        <row r="20">
          <cell r="F20">
            <v>290.85000000000002</v>
          </cell>
          <cell r="G20">
            <v>216.48061999999999</v>
          </cell>
        </row>
        <row r="23">
          <cell r="F23">
            <v>701.07</v>
          </cell>
          <cell r="G23">
            <v>25.44492</v>
          </cell>
        </row>
        <row r="24">
          <cell r="F24">
            <v>11092.8</v>
          </cell>
          <cell r="G24">
            <v>240.07105999999999</v>
          </cell>
        </row>
        <row r="25">
          <cell r="F25">
            <v>1176.3699999999999</v>
          </cell>
          <cell r="G25">
            <v>9693.9290999999994</v>
          </cell>
        </row>
        <row r="30">
          <cell r="F30">
            <v>2258.6640000000002</v>
          </cell>
          <cell r="G30">
            <v>8150.0282473250572</v>
          </cell>
        </row>
        <row r="31">
          <cell r="F31">
            <v>271.95400000000001</v>
          </cell>
          <cell r="G31">
            <v>494.47661045598443</v>
          </cell>
        </row>
        <row r="38">
          <cell r="F38">
            <v>1698.34</v>
          </cell>
          <cell r="G38">
            <v>1432.3721699999999</v>
          </cell>
        </row>
        <row r="40">
          <cell r="F40">
            <v>37072.050000000003</v>
          </cell>
          <cell r="G40">
            <v>47026.380619999996</v>
          </cell>
        </row>
        <row r="43">
          <cell r="G43">
            <v>33185.179670000005</v>
          </cell>
        </row>
        <row r="46">
          <cell r="F46">
            <v>7289.1900000000005</v>
          </cell>
          <cell r="G46">
            <v>785.63327695426074</v>
          </cell>
        </row>
        <row r="51">
          <cell r="F51">
            <v>19432.400000000001</v>
          </cell>
          <cell r="G51">
            <v>15676.37319</v>
          </cell>
        </row>
        <row r="53">
          <cell r="F53">
            <v>3517</v>
          </cell>
          <cell r="G53">
            <v>0</v>
          </cell>
        </row>
        <row r="59">
          <cell r="F59">
            <v>59156.15</v>
          </cell>
          <cell r="G59">
            <v>72161.703430000009</v>
          </cell>
        </row>
        <row r="60">
          <cell r="F60">
            <v>50430.400000000001</v>
          </cell>
          <cell r="G60">
            <v>0</v>
          </cell>
        </row>
        <row r="64">
          <cell r="F64">
            <v>-81545.09</v>
          </cell>
        </row>
        <row r="66">
          <cell r="G66">
            <v>249339.59408211496</v>
          </cell>
        </row>
        <row r="68">
          <cell r="F68">
            <v>17055.13</v>
          </cell>
          <cell r="G68">
            <v>18716.635300000002</v>
          </cell>
        </row>
        <row r="69">
          <cell r="F69">
            <v>1891.4</v>
          </cell>
          <cell r="G69">
            <v>1891.4</v>
          </cell>
        </row>
      </sheetData>
      <sheetData sheetId="3">
        <row r="29">
          <cell r="F29">
            <v>8558880</v>
          </cell>
        </row>
      </sheetData>
      <sheetData sheetId="4" refreshError="1"/>
      <sheetData sheetId="5" refreshError="1"/>
      <sheetData sheetId="6" refreshError="1"/>
      <sheetData sheetId="7">
        <row r="114">
          <cell r="E114">
            <v>93742350.010000005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82"/>
  <sheetViews>
    <sheetView tabSelected="1" view="pageBreakPreview" zoomScaleNormal="100" zoomScaleSheetLayoutView="100" workbookViewId="0">
      <selection activeCell="CN55" sqref="CN55:DD55"/>
    </sheetView>
  </sheetViews>
  <sheetFormatPr defaultColWidth="10.85546875" defaultRowHeight="15" customHeight="1" x14ac:dyDescent="0.25"/>
  <cols>
    <col min="1" max="80" width="0.85546875" style="3" customWidth="1"/>
    <col min="81" max="81" width="2.28515625" style="3" customWidth="1"/>
    <col min="82" max="91" width="1.42578125" style="3" customWidth="1"/>
    <col min="92" max="108" width="0.85546875" style="3" customWidth="1"/>
    <col min="109" max="109" width="5.5703125" style="4" customWidth="1"/>
    <col min="110" max="16384" width="10.85546875" style="3"/>
  </cols>
  <sheetData>
    <row r="1" spans="1:109" s="1" customFormat="1" ht="12" customHeight="1" x14ac:dyDescent="0.2">
      <c r="BO1" s="1" t="s">
        <v>0</v>
      </c>
      <c r="DE1" s="2"/>
    </row>
    <row r="2" spans="1:109" s="1" customFormat="1" ht="12" customHeight="1" x14ac:dyDescent="0.2">
      <c r="BO2" s="1" t="s">
        <v>1</v>
      </c>
      <c r="DE2" s="2"/>
    </row>
    <row r="3" spans="1:109" s="1" customFormat="1" ht="12" customHeight="1" x14ac:dyDescent="0.2">
      <c r="BO3" s="1" t="s">
        <v>2</v>
      </c>
      <c r="DE3" s="2"/>
    </row>
    <row r="4" spans="1:109" ht="21" customHeight="1" x14ac:dyDescent="0.25"/>
    <row r="5" spans="1:109" s="6" customFormat="1" ht="14.25" customHeight="1" x14ac:dyDescent="0.25">
      <c r="A5" s="69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5"/>
    </row>
    <row r="6" spans="1:109" s="6" customFormat="1" ht="14.25" customHeight="1" x14ac:dyDescent="0.25">
      <c r="A6" s="69" t="s">
        <v>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5"/>
    </row>
    <row r="7" spans="1:109" s="6" customFormat="1" ht="14.25" customHeight="1" x14ac:dyDescent="0.25">
      <c r="A7" s="69" t="s">
        <v>5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5"/>
    </row>
    <row r="8" spans="1:109" s="6" customFormat="1" ht="14.25" customHeight="1" x14ac:dyDescent="0.25">
      <c r="A8" s="69" t="s">
        <v>6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5"/>
    </row>
    <row r="9" spans="1:109" ht="21" customHeight="1" x14ac:dyDescent="0.25"/>
    <row r="10" spans="1:109" x14ac:dyDescent="0.25">
      <c r="C10" s="7" t="s">
        <v>7</v>
      </c>
      <c r="D10" s="7"/>
      <c r="AG10" s="70" t="s">
        <v>8</v>
      </c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</row>
    <row r="11" spans="1:109" x14ac:dyDescent="0.25">
      <c r="C11" s="7" t="s">
        <v>9</v>
      </c>
      <c r="D11" s="7"/>
      <c r="J11" s="71" t="s">
        <v>10</v>
      </c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</row>
    <row r="12" spans="1:109" x14ac:dyDescent="0.25">
      <c r="C12" s="7" t="s">
        <v>11</v>
      </c>
      <c r="D12" s="7"/>
      <c r="J12" s="60" t="s">
        <v>12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</row>
    <row r="13" spans="1:109" x14ac:dyDescent="0.25">
      <c r="C13" s="7" t="s">
        <v>13</v>
      </c>
      <c r="D13" s="7"/>
      <c r="AQ13" s="61" t="s">
        <v>14</v>
      </c>
      <c r="AR13" s="61"/>
      <c r="AS13" s="61"/>
      <c r="AT13" s="61"/>
      <c r="AU13" s="61"/>
      <c r="AV13" s="61"/>
      <c r="AW13" s="61"/>
      <c r="AX13" s="61"/>
      <c r="AY13" s="62" t="s">
        <v>15</v>
      </c>
      <c r="AZ13" s="62"/>
      <c r="BA13" s="61" t="s">
        <v>16</v>
      </c>
      <c r="BB13" s="61"/>
      <c r="BC13" s="61"/>
      <c r="BD13" s="61"/>
      <c r="BE13" s="61"/>
      <c r="BF13" s="61"/>
      <c r="BG13" s="61"/>
      <c r="BH13" s="61"/>
      <c r="BI13" s="3" t="s">
        <v>17</v>
      </c>
    </row>
    <row r="15" spans="1:109" s="9" customFormat="1" ht="13.5" x14ac:dyDescent="0.2">
      <c r="A15" s="51" t="s">
        <v>18</v>
      </c>
      <c r="B15" s="63"/>
      <c r="C15" s="63"/>
      <c r="D15" s="63"/>
      <c r="E15" s="63"/>
      <c r="F15" s="63"/>
      <c r="G15" s="63"/>
      <c r="H15" s="63"/>
      <c r="I15" s="64"/>
      <c r="J15" s="68" t="s">
        <v>19</v>
      </c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4"/>
      <c r="BI15" s="51" t="s">
        <v>20</v>
      </c>
      <c r="BJ15" s="63"/>
      <c r="BK15" s="63"/>
      <c r="BL15" s="63"/>
      <c r="BM15" s="63"/>
      <c r="BN15" s="63"/>
      <c r="BO15" s="63"/>
      <c r="BP15" s="63"/>
      <c r="BQ15" s="63"/>
      <c r="BR15" s="63"/>
      <c r="BS15" s="64"/>
      <c r="BT15" s="44">
        <v>2015</v>
      </c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6"/>
      <c r="CN15" s="51" t="s">
        <v>21</v>
      </c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3"/>
      <c r="DE15" s="8"/>
    </row>
    <row r="16" spans="1:109" s="9" customFormat="1" ht="13.5" x14ac:dyDescent="0.2">
      <c r="A16" s="65"/>
      <c r="B16" s="66"/>
      <c r="C16" s="66"/>
      <c r="D16" s="66"/>
      <c r="E16" s="66"/>
      <c r="F16" s="66"/>
      <c r="G16" s="66"/>
      <c r="H16" s="66"/>
      <c r="I16" s="67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7"/>
      <c r="BI16" s="65"/>
      <c r="BJ16" s="66"/>
      <c r="BK16" s="66"/>
      <c r="BL16" s="66"/>
      <c r="BM16" s="66"/>
      <c r="BN16" s="66"/>
      <c r="BO16" s="66"/>
      <c r="BP16" s="66"/>
      <c r="BQ16" s="66"/>
      <c r="BR16" s="66"/>
      <c r="BS16" s="67"/>
      <c r="BT16" s="44" t="s">
        <v>22</v>
      </c>
      <c r="BU16" s="45"/>
      <c r="BV16" s="45"/>
      <c r="BW16" s="45"/>
      <c r="BX16" s="45"/>
      <c r="BY16" s="45"/>
      <c r="BZ16" s="45"/>
      <c r="CA16" s="45"/>
      <c r="CB16" s="45"/>
      <c r="CC16" s="46"/>
      <c r="CD16" s="44" t="s">
        <v>23</v>
      </c>
      <c r="CE16" s="45"/>
      <c r="CF16" s="45"/>
      <c r="CG16" s="45"/>
      <c r="CH16" s="45"/>
      <c r="CI16" s="45"/>
      <c r="CJ16" s="45"/>
      <c r="CK16" s="45"/>
      <c r="CL16" s="45"/>
      <c r="CM16" s="46"/>
      <c r="CN16" s="54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6"/>
      <c r="DE16" s="8"/>
    </row>
    <row r="17" spans="1:109" s="9" customFormat="1" ht="15" customHeight="1" x14ac:dyDescent="0.2">
      <c r="A17" s="34" t="s">
        <v>24</v>
      </c>
      <c r="B17" s="35"/>
      <c r="C17" s="35"/>
      <c r="D17" s="35"/>
      <c r="E17" s="35"/>
      <c r="F17" s="35"/>
      <c r="G17" s="35"/>
      <c r="H17" s="35"/>
      <c r="I17" s="36"/>
      <c r="J17" s="10"/>
      <c r="K17" s="37" t="s">
        <v>25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11"/>
      <c r="BI17" s="44" t="s">
        <v>26</v>
      </c>
      <c r="BJ17" s="45"/>
      <c r="BK17" s="45"/>
      <c r="BL17" s="45"/>
      <c r="BM17" s="45"/>
      <c r="BN17" s="45"/>
      <c r="BO17" s="45"/>
      <c r="BP17" s="45"/>
      <c r="BQ17" s="45"/>
      <c r="BR17" s="45"/>
      <c r="BS17" s="46"/>
      <c r="BT17" s="44" t="s">
        <v>26</v>
      </c>
      <c r="BU17" s="45"/>
      <c r="BV17" s="45"/>
      <c r="BW17" s="45"/>
      <c r="BX17" s="45"/>
      <c r="BY17" s="45"/>
      <c r="BZ17" s="45"/>
      <c r="CA17" s="45"/>
      <c r="CB17" s="45"/>
      <c r="CC17" s="46"/>
      <c r="CD17" s="44" t="s">
        <v>26</v>
      </c>
      <c r="CE17" s="45"/>
      <c r="CF17" s="45"/>
      <c r="CG17" s="45"/>
      <c r="CH17" s="45"/>
      <c r="CI17" s="45"/>
      <c r="CJ17" s="45"/>
      <c r="CK17" s="45"/>
      <c r="CL17" s="45"/>
      <c r="CM17" s="46"/>
      <c r="CN17" s="57" t="s">
        <v>26</v>
      </c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9"/>
      <c r="DE17" s="8"/>
    </row>
    <row r="18" spans="1:109" s="9" customFormat="1" ht="30" customHeight="1" x14ac:dyDescent="0.2">
      <c r="A18" s="34" t="s">
        <v>27</v>
      </c>
      <c r="B18" s="35"/>
      <c r="C18" s="35"/>
      <c r="D18" s="35"/>
      <c r="E18" s="35"/>
      <c r="F18" s="35"/>
      <c r="G18" s="35"/>
      <c r="H18" s="35"/>
      <c r="I18" s="36"/>
      <c r="J18" s="10"/>
      <c r="K18" s="37" t="s">
        <v>28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11"/>
      <c r="BI18" s="44" t="s">
        <v>29</v>
      </c>
      <c r="BJ18" s="45"/>
      <c r="BK18" s="45"/>
      <c r="BL18" s="45"/>
      <c r="BM18" s="45"/>
      <c r="BN18" s="45"/>
      <c r="BO18" s="45"/>
      <c r="BP18" s="45"/>
      <c r="BQ18" s="45"/>
      <c r="BR18" s="45"/>
      <c r="BS18" s="46"/>
      <c r="BT18" s="72">
        <f>BT19+BT39+BT53+BT54</f>
        <v>220977.40800000002</v>
      </c>
      <c r="BU18" s="73"/>
      <c r="BV18" s="73"/>
      <c r="BW18" s="73"/>
      <c r="BX18" s="73"/>
      <c r="BY18" s="73"/>
      <c r="BZ18" s="73"/>
      <c r="CA18" s="73"/>
      <c r="CB18" s="73"/>
      <c r="CC18" s="74"/>
      <c r="CD18" s="72">
        <f>CD19+CD39+CD53+CD54</f>
        <v>249339.59408211493</v>
      </c>
      <c r="CE18" s="73"/>
      <c r="CF18" s="73"/>
      <c r="CG18" s="73"/>
      <c r="CH18" s="73"/>
      <c r="CI18" s="73"/>
      <c r="CJ18" s="73"/>
      <c r="CK18" s="73"/>
      <c r="CL18" s="73"/>
      <c r="CM18" s="74"/>
      <c r="CN18" s="47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9"/>
      <c r="DE18" s="12">
        <f>CD18-'[1]НВВ 2015 г.г.'!G66</f>
        <v>0</v>
      </c>
    </row>
    <row r="19" spans="1:109" s="9" customFormat="1" ht="30" customHeight="1" x14ac:dyDescent="0.2">
      <c r="A19" s="34" t="s">
        <v>30</v>
      </c>
      <c r="B19" s="35"/>
      <c r="C19" s="35"/>
      <c r="D19" s="35"/>
      <c r="E19" s="35"/>
      <c r="F19" s="35"/>
      <c r="G19" s="35"/>
      <c r="H19" s="35"/>
      <c r="I19" s="36"/>
      <c r="J19" s="10"/>
      <c r="K19" s="37" t="s">
        <v>31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11"/>
      <c r="BI19" s="44" t="s">
        <v>29</v>
      </c>
      <c r="BJ19" s="45"/>
      <c r="BK19" s="45"/>
      <c r="BL19" s="45"/>
      <c r="BM19" s="45"/>
      <c r="BN19" s="45"/>
      <c r="BO19" s="45"/>
      <c r="BP19" s="45"/>
      <c r="BQ19" s="45"/>
      <c r="BR19" s="45"/>
      <c r="BS19" s="46"/>
      <c r="BT19" s="72">
        <f>BT20+BT25+BT27+BT37+BT38</f>
        <v>123926.96800000001</v>
      </c>
      <c r="BU19" s="73"/>
      <c r="BV19" s="73"/>
      <c r="BW19" s="73"/>
      <c r="BX19" s="73"/>
      <c r="BY19" s="73"/>
      <c r="BZ19" s="73"/>
      <c r="CA19" s="73"/>
      <c r="CB19" s="73"/>
      <c r="CC19" s="74"/>
      <c r="CD19" s="72">
        <f>CD20+CD25+CD27+CD37+CD38</f>
        <v>70513.071725160669</v>
      </c>
      <c r="CE19" s="73"/>
      <c r="CF19" s="73"/>
      <c r="CG19" s="73"/>
      <c r="CH19" s="73"/>
      <c r="CI19" s="73"/>
      <c r="CJ19" s="73"/>
      <c r="CK19" s="73"/>
      <c r="CL19" s="73"/>
      <c r="CM19" s="74"/>
      <c r="CN19" s="47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9"/>
      <c r="DE19" s="8"/>
    </row>
    <row r="20" spans="1:109" s="9" customFormat="1" ht="19.5" customHeight="1" x14ac:dyDescent="0.2">
      <c r="A20" s="34" t="s">
        <v>32</v>
      </c>
      <c r="B20" s="35"/>
      <c r="C20" s="35"/>
      <c r="D20" s="35"/>
      <c r="E20" s="35"/>
      <c r="F20" s="35"/>
      <c r="G20" s="35"/>
      <c r="H20" s="35"/>
      <c r="I20" s="36"/>
      <c r="J20" s="10"/>
      <c r="K20" s="37" t="s">
        <v>33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11"/>
      <c r="BI20" s="44" t="s">
        <v>29</v>
      </c>
      <c r="BJ20" s="45"/>
      <c r="BK20" s="45"/>
      <c r="BL20" s="45"/>
      <c r="BM20" s="45"/>
      <c r="BN20" s="45"/>
      <c r="BO20" s="45"/>
      <c r="BP20" s="45"/>
      <c r="BQ20" s="45"/>
      <c r="BR20" s="45"/>
      <c r="BS20" s="46"/>
      <c r="BT20" s="72">
        <f>SUM(BT21:CC23)</f>
        <v>40994.21</v>
      </c>
      <c r="BU20" s="73"/>
      <c r="BV20" s="73"/>
      <c r="BW20" s="73"/>
      <c r="BX20" s="73"/>
      <c r="BY20" s="73"/>
      <c r="BZ20" s="73"/>
      <c r="CA20" s="73"/>
      <c r="CB20" s="73"/>
      <c r="CC20" s="74"/>
      <c r="CD20" s="72">
        <f>SUM(CD21:CM23)</f>
        <v>5633.451320000001</v>
      </c>
      <c r="CE20" s="73"/>
      <c r="CF20" s="73"/>
      <c r="CG20" s="73"/>
      <c r="CH20" s="73"/>
      <c r="CI20" s="73"/>
      <c r="CJ20" s="73"/>
      <c r="CK20" s="73"/>
      <c r="CL20" s="73"/>
      <c r="CM20" s="74"/>
      <c r="CN20" s="50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9"/>
      <c r="DE20" s="8"/>
    </row>
    <row r="21" spans="1:109" s="9" customFormat="1" ht="30" customHeight="1" x14ac:dyDescent="0.2">
      <c r="A21" s="34" t="s">
        <v>34</v>
      </c>
      <c r="B21" s="35"/>
      <c r="C21" s="35"/>
      <c r="D21" s="35"/>
      <c r="E21" s="35"/>
      <c r="F21" s="35"/>
      <c r="G21" s="35"/>
      <c r="H21" s="35"/>
      <c r="I21" s="36"/>
      <c r="J21" s="10"/>
      <c r="K21" s="37" t="s">
        <v>35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11"/>
      <c r="BI21" s="44" t="s">
        <v>29</v>
      </c>
      <c r="BJ21" s="45"/>
      <c r="BK21" s="45"/>
      <c r="BL21" s="45"/>
      <c r="BM21" s="45"/>
      <c r="BN21" s="45"/>
      <c r="BO21" s="45"/>
      <c r="BP21" s="45"/>
      <c r="BQ21" s="45"/>
      <c r="BR21" s="45"/>
      <c r="BS21" s="46"/>
      <c r="BT21" s="72">
        <f>'[1]НВВ 2015 г.г.'!F7</f>
        <v>5963.74</v>
      </c>
      <c r="BU21" s="73"/>
      <c r="BV21" s="73"/>
      <c r="BW21" s="73"/>
      <c r="BX21" s="73"/>
      <c r="BY21" s="73"/>
      <c r="BZ21" s="73"/>
      <c r="CA21" s="73"/>
      <c r="CB21" s="73"/>
      <c r="CC21" s="74"/>
      <c r="CD21" s="72">
        <f>'[1]НВВ 2015 г.г.'!G7</f>
        <v>796.31810999999993</v>
      </c>
      <c r="CE21" s="73"/>
      <c r="CF21" s="73"/>
      <c r="CG21" s="73"/>
      <c r="CH21" s="73"/>
      <c r="CI21" s="73"/>
      <c r="CJ21" s="73"/>
      <c r="CK21" s="73"/>
      <c r="CL21" s="73"/>
      <c r="CM21" s="74"/>
      <c r="CN21" s="47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9"/>
      <c r="DE21" s="8"/>
    </row>
    <row r="22" spans="1:109" s="9" customFormat="1" ht="15" customHeight="1" x14ac:dyDescent="0.2">
      <c r="A22" s="34" t="s">
        <v>36</v>
      </c>
      <c r="B22" s="35"/>
      <c r="C22" s="35"/>
      <c r="D22" s="35"/>
      <c r="E22" s="35"/>
      <c r="F22" s="35"/>
      <c r="G22" s="35"/>
      <c r="H22" s="35"/>
      <c r="I22" s="36"/>
      <c r="J22" s="10"/>
      <c r="K22" s="37" t="s">
        <v>37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11"/>
      <c r="BI22" s="44" t="s">
        <v>29</v>
      </c>
      <c r="BJ22" s="45"/>
      <c r="BK22" s="45"/>
      <c r="BL22" s="45"/>
      <c r="BM22" s="45"/>
      <c r="BN22" s="45"/>
      <c r="BO22" s="45"/>
      <c r="BP22" s="45"/>
      <c r="BQ22" s="45"/>
      <c r="BR22" s="45"/>
      <c r="BS22" s="46"/>
      <c r="BT22" s="72">
        <v>0</v>
      </c>
      <c r="BU22" s="73"/>
      <c r="BV22" s="73"/>
      <c r="BW22" s="73"/>
      <c r="BX22" s="73"/>
      <c r="BY22" s="73"/>
      <c r="BZ22" s="73"/>
      <c r="CA22" s="73"/>
      <c r="CB22" s="73"/>
      <c r="CC22" s="74"/>
      <c r="CD22" s="72">
        <v>0</v>
      </c>
      <c r="CE22" s="73"/>
      <c r="CF22" s="73"/>
      <c r="CG22" s="73"/>
      <c r="CH22" s="73"/>
      <c r="CI22" s="73"/>
      <c r="CJ22" s="73"/>
      <c r="CK22" s="73"/>
      <c r="CL22" s="73"/>
      <c r="CM22" s="74"/>
      <c r="CN22" s="47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9"/>
      <c r="DE22" s="8"/>
    </row>
    <row r="23" spans="1:109" s="9" customFormat="1" ht="58.5" customHeight="1" x14ac:dyDescent="0.2">
      <c r="A23" s="34" t="s">
        <v>38</v>
      </c>
      <c r="B23" s="35"/>
      <c r="C23" s="35"/>
      <c r="D23" s="35"/>
      <c r="E23" s="35"/>
      <c r="F23" s="35"/>
      <c r="G23" s="35"/>
      <c r="H23" s="35"/>
      <c r="I23" s="36"/>
      <c r="J23" s="10"/>
      <c r="K23" s="22" t="s">
        <v>39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13"/>
      <c r="BI23" s="23" t="s">
        <v>29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5"/>
      <c r="BT23" s="72">
        <f>'[1]НВВ 2015 г.г.'!F11+'[1]НВВ 2015 г.г.'!F8</f>
        <v>35030.47</v>
      </c>
      <c r="BU23" s="73"/>
      <c r="BV23" s="73"/>
      <c r="BW23" s="73"/>
      <c r="BX23" s="73"/>
      <c r="BY23" s="73"/>
      <c r="BZ23" s="73"/>
      <c r="CA23" s="73"/>
      <c r="CB23" s="73"/>
      <c r="CC23" s="74"/>
      <c r="CD23" s="72">
        <f>'[1]НВВ 2015 г.г.'!G11+'[1]НВВ 2015 г.г.'!G8</f>
        <v>4837.1332100000009</v>
      </c>
      <c r="CE23" s="73"/>
      <c r="CF23" s="73"/>
      <c r="CG23" s="73"/>
      <c r="CH23" s="73"/>
      <c r="CI23" s="73"/>
      <c r="CJ23" s="73"/>
      <c r="CK23" s="73"/>
      <c r="CL23" s="73"/>
      <c r="CM23" s="74"/>
      <c r="CN23" s="50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9"/>
      <c r="DE23" s="8"/>
    </row>
    <row r="24" spans="1:109" s="9" customFormat="1" ht="15" customHeight="1" x14ac:dyDescent="0.2">
      <c r="A24" s="34" t="s">
        <v>40</v>
      </c>
      <c r="B24" s="35"/>
      <c r="C24" s="35"/>
      <c r="D24" s="35"/>
      <c r="E24" s="35"/>
      <c r="F24" s="35"/>
      <c r="G24" s="35"/>
      <c r="H24" s="35"/>
      <c r="I24" s="36"/>
      <c r="J24" s="10"/>
      <c r="K24" s="37" t="s">
        <v>41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11"/>
      <c r="BI24" s="44" t="s">
        <v>29</v>
      </c>
      <c r="BJ24" s="45"/>
      <c r="BK24" s="45"/>
      <c r="BL24" s="45"/>
      <c r="BM24" s="45"/>
      <c r="BN24" s="45"/>
      <c r="BO24" s="45"/>
      <c r="BP24" s="45"/>
      <c r="BQ24" s="45"/>
      <c r="BR24" s="45"/>
      <c r="BS24" s="46"/>
      <c r="BT24" s="72">
        <f>'[1]НВВ 2015 г.г.'!F11</f>
        <v>18463.45</v>
      </c>
      <c r="BU24" s="73"/>
      <c r="BV24" s="73"/>
      <c r="BW24" s="73"/>
      <c r="BX24" s="73"/>
      <c r="BY24" s="73"/>
      <c r="BZ24" s="73"/>
      <c r="CA24" s="73"/>
      <c r="CB24" s="73"/>
      <c r="CC24" s="74"/>
      <c r="CD24" s="72">
        <f>'[1]НВВ 2015 г.г.'!G11</f>
        <v>638.94077000000004</v>
      </c>
      <c r="CE24" s="73"/>
      <c r="CF24" s="73"/>
      <c r="CG24" s="73"/>
      <c r="CH24" s="73"/>
      <c r="CI24" s="73"/>
      <c r="CJ24" s="73"/>
      <c r="CK24" s="73"/>
      <c r="CL24" s="73"/>
      <c r="CM24" s="74"/>
      <c r="CN24" s="47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9"/>
      <c r="DE24" s="8"/>
    </row>
    <row r="25" spans="1:109" s="9" customFormat="1" ht="15" customHeight="1" x14ac:dyDescent="0.2">
      <c r="A25" s="34" t="s">
        <v>42</v>
      </c>
      <c r="B25" s="35"/>
      <c r="C25" s="35"/>
      <c r="D25" s="35"/>
      <c r="E25" s="35"/>
      <c r="F25" s="35"/>
      <c r="G25" s="35"/>
      <c r="H25" s="35"/>
      <c r="I25" s="36"/>
      <c r="J25" s="10"/>
      <c r="K25" s="37" t="s">
        <v>43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11"/>
      <c r="BI25" s="44" t="s">
        <v>29</v>
      </c>
      <c r="BJ25" s="45"/>
      <c r="BK25" s="45"/>
      <c r="BL25" s="45"/>
      <c r="BM25" s="45"/>
      <c r="BN25" s="45"/>
      <c r="BO25" s="45"/>
      <c r="BP25" s="45"/>
      <c r="BQ25" s="45"/>
      <c r="BR25" s="45"/>
      <c r="BS25" s="46"/>
      <c r="BT25" s="72">
        <f>'[1]НВВ 2015 г.г.'!F9</f>
        <v>59227.01</v>
      </c>
      <c r="BU25" s="73"/>
      <c r="BV25" s="73"/>
      <c r="BW25" s="73"/>
      <c r="BX25" s="73"/>
      <c r="BY25" s="73"/>
      <c r="BZ25" s="73"/>
      <c r="CA25" s="73"/>
      <c r="CB25" s="73"/>
      <c r="CC25" s="74"/>
      <c r="CD25" s="72">
        <f>'[1]НВВ 2015 г.г.'!G9</f>
        <v>53206.302759999999</v>
      </c>
      <c r="CE25" s="73"/>
      <c r="CF25" s="73"/>
      <c r="CG25" s="73"/>
      <c r="CH25" s="73"/>
      <c r="CI25" s="73"/>
      <c r="CJ25" s="73"/>
      <c r="CK25" s="73"/>
      <c r="CL25" s="73"/>
      <c r="CM25" s="74"/>
      <c r="CN25" s="47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9"/>
      <c r="DE25" s="8"/>
    </row>
    <row r="26" spans="1:109" s="9" customFormat="1" ht="15" customHeight="1" x14ac:dyDescent="0.2">
      <c r="A26" s="34" t="s">
        <v>44</v>
      </c>
      <c r="B26" s="35"/>
      <c r="C26" s="35"/>
      <c r="D26" s="35"/>
      <c r="E26" s="35"/>
      <c r="F26" s="35"/>
      <c r="G26" s="35"/>
      <c r="H26" s="35"/>
      <c r="I26" s="36"/>
      <c r="J26" s="10"/>
      <c r="K26" s="37" t="s">
        <v>41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11"/>
      <c r="BI26" s="44" t="s">
        <v>29</v>
      </c>
      <c r="BJ26" s="45"/>
      <c r="BK26" s="45"/>
      <c r="BL26" s="45"/>
      <c r="BM26" s="45"/>
      <c r="BN26" s="45"/>
      <c r="BO26" s="45"/>
      <c r="BP26" s="45"/>
      <c r="BQ26" s="45"/>
      <c r="BR26" s="45"/>
      <c r="BS26" s="46"/>
      <c r="BT26" s="72">
        <v>0</v>
      </c>
      <c r="BU26" s="73"/>
      <c r="BV26" s="73"/>
      <c r="BW26" s="73"/>
      <c r="BX26" s="73"/>
      <c r="BY26" s="73"/>
      <c r="BZ26" s="73"/>
      <c r="CA26" s="73"/>
      <c r="CB26" s="73"/>
      <c r="CC26" s="74"/>
      <c r="CD26" s="72">
        <v>0</v>
      </c>
      <c r="CE26" s="73"/>
      <c r="CF26" s="73"/>
      <c r="CG26" s="73"/>
      <c r="CH26" s="73"/>
      <c r="CI26" s="73"/>
      <c r="CJ26" s="73"/>
      <c r="CK26" s="73"/>
      <c r="CL26" s="73"/>
      <c r="CM26" s="74"/>
      <c r="CN26" s="47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9"/>
      <c r="DE26" s="8"/>
    </row>
    <row r="27" spans="1:109" s="9" customFormat="1" ht="30" customHeight="1" x14ac:dyDescent="0.2">
      <c r="A27" s="34" t="s">
        <v>45</v>
      </c>
      <c r="B27" s="35"/>
      <c r="C27" s="35"/>
      <c r="D27" s="35"/>
      <c r="E27" s="35"/>
      <c r="F27" s="35"/>
      <c r="G27" s="35"/>
      <c r="H27" s="35"/>
      <c r="I27" s="36"/>
      <c r="J27" s="10"/>
      <c r="K27" s="48" t="s">
        <v>46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11"/>
      <c r="BI27" s="44" t="s">
        <v>29</v>
      </c>
      <c r="BJ27" s="45"/>
      <c r="BK27" s="45"/>
      <c r="BL27" s="45"/>
      <c r="BM27" s="45"/>
      <c r="BN27" s="45"/>
      <c r="BO27" s="45"/>
      <c r="BP27" s="45"/>
      <c r="BQ27" s="45"/>
      <c r="BR27" s="45"/>
      <c r="BS27" s="46"/>
      <c r="BT27" s="72">
        <f>SUM(BT28:CC30)</f>
        <v>21175.129999999997</v>
      </c>
      <c r="BU27" s="73"/>
      <c r="BV27" s="73"/>
      <c r="BW27" s="73"/>
      <c r="BX27" s="73"/>
      <c r="BY27" s="73"/>
      <c r="BZ27" s="73"/>
      <c r="CA27" s="73"/>
      <c r="CB27" s="73"/>
      <c r="CC27" s="74"/>
      <c r="CD27" s="72">
        <f>SUM(CD28:CM30)</f>
        <v>3028.8127873796334</v>
      </c>
      <c r="CE27" s="73"/>
      <c r="CF27" s="73"/>
      <c r="CG27" s="73"/>
      <c r="CH27" s="73"/>
      <c r="CI27" s="73"/>
      <c r="CJ27" s="73"/>
      <c r="CK27" s="73"/>
      <c r="CL27" s="73"/>
      <c r="CM27" s="74"/>
      <c r="CN27" s="47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9"/>
      <c r="DE27" s="8"/>
    </row>
    <row r="28" spans="1:109" s="9" customFormat="1" ht="30" customHeight="1" x14ac:dyDescent="0.2">
      <c r="A28" s="34" t="s">
        <v>47</v>
      </c>
      <c r="B28" s="35"/>
      <c r="C28" s="35"/>
      <c r="D28" s="35"/>
      <c r="E28" s="35"/>
      <c r="F28" s="35"/>
      <c r="G28" s="35"/>
      <c r="H28" s="35"/>
      <c r="I28" s="36"/>
      <c r="J28" s="10"/>
      <c r="K28" s="37" t="s">
        <v>48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11"/>
      <c r="BI28" s="44" t="s">
        <v>29</v>
      </c>
      <c r="BJ28" s="45"/>
      <c r="BK28" s="45"/>
      <c r="BL28" s="45"/>
      <c r="BM28" s="45"/>
      <c r="BN28" s="45"/>
      <c r="BO28" s="45"/>
      <c r="BP28" s="45"/>
      <c r="BQ28" s="45"/>
      <c r="BR28" s="45"/>
      <c r="BS28" s="46"/>
      <c r="BT28" s="72">
        <v>0</v>
      </c>
      <c r="BU28" s="73"/>
      <c r="BV28" s="73"/>
      <c r="BW28" s="73"/>
      <c r="BX28" s="73"/>
      <c r="BY28" s="73"/>
      <c r="BZ28" s="73"/>
      <c r="CA28" s="73"/>
      <c r="CB28" s="73"/>
      <c r="CC28" s="74"/>
      <c r="CD28" s="72">
        <v>0</v>
      </c>
      <c r="CE28" s="73"/>
      <c r="CF28" s="73"/>
      <c r="CG28" s="73"/>
      <c r="CH28" s="73"/>
      <c r="CI28" s="73"/>
      <c r="CJ28" s="73"/>
      <c r="CK28" s="73"/>
      <c r="CL28" s="73"/>
      <c r="CM28" s="74"/>
      <c r="CN28" s="47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9"/>
      <c r="DE28" s="8"/>
    </row>
    <row r="29" spans="1:109" s="9" customFormat="1" ht="15" customHeight="1" x14ac:dyDescent="0.2">
      <c r="A29" s="34" t="s">
        <v>49</v>
      </c>
      <c r="B29" s="35"/>
      <c r="C29" s="35"/>
      <c r="D29" s="35"/>
      <c r="E29" s="35"/>
      <c r="F29" s="35"/>
      <c r="G29" s="35"/>
      <c r="H29" s="35"/>
      <c r="I29" s="36"/>
      <c r="J29" s="10"/>
      <c r="K29" s="37" t="s">
        <v>50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11"/>
      <c r="BI29" s="44" t="s">
        <v>29</v>
      </c>
      <c r="BJ29" s="45"/>
      <c r="BK29" s="45"/>
      <c r="BL29" s="45"/>
      <c r="BM29" s="45"/>
      <c r="BN29" s="45"/>
      <c r="BO29" s="45"/>
      <c r="BP29" s="45"/>
      <c r="BQ29" s="45"/>
      <c r="BR29" s="45"/>
      <c r="BS29" s="46"/>
      <c r="BT29" s="72">
        <v>0</v>
      </c>
      <c r="BU29" s="73"/>
      <c r="BV29" s="73"/>
      <c r="BW29" s="73"/>
      <c r="BX29" s="73"/>
      <c r="BY29" s="73"/>
      <c r="BZ29" s="73"/>
      <c r="CA29" s="73"/>
      <c r="CB29" s="73"/>
      <c r="CC29" s="74"/>
      <c r="CD29" s="72">
        <v>0</v>
      </c>
      <c r="CE29" s="73"/>
      <c r="CF29" s="73"/>
      <c r="CG29" s="73"/>
      <c r="CH29" s="73"/>
      <c r="CI29" s="73"/>
      <c r="CJ29" s="73"/>
      <c r="CK29" s="73"/>
      <c r="CL29" s="73"/>
      <c r="CM29" s="74"/>
      <c r="CN29" s="47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9"/>
      <c r="DE29" s="8"/>
    </row>
    <row r="30" spans="1:109" s="9" customFormat="1" ht="30" customHeight="1" x14ac:dyDescent="0.2">
      <c r="A30" s="34" t="s">
        <v>51</v>
      </c>
      <c r="B30" s="35"/>
      <c r="C30" s="35"/>
      <c r="D30" s="35"/>
      <c r="E30" s="35"/>
      <c r="F30" s="35"/>
      <c r="G30" s="35"/>
      <c r="H30" s="35"/>
      <c r="I30" s="36"/>
      <c r="J30" s="10"/>
      <c r="K30" s="37" t="s">
        <v>52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11"/>
      <c r="BI30" s="44" t="s">
        <v>29</v>
      </c>
      <c r="BJ30" s="45"/>
      <c r="BK30" s="45"/>
      <c r="BL30" s="45"/>
      <c r="BM30" s="45"/>
      <c r="BN30" s="45"/>
      <c r="BO30" s="45"/>
      <c r="BP30" s="45"/>
      <c r="BQ30" s="45"/>
      <c r="BR30" s="45"/>
      <c r="BS30" s="46"/>
      <c r="BT30" s="72">
        <f>SUM(BT31:CC36)</f>
        <v>21175.129999999997</v>
      </c>
      <c r="BU30" s="73"/>
      <c r="BV30" s="73"/>
      <c r="BW30" s="73"/>
      <c r="BX30" s="73"/>
      <c r="BY30" s="73"/>
      <c r="BZ30" s="73"/>
      <c r="CA30" s="73"/>
      <c r="CB30" s="73"/>
      <c r="CC30" s="74"/>
      <c r="CD30" s="72">
        <f>SUM(CD31:CM36)</f>
        <v>3028.8127873796334</v>
      </c>
      <c r="CE30" s="73"/>
      <c r="CF30" s="73"/>
      <c r="CG30" s="73"/>
      <c r="CH30" s="73"/>
      <c r="CI30" s="73"/>
      <c r="CJ30" s="73"/>
      <c r="CK30" s="73"/>
      <c r="CL30" s="73"/>
      <c r="CM30" s="74"/>
      <c r="CN30" s="47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9"/>
      <c r="DE30" s="8"/>
    </row>
    <row r="31" spans="1:109" s="9" customFormat="1" ht="30" customHeight="1" x14ac:dyDescent="0.2">
      <c r="A31" s="34" t="s">
        <v>53</v>
      </c>
      <c r="B31" s="35"/>
      <c r="C31" s="35"/>
      <c r="D31" s="35"/>
      <c r="E31" s="35"/>
      <c r="F31" s="35"/>
      <c r="G31" s="35"/>
      <c r="H31" s="35"/>
      <c r="I31" s="36"/>
      <c r="J31" s="10"/>
      <c r="K31" s="37" t="s">
        <v>54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11"/>
      <c r="BI31" s="44" t="s">
        <v>29</v>
      </c>
      <c r="BJ31" s="45"/>
      <c r="BK31" s="45"/>
      <c r="BL31" s="45"/>
      <c r="BM31" s="45"/>
      <c r="BN31" s="45"/>
      <c r="BO31" s="45"/>
      <c r="BP31" s="45"/>
      <c r="BQ31" s="45"/>
      <c r="BR31" s="45"/>
      <c r="BS31" s="46"/>
      <c r="BT31" s="72">
        <f>'[1]НВВ 2015 г.г.'!F24</f>
        <v>11092.8</v>
      </c>
      <c r="BU31" s="73"/>
      <c r="BV31" s="73"/>
      <c r="BW31" s="73"/>
      <c r="BX31" s="73"/>
      <c r="BY31" s="73"/>
      <c r="BZ31" s="73"/>
      <c r="CA31" s="73"/>
      <c r="CB31" s="73"/>
      <c r="CC31" s="74"/>
      <c r="CD31" s="72">
        <f>'[1]НВВ 2015 г.г.'!G24</f>
        <v>240.07105999999999</v>
      </c>
      <c r="CE31" s="73"/>
      <c r="CF31" s="73"/>
      <c r="CG31" s="73"/>
      <c r="CH31" s="73"/>
      <c r="CI31" s="73"/>
      <c r="CJ31" s="73"/>
      <c r="CK31" s="73"/>
      <c r="CL31" s="73"/>
      <c r="CM31" s="74"/>
      <c r="CN31" s="47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9"/>
      <c r="DE31" s="8"/>
    </row>
    <row r="32" spans="1:109" s="9" customFormat="1" ht="30" customHeight="1" x14ac:dyDescent="0.2">
      <c r="A32" s="34" t="s">
        <v>55</v>
      </c>
      <c r="B32" s="35"/>
      <c r="C32" s="35"/>
      <c r="D32" s="35"/>
      <c r="E32" s="35"/>
      <c r="F32" s="35"/>
      <c r="G32" s="35"/>
      <c r="H32" s="35"/>
      <c r="I32" s="36"/>
      <c r="J32" s="10"/>
      <c r="K32" s="37" t="s">
        <v>56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11"/>
      <c r="BI32" s="44" t="s">
        <v>29</v>
      </c>
      <c r="BJ32" s="45"/>
      <c r="BK32" s="45"/>
      <c r="BL32" s="45"/>
      <c r="BM32" s="45"/>
      <c r="BN32" s="45"/>
      <c r="BO32" s="45"/>
      <c r="BP32" s="45"/>
      <c r="BQ32" s="45"/>
      <c r="BR32" s="45"/>
      <c r="BS32" s="46"/>
      <c r="BT32" s="72">
        <v>0</v>
      </c>
      <c r="BU32" s="73"/>
      <c r="BV32" s="73"/>
      <c r="BW32" s="73"/>
      <c r="BX32" s="73"/>
      <c r="BY32" s="73"/>
      <c r="BZ32" s="73"/>
      <c r="CA32" s="73"/>
      <c r="CB32" s="73"/>
      <c r="CC32" s="74"/>
      <c r="CD32" s="72">
        <v>0</v>
      </c>
      <c r="CE32" s="73"/>
      <c r="CF32" s="73"/>
      <c r="CG32" s="73"/>
      <c r="CH32" s="73"/>
      <c r="CI32" s="73"/>
      <c r="CJ32" s="73"/>
      <c r="CK32" s="73"/>
      <c r="CL32" s="73"/>
      <c r="CM32" s="74"/>
      <c r="CN32" s="47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9"/>
      <c r="DE32" s="8"/>
    </row>
    <row r="33" spans="1:109" s="9" customFormat="1" ht="30" customHeight="1" x14ac:dyDescent="0.2">
      <c r="A33" s="34" t="s">
        <v>57</v>
      </c>
      <c r="B33" s="35"/>
      <c r="C33" s="35"/>
      <c r="D33" s="35"/>
      <c r="E33" s="35"/>
      <c r="F33" s="35"/>
      <c r="G33" s="35"/>
      <c r="H33" s="35"/>
      <c r="I33" s="36"/>
      <c r="J33" s="10"/>
      <c r="K33" s="37" t="s">
        <v>58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11"/>
      <c r="BI33" s="44" t="s">
        <v>29</v>
      </c>
      <c r="BJ33" s="45"/>
      <c r="BK33" s="45"/>
      <c r="BL33" s="45"/>
      <c r="BM33" s="45"/>
      <c r="BN33" s="45"/>
      <c r="BO33" s="45"/>
      <c r="BP33" s="45"/>
      <c r="BQ33" s="45"/>
      <c r="BR33" s="45"/>
      <c r="BS33" s="46"/>
      <c r="BT33" s="72">
        <f>'[1]НВВ 2015 г.г.'!F19</f>
        <v>68.459999999999994</v>
      </c>
      <c r="BU33" s="73"/>
      <c r="BV33" s="73"/>
      <c r="BW33" s="73"/>
      <c r="BX33" s="73"/>
      <c r="BY33" s="73"/>
      <c r="BZ33" s="73"/>
      <c r="CA33" s="73"/>
      <c r="CB33" s="73"/>
      <c r="CC33" s="74"/>
      <c r="CD33" s="72">
        <f>'[1]НВВ 2015 г.г.'!G19</f>
        <v>15.074489999999999</v>
      </c>
      <c r="CE33" s="73"/>
      <c r="CF33" s="73"/>
      <c r="CG33" s="73"/>
      <c r="CH33" s="73"/>
      <c r="CI33" s="73"/>
      <c r="CJ33" s="73"/>
      <c r="CK33" s="73"/>
      <c r="CL33" s="73"/>
      <c r="CM33" s="74"/>
      <c r="CN33" s="47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9"/>
      <c r="DE33" s="8"/>
    </row>
    <row r="34" spans="1:109" s="9" customFormat="1" ht="30" customHeight="1" x14ac:dyDescent="0.2">
      <c r="A34" s="34" t="s">
        <v>59</v>
      </c>
      <c r="B34" s="35"/>
      <c r="C34" s="35"/>
      <c r="D34" s="35"/>
      <c r="E34" s="35"/>
      <c r="F34" s="35"/>
      <c r="G34" s="35"/>
      <c r="H34" s="35"/>
      <c r="I34" s="36"/>
      <c r="J34" s="10"/>
      <c r="K34" s="37" t="s">
        <v>60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11"/>
      <c r="BI34" s="44" t="s">
        <v>29</v>
      </c>
      <c r="BJ34" s="45"/>
      <c r="BK34" s="45"/>
      <c r="BL34" s="45"/>
      <c r="BM34" s="45"/>
      <c r="BN34" s="45"/>
      <c r="BO34" s="45"/>
      <c r="BP34" s="45"/>
      <c r="BQ34" s="45"/>
      <c r="BR34" s="45"/>
      <c r="BS34" s="46"/>
      <c r="BT34" s="72">
        <f>'[1]НВВ 2015 г.г.'!F20</f>
        <v>290.85000000000002</v>
      </c>
      <c r="BU34" s="73"/>
      <c r="BV34" s="73"/>
      <c r="BW34" s="73"/>
      <c r="BX34" s="73"/>
      <c r="BY34" s="73"/>
      <c r="BZ34" s="73"/>
      <c r="CA34" s="73"/>
      <c r="CB34" s="73"/>
      <c r="CC34" s="74"/>
      <c r="CD34" s="72">
        <f>'[1]НВВ 2015 г.г.'!G20</f>
        <v>216.48061999999999</v>
      </c>
      <c r="CE34" s="73"/>
      <c r="CF34" s="73"/>
      <c r="CG34" s="73"/>
      <c r="CH34" s="73"/>
      <c r="CI34" s="73"/>
      <c r="CJ34" s="73"/>
      <c r="CK34" s="73"/>
      <c r="CL34" s="73"/>
      <c r="CM34" s="74"/>
      <c r="CN34" s="47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9"/>
      <c r="DE34" s="8"/>
    </row>
    <row r="35" spans="1:109" s="9" customFormat="1" ht="30" customHeight="1" x14ac:dyDescent="0.2">
      <c r="A35" s="34" t="s">
        <v>61</v>
      </c>
      <c r="B35" s="35"/>
      <c r="C35" s="35"/>
      <c r="D35" s="35"/>
      <c r="E35" s="35"/>
      <c r="F35" s="35"/>
      <c r="G35" s="35"/>
      <c r="H35" s="35"/>
      <c r="I35" s="36"/>
      <c r="J35" s="10"/>
      <c r="K35" s="37" t="s">
        <v>62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11"/>
      <c r="BI35" s="44" t="s">
        <v>29</v>
      </c>
      <c r="BJ35" s="45"/>
      <c r="BK35" s="45"/>
      <c r="BL35" s="45"/>
      <c r="BM35" s="45"/>
      <c r="BN35" s="45"/>
      <c r="BO35" s="45"/>
      <c r="BP35" s="45"/>
      <c r="BQ35" s="45"/>
      <c r="BR35" s="45"/>
      <c r="BS35" s="46"/>
      <c r="BT35" s="72">
        <f>'[1]НВВ 2015 г.г.'!F23</f>
        <v>701.07</v>
      </c>
      <c r="BU35" s="73"/>
      <c r="BV35" s="73"/>
      <c r="BW35" s="73"/>
      <c r="BX35" s="73"/>
      <c r="BY35" s="73"/>
      <c r="BZ35" s="73"/>
      <c r="CA35" s="73"/>
      <c r="CB35" s="73"/>
      <c r="CC35" s="74"/>
      <c r="CD35" s="72">
        <f>'[1]НВВ 2015 г.г.'!G23</f>
        <v>25.44492</v>
      </c>
      <c r="CE35" s="73"/>
      <c r="CF35" s="73"/>
      <c r="CG35" s="73"/>
      <c r="CH35" s="73"/>
      <c r="CI35" s="73"/>
      <c r="CJ35" s="73"/>
      <c r="CK35" s="73"/>
      <c r="CL35" s="73"/>
      <c r="CM35" s="74"/>
      <c r="CN35" s="47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9"/>
      <c r="DE35" s="8"/>
    </row>
    <row r="36" spans="1:109" s="9" customFormat="1" ht="30" customHeight="1" x14ac:dyDescent="0.2">
      <c r="A36" s="34" t="s">
        <v>63</v>
      </c>
      <c r="B36" s="35"/>
      <c r="C36" s="35"/>
      <c r="D36" s="35"/>
      <c r="E36" s="35"/>
      <c r="F36" s="35"/>
      <c r="G36" s="35"/>
      <c r="H36" s="35"/>
      <c r="I36" s="36"/>
      <c r="J36" s="10"/>
      <c r="K36" s="37" t="s">
        <v>64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11"/>
      <c r="BI36" s="44" t="s">
        <v>29</v>
      </c>
      <c r="BJ36" s="45"/>
      <c r="BK36" s="45"/>
      <c r="BL36" s="45"/>
      <c r="BM36" s="45"/>
      <c r="BN36" s="45"/>
      <c r="BO36" s="45"/>
      <c r="BP36" s="45"/>
      <c r="BQ36" s="45"/>
      <c r="BR36" s="45"/>
      <c r="BS36" s="46"/>
      <c r="BT36" s="72">
        <f>'[1]НВВ 2015 г.г.'!F12+'[1]НВВ 2015 г.г.'!F25</f>
        <v>9021.9500000000007</v>
      </c>
      <c r="BU36" s="73"/>
      <c r="BV36" s="73"/>
      <c r="BW36" s="73"/>
      <c r="BX36" s="73"/>
      <c r="BY36" s="73"/>
      <c r="BZ36" s="73"/>
      <c r="CA36" s="73"/>
      <c r="CB36" s="73"/>
      <c r="CC36" s="74"/>
      <c r="CD36" s="72">
        <f>'[1]НВВ 2015 г.г.'!G12+'[1]НВВ 2015 г.г.'!G25-CD41</f>
        <v>2531.7416973796335</v>
      </c>
      <c r="CE36" s="73"/>
      <c r="CF36" s="73"/>
      <c r="CG36" s="73"/>
      <c r="CH36" s="73"/>
      <c r="CI36" s="73"/>
      <c r="CJ36" s="73"/>
      <c r="CK36" s="73"/>
      <c r="CL36" s="73"/>
      <c r="CM36" s="74"/>
      <c r="CN36" s="47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9"/>
      <c r="DE36" s="8"/>
    </row>
    <row r="37" spans="1:109" s="9" customFormat="1" ht="45" customHeight="1" x14ac:dyDescent="0.2">
      <c r="A37" s="34" t="s">
        <v>65</v>
      </c>
      <c r="B37" s="35"/>
      <c r="C37" s="35"/>
      <c r="D37" s="35"/>
      <c r="E37" s="35"/>
      <c r="F37" s="35"/>
      <c r="G37" s="35"/>
      <c r="H37" s="35"/>
      <c r="I37" s="36"/>
      <c r="J37" s="10"/>
      <c r="K37" s="37" t="s">
        <v>66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11"/>
      <c r="BI37" s="44" t="s">
        <v>29</v>
      </c>
      <c r="BJ37" s="45"/>
      <c r="BK37" s="45"/>
      <c r="BL37" s="45"/>
      <c r="BM37" s="45"/>
      <c r="BN37" s="45"/>
      <c r="BO37" s="45"/>
      <c r="BP37" s="45"/>
      <c r="BQ37" s="45"/>
      <c r="BR37" s="45"/>
      <c r="BS37" s="46"/>
      <c r="BT37" s="72">
        <f>'[1]НВВ 2015 г.г.'!F30</f>
        <v>2258.6640000000002</v>
      </c>
      <c r="BU37" s="73"/>
      <c r="BV37" s="73"/>
      <c r="BW37" s="73"/>
      <c r="BX37" s="73"/>
      <c r="BY37" s="73"/>
      <c r="BZ37" s="73"/>
      <c r="CA37" s="73"/>
      <c r="CB37" s="73"/>
      <c r="CC37" s="74"/>
      <c r="CD37" s="72">
        <f>'[1]НВВ 2015 г.г.'!G30</f>
        <v>8150.0282473250572</v>
      </c>
      <c r="CE37" s="73"/>
      <c r="CF37" s="73"/>
      <c r="CG37" s="73"/>
      <c r="CH37" s="73"/>
      <c r="CI37" s="73"/>
      <c r="CJ37" s="73"/>
      <c r="CK37" s="73"/>
      <c r="CL37" s="73"/>
      <c r="CM37" s="74"/>
      <c r="CN37" s="47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9"/>
      <c r="DE37" s="8"/>
    </row>
    <row r="38" spans="1:109" s="9" customFormat="1" ht="30" customHeight="1" x14ac:dyDescent="0.2">
      <c r="A38" s="34" t="s">
        <v>67</v>
      </c>
      <c r="B38" s="35"/>
      <c r="C38" s="35"/>
      <c r="D38" s="35"/>
      <c r="E38" s="35"/>
      <c r="F38" s="35"/>
      <c r="G38" s="35"/>
      <c r="H38" s="35"/>
      <c r="I38" s="36"/>
      <c r="J38" s="10"/>
      <c r="K38" s="37" t="s">
        <v>68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11"/>
      <c r="BI38" s="44" t="s">
        <v>29</v>
      </c>
      <c r="BJ38" s="45"/>
      <c r="BK38" s="45"/>
      <c r="BL38" s="45"/>
      <c r="BM38" s="45"/>
      <c r="BN38" s="45"/>
      <c r="BO38" s="45"/>
      <c r="BP38" s="45"/>
      <c r="BQ38" s="45"/>
      <c r="BR38" s="45"/>
      <c r="BS38" s="46"/>
      <c r="BT38" s="72">
        <f>'[1]НВВ 2015 г.г.'!F31</f>
        <v>271.95400000000001</v>
      </c>
      <c r="BU38" s="73"/>
      <c r="BV38" s="73"/>
      <c r="BW38" s="73"/>
      <c r="BX38" s="73"/>
      <c r="BY38" s="73"/>
      <c r="BZ38" s="73"/>
      <c r="CA38" s="73"/>
      <c r="CB38" s="73"/>
      <c r="CC38" s="74"/>
      <c r="CD38" s="72">
        <f>'[1]НВВ 2015 г.г.'!G31</f>
        <v>494.47661045598443</v>
      </c>
      <c r="CE38" s="73"/>
      <c r="CF38" s="73"/>
      <c r="CG38" s="73"/>
      <c r="CH38" s="73"/>
      <c r="CI38" s="73"/>
      <c r="CJ38" s="73"/>
      <c r="CK38" s="73"/>
      <c r="CL38" s="73"/>
      <c r="CM38" s="74"/>
      <c r="CN38" s="47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9"/>
      <c r="DE38" s="8"/>
    </row>
    <row r="39" spans="1:109" s="9" customFormat="1" ht="30" customHeight="1" x14ac:dyDescent="0.2">
      <c r="A39" s="34" t="s">
        <v>69</v>
      </c>
      <c r="B39" s="35"/>
      <c r="C39" s="35"/>
      <c r="D39" s="35"/>
      <c r="E39" s="35"/>
      <c r="F39" s="35"/>
      <c r="G39" s="35"/>
      <c r="H39" s="35"/>
      <c r="I39" s="36"/>
      <c r="J39" s="10"/>
      <c r="K39" s="37" t="s">
        <v>70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11"/>
      <c r="BI39" s="44" t="s">
        <v>29</v>
      </c>
      <c r="BJ39" s="45"/>
      <c r="BK39" s="45"/>
      <c r="BL39" s="45"/>
      <c r="BM39" s="45"/>
      <c r="BN39" s="45"/>
      <c r="BO39" s="45"/>
      <c r="BP39" s="45"/>
      <c r="BQ39" s="45"/>
      <c r="BR39" s="45"/>
      <c r="BS39" s="46"/>
      <c r="BT39" s="72">
        <f>SUM(BT40:CC52)</f>
        <v>178595.53</v>
      </c>
      <c r="BU39" s="73"/>
      <c r="BV39" s="73"/>
      <c r="BW39" s="73"/>
      <c r="BX39" s="73"/>
      <c r="BY39" s="73"/>
      <c r="BZ39" s="73"/>
      <c r="CA39" s="73"/>
      <c r="CB39" s="73"/>
      <c r="CC39" s="74"/>
      <c r="CD39" s="72">
        <f>SUM(CD40:CM52)</f>
        <v>178826.52235695426</v>
      </c>
      <c r="CE39" s="73"/>
      <c r="CF39" s="73"/>
      <c r="CG39" s="73"/>
      <c r="CH39" s="73"/>
      <c r="CI39" s="73"/>
      <c r="CJ39" s="73"/>
      <c r="CK39" s="73"/>
      <c r="CL39" s="73"/>
      <c r="CM39" s="74"/>
      <c r="CN39" s="47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9"/>
      <c r="DE39" s="8"/>
    </row>
    <row r="40" spans="1:109" s="9" customFormat="1" ht="15" customHeight="1" x14ac:dyDescent="0.2">
      <c r="A40" s="34" t="s">
        <v>71</v>
      </c>
      <c r="B40" s="35"/>
      <c r="C40" s="35"/>
      <c r="D40" s="35"/>
      <c r="E40" s="35"/>
      <c r="F40" s="35"/>
      <c r="G40" s="35"/>
      <c r="H40" s="35"/>
      <c r="I40" s="36"/>
      <c r="J40" s="10"/>
      <c r="K40" s="37" t="s">
        <v>72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11"/>
      <c r="BI40" s="44" t="s">
        <v>29</v>
      </c>
      <c r="BJ40" s="45"/>
      <c r="BK40" s="45"/>
      <c r="BL40" s="45"/>
      <c r="BM40" s="45"/>
      <c r="BN40" s="45"/>
      <c r="BO40" s="45"/>
      <c r="BP40" s="45"/>
      <c r="BQ40" s="45"/>
      <c r="BR40" s="45"/>
      <c r="BS40" s="46"/>
      <c r="BT40" s="72">
        <f>'[1]НВВ 2015 г.г.'!F38</f>
        <v>1698.34</v>
      </c>
      <c r="BU40" s="73"/>
      <c r="BV40" s="73"/>
      <c r="BW40" s="73"/>
      <c r="BX40" s="73"/>
      <c r="BY40" s="73"/>
      <c r="BZ40" s="73"/>
      <c r="CA40" s="73"/>
      <c r="CB40" s="73"/>
      <c r="CC40" s="74"/>
      <c r="CD40" s="72">
        <f>'[1]НВВ 2015 г.г.'!G38</f>
        <v>1432.3721699999999</v>
      </c>
      <c r="CE40" s="73"/>
      <c r="CF40" s="73"/>
      <c r="CG40" s="73"/>
      <c r="CH40" s="73"/>
      <c r="CI40" s="73"/>
      <c r="CJ40" s="73"/>
      <c r="CK40" s="73"/>
      <c r="CL40" s="73"/>
      <c r="CM40" s="74"/>
      <c r="CN40" s="47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9"/>
      <c r="DE40" s="8"/>
    </row>
    <row r="41" spans="1:109" s="9" customFormat="1" ht="45" customHeight="1" x14ac:dyDescent="0.2">
      <c r="A41" s="34" t="s">
        <v>73</v>
      </c>
      <c r="B41" s="35"/>
      <c r="C41" s="35"/>
      <c r="D41" s="35"/>
      <c r="E41" s="35"/>
      <c r="F41" s="35"/>
      <c r="G41" s="35"/>
      <c r="H41" s="35"/>
      <c r="I41" s="36"/>
      <c r="J41" s="10"/>
      <c r="K41" s="37" t="s">
        <v>74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11"/>
      <c r="BI41" s="44" t="s">
        <v>29</v>
      </c>
      <c r="BJ41" s="45"/>
      <c r="BK41" s="45"/>
      <c r="BL41" s="45"/>
      <c r="BM41" s="45"/>
      <c r="BN41" s="45"/>
      <c r="BO41" s="45"/>
      <c r="BP41" s="45"/>
      <c r="BQ41" s="45"/>
      <c r="BR41" s="45"/>
      <c r="BS41" s="46"/>
      <c r="BT41" s="72">
        <v>0</v>
      </c>
      <c r="BU41" s="73"/>
      <c r="BV41" s="73"/>
      <c r="BW41" s="73"/>
      <c r="BX41" s="73"/>
      <c r="BY41" s="73"/>
      <c r="BZ41" s="73"/>
      <c r="CA41" s="73"/>
      <c r="CB41" s="73"/>
      <c r="CC41" s="74"/>
      <c r="CD41" s="72">
        <f>'[1]20.01'!F29/1000</f>
        <v>8558.8799999999992</v>
      </c>
      <c r="CE41" s="73"/>
      <c r="CF41" s="73"/>
      <c r="CG41" s="73"/>
      <c r="CH41" s="73"/>
      <c r="CI41" s="73"/>
      <c r="CJ41" s="73"/>
      <c r="CK41" s="73"/>
      <c r="CL41" s="73"/>
      <c r="CM41" s="74"/>
      <c r="CN41" s="47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9"/>
      <c r="DE41" s="8" t="s">
        <v>75</v>
      </c>
    </row>
    <row r="42" spans="1:109" s="9" customFormat="1" ht="15" customHeight="1" x14ac:dyDescent="0.2">
      <c r="A42" s="34" t="s">
        <v>76</v>
      </c>
      <c r="B42" s="35"/>
      <c r="C42" s="35"/>
      <c r="D42" s="35"/>
      <c r="E42" s="35"/>
      <c r="F42" s="35"/>
      <c r="G42" s="35"/>
      <c r="H42" s="35"/>
      <c r="I42" s="36"/>
      <c r="J42" s="10"/>
      <c r="K42" s="37" t="s">
        <v>77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11"/>
      <c r="BI42" s="44" t="s">
        <v>29</v>
      </c>
      <c r="BJ42" s="45"/>
      <c r="BK42" s="45"/>
      <c r="BL42" s="45"/>
      <c r="BM42" s="45"/>
      <c r="BN42" s="45"/>
      <c r="BO42" s="45"/>
      <c r="BP42" s="45"/>
      <c r="BQ42" s="45"/>
      <c r="BR42" s="45"/>
      <c r="BS42" s="46"/>
      <c r="BT42" s="72">
        <f>'[1]НВВ 2015 г.г.'!F40</f>
        <v>37072.050000000003</v>
      </c>
      <c r="BU42" s="73"/>
      <c r="BV42" s="73"/>
      <c r="BW42" s="73"/>
      <c r="BX42" s="73"/>
      <c r="BY42" s="73"/>
      <c r="BZ42" s="73"/>
      <c r="CA42" s="73"/>
      <c r="CB42" s="73"/>
      <c r="CC42" s="74"/>
      <c r="CD42" s="72">
        <f>'[1]НВВ 2015 г.г.'!G40+'[1]НВВ 2015 г.г.'!G43</f>
        <v>80211.560289999994</v>
      </c>
      <c r="CE42" s="73"/>
      <c r="CF42" s="73"/>
      <c r="CG42" s="73"/>
      <c r="CH42" s="73"/>
      <c r="CI42" s="73"/>
      <c r="CJ42" s="73"/>
      <c r="CK42" s="73"/>
      <c r="CL42" s="73"/>
      <c r="CM42" s="74"/>
      <c r="CN42" s="47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9"/>
      <c r="DE42" s="8"/>
    </row>
    <row r="43" spans="1:109" s="9" customFormat="1" ht="15" customHeight="1" x14ac:dyDescent="0.2">
      <c r="A43" s="34" t="s">
        <v>78</v>
      </c>
      <c r="B43" s="35"/>
      <c r="C43" s="35"/>
      <c r="D43" s="35"/>
      <c r="E43" s="35"/>
      <c r="F43" s="35"/>
      <c r="G43" s="35"/>
      <c r="H43" s="35"/>
      <c r="I43" s="36"/>
      <c r="J43" s="10"/>
      <c r="K43" s="37" t="s">
        <v>79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11"/>
      <c r="BI43" s="44" t="s">
        <v>29</v>
      </c>
      <c r="BJ43" s="45"/>
      <c r="BK43" s="45"/>
      <c r="BL43" s="45"/>
      <c r="BM43" s="45"/>
      <c r="BN43" s="45"/>
      <c r="BO43" s="45"/>
      <c r="BP43" s="45"/>
      <c r="BQ43" s="45"/>
      <c r="BR43" s="45"/>
      <c r="BS43" s="46"/>
      <c r="BT43" s="72">
        <f>'[1]НВВ 2015 г.г.'!F51</f>
        <v>19432.400000000001</v>
      </c>
      <c r="BU43" s="73"/>
      <c r="BV43" s="73"/>
      <c r="BW43" s="73"/>
      <c r="BX43" s="73"/>
      <c r="BY43" s="73"/>
      <c r="BZ43" s="73"/>
      <c r="CA43" s="73"/>
      <c r="CB43" s="73"/>
      <c r="CC43" s="74"/>
      <c r="CD43" s="72">
        <f>'[1]НВВ 2015 г.г.'!G51</f>
        <v>15676.37319</v>
      </c>
      <c r="CE43" s="73"/>
      <c r="CF43" s="73"/>
      <c r="CG43" s="73"/>
      <c r="CH43" s="73"/>
      <c r="CI43" s="73"/>
      <c r="CJ43" s="73"/>
      <c r="CK43" s="73"/>
      <c r="CL43" s="73"/>
      <c r="CM43" s="74"/>
      <c r="CN43" s="47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9"/>
      <c r="DE43" s="8"/>
    </row>
    <row r="44" spans="1:109" s="9" customFormat="1" ht="45" customHeight="1" x14ac:dyDescent="0.2">
      <c r="A44" s="34" t="s">
        <v>80</v>
      </c>
      <c r="B44" s="35"/>
      <c r="C44" s="35"/>
      <c r="D44" s="35"/>
      <c r="E44" s="35"/>
      <c r="F44" s="35"/>
      <c r="G44" s="35"/>
      <c r="H44" s="35"/>
      <c r="I44" s="36"/>
      <c r="J44" s="10"/>
      <c r="K44" s="37" t="s">
        <v>81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11"/>
      <c r="BI44" s="44" t="s">
        <v>29</v>
      </c>
      <c r="BJ44" s="45"/>
      <c r="BK44" s="45"/>
      <c r="BL44" s="45"/>
      <c r="BM44" s="45"/>
      <c r="BN44" s="45"/>
      <c r="BO44" s="45"/>
      <c r="BP44" s="45"/>
      <c r="BQ44" s="45"/>
      <c r="BR44" s="45"/>
      <c r="BS44" s="46"/>
      <c r="BT44" s="72">
        <v>0</v>
      </c>
      <c r="BU44" s="73"/>
      <c r="BV44" s="73"/>
      <c r="BW44" s="73"/>
      <c r="BX44" s="73"/>
      <c r="BY44" s="73"/>
      <c r="BZ44" s="73"/>
      <c r="CA44" s="73"/>
      <c r="CB44" s="73"/>
      <c r="CC44" s="74"/>
      <c r="CD44" s="72">
        <v>0</v>
      </c>
      <c r="CE44" s="73"/>
      <c r="CF44" s="73"/>
      <c r="CG44" s="73"/>
      <c r="CH44" s="73"/>
      <c r="CI44" s="73"/>
      <c r="CJ44" s="73"/>
      <c r="CK44" s="73"/>
      <c r="CL44" s="73"/>
      <c r="CM44" s="74"/>
      <c r="CN44" s="47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9"/>
      <c r="DE44" s="8"/>
    </row>
    <row r="45" spans="1:109" s="9" customFormat="1" ht="15" customHeight="1" x14ac:dyDescent="0.2">
      <c r="A45" s="34" t="s">
        <v>82</v>
      </c>
      <c r="B45" s="35"/>
      <c r="C45" s="35"/>
      <c r="D45" s="35"/>
      <c r="E45" s="35"/>
      <c r="F45" s="35"/>
      <c r="G45" s="35"/>
      <c r="H45" s="35"/>
      <c r="I45" s="36"/>
      <c r="J45" s="10"/>
      <c r="K45" s="37" t="s">
        <v>83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11"/>
      <c r="BI45" s="44" t="s">
        <v>29</v>
      </c>
      <c r="BJ45" s="45"/>
      <c r="BK45" s="45"/>
      <c r="BL45" s="45"/>
      <c r="BM45" s="45"/>
      <c r="BN45" s="45"/>
      <c r="BO45" s="45"/>
      <c r="BP45" s="45"/>
      <c r="BQ45" s="45"/>
      <c r="BR45" s="45"/>
      <c r="BS45" s="46"/>
      <c r="BT45" s="72">
        <f>'[1]НВВ 2015 г.г.'!F59</f>
        <v>59156.15</v>
      </c>
      <c r="BU45" s="73"/>
      <c r="BV45" s="73"/>
      <c r="BW45" s="73"/>
      <c r="BX45" s="73"/>
      <c r="BY45" s="73"/>
      <c r="BZ45" s="73"/>
      <c r="CA45" s="73"/>
      <c r="CB45" s="73"/>
      <c r="CC45" s="74"/>
      <c r="CD45" s="72">
        <f>'[1]НВВ 2015 г.г.'!G59</f>
        <v>72161.703430000009</v>
      </c>
      <c r="CE45" s="73"/>
      <c r="CF45" s="73"/>
      <c r="CG45" s="73"/>
      <c r="CH45" s="73"/>
      <c r="CI45" s="73"/>
      <c r="CJ45" s="73"/>
      <c r="CK45" s="73"/>
      <c r="CL45" s="73"/>
      <c r="CM45" s="74"/>
      <c r="CN45" s="47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9"/>
      <c r="DE45" s="8"/>
    </row>
    <row r="46" spans="1:109" s="9" customFormat="1" ht="15" customHeight="1" x14ac:dyDescent="0.2">
      <c r="A46" s="34" t="s">
        <v>84</v>
      </c>
      <c r="B46" s="35"/>
      <c r="C46" s="35"/>
      <c r="D46" s="35"/>
      <c r="E46" s="35"/>
      <c r="F46" s="35"/>
      <c r="G46" s="35"/>
      <c r="H46" s="35"/>
      <c r="I46" s="36"/>
      <c r="J46" s="10"/>
      <c r="K46" s="37" t="s">
        <v>85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11"/>
      <c r="BI46" s="44" t="s">
        <v>29</v>
      </c>
      <c r="BJ46" s="45"/>
      <c r="BK46" s="45"/>
      <c r="BL46" s="45"/>
      <c r="BM46" s="45"/>
      <c r="BN46" s="45"/>
      <c r="BO46" s="45"/>
      <c r="BP46" s="45"/>
      <c r="BQ46" s="45"/>
      <c r="BR46" s="45"/>
      <c r="BS46" s="46"/>
      <c r="BT46" s="72">
        <v>0</v>
      </c>
      <c r="BU46" s="73"/>
      <c r="BV46" s="73"/>
      <c r="BW46" s="73"/>
      <c r="BX46" s="73"/>
      <c r="BY46" s="73"/>
      <c r="BZ46" s="73"/>
      <c r="CA46" s="73"/>
      <c r="CB46" s="73"/>
      <c r="CC46" s="74"/>
      <c r="CD46" s="72">
        <v>0</v>
      </c>
      <c r="CE46" s="73"/>
      <c r="CF46" s="73"/>
      <c r="CG46" s="73"/>
      <c r="CH46" s="73"/>
      <c r="CI46" s="73"/>
      <c r="CJ46" s="73"/>
      <c r="CK46" s="73"/>
      <c r="CL46" s="73"/>
      <c r="CM46" s="74"/>
      <c r="CN46" s="47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9"/>
      <c r="DE46" s="8"/>
    </row>
    <row r="47" spans="1:109" s="9" customFormat="1" ht="15" customHeight="1" x14ac:dyDescent="0.2">
      <c r="A47" s="34" t="s">
        <v>86</v>
      </c>
      <c r="B47" s="35"/>
      <c r="C47" s="35"/>
      <c r="D47" s="35"/>
      <c r="E47" s="35"/>
      <c r="F47" s="35"/>
      <c r="G47" s="35"/>
      <c r="H47" s="35"/>
      <c r="I47" s="36"/>
      <c r="J47" s="10"/>
      <c r="K47" s="37" t="s">
        <v>87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11"/>
      <c r="BI47" s="44" t="s">
        <v>29</v>
      </c>
      <c r="BJ47" s="45"/>
      <c r="BK47" s="45"/>
      <c r="BL47" s="45"/>
      <c r="BM47" s="45"/>
      <c r="BN47" s="45"/>
      <c r="BO47" s="45"/>
      <c r="BP47" s="45"/>
      <c r="BQ47" s="45"/>
      <c r="BR47" s="45"/>
      <c r="BS47" s="46"/>
      <c r="BT47" s="72">
        <f>'[1]НВВ 2015 г.г.'!F53</f>
        <v>3517</v>
      </c>
      <c r="BU47" s="73"/>
      <c r="BV47" s="73"/>
      <c r="BW47" s="73"/>
      <c r="BX47" s="73"/>
      <c r="BY47" s="73"/>
      <c r="BZ47" s="73"/>
      <c r="CA47" s="73"/>
      <c r="CB47" s="73"/>
      <c r="CC47" s="74"/>
      <c r="CD47" s="72">
        <f>'[1]НВВ 2015 г.г.'!G53</f>
        <v>0</v>
      </c>
      <c r="CE47" s="73"/>
      <c r="CF47" s="73"/>
      <c r="CG47" s="73"/>
      <c r="CH47" s="73"/>
      <c r="CI47" s="73"/>
      <c r="CJ47" s="73"/>
      <c r="CK47" s="73"/>
      <c r="CL47" s="73"/>
      <c r="CM47" s="74"/>
      <c r="CN47" s="47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9"/>
      <c r="DE47" s="8"/>
    </row>
    <row r="48" spans="1:109" s="9" customFormat="1" ht="33.75" customHeight="1" x14ac:dyDescent="0.2">
      <c r="A48" s="34" t="s">
        <v>88</v>
      </c>
      <c r="B48" s="35"/>
      <c r="C48" s="35"/>
      <c r="D48" s="35"/>
      <c r="E48" s="35"/>
      <c r="F48" s="35"/>
      <c r="G48" s="35"/>
      <c r="H48" s="35"/>
      <c r="I48" s="36"/>
      <c r="J48" s="10"/>
      <c r="K48" s="48" t="s">
        <v>89</v>
      </c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11"/>
      <c r="BI48" s="44" t="s">
        <v>29</v>
      </c>
      <c r="BJ48" s="45"/>
      <c r="BK48" s="45"/>
      <c r="BL48" s="45"/>
      <c r="BM48" s="45"/>
      <c r="BN48" s="45"/>
      <c r="BO48" s="45"/>
      <c r="BP48" s="45"/>
      <c r="BQ48" s="45"/>
      <c r="BR48" s="45"/>
      <c r="BS48" s="46"/>
      <c r="BT48" s="72">
        <f>'[1]НВВ 2015 г.г.'!F46</f>
        <v>7289.1900000000005</v>
      </c>
      <c r="BU48" s="73"/>
      <c r="BV48" s="73"/>
      <c r="BW48" s="73"/>
      <c r="BX48" s="73"/>
      <c r="BY48" s="73"/>
      <c r="BZ48" s="73"/>
      <c r="CA48" s="73"/>
      <c r="CB48" s="73"/>
      <c r="CC48" s="74"/>
      <c r="CD48" s="72">
        <f>'[1]НВВ 2015 г.г.'!G46</f>
        <v>785.63327695426074</v>
      </c>
      <c r="CE48" s="73"/>
      <c r="CF48" s="73"/>
      <c r="CG48" s="73"/>
      <c r="CH48" s="73"/>
      <c r="CI48" s="73"/>
      <c r="CJ48" s="73"/>
      <c r="CK48" s="73"/>
      <c r="CL48" s="73"/>
      <c r="CM48" s="74"/>
      <c r="CN48" s="47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9"/>
      <c r="DE48" s="8"/>
    </row>
    <row r="49" spans="1:109" s="9" customFormat="1" ht="72.75" customHeight="1" x14ac:dyDescent="0.2">
      <c r="A49" s="34" t="s">
        <v>90</v>
      </c>
      <c r="B49" s="35"/>
      <c r="C49" s="35"/>
      <c r="D49" s="35"/>
      <c r="E49" s="35"/>
      <c r="F49" s="35"/>
      <c r="G49" s="35"/>
      <c r="H49" s="35"/>
      <c r="I49" s="36"/>
      <c r="J49" s="10"/>
      <c r="K49" s="37" t="s">
        <v>91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11"/>
      <c r="BI49" s="44" t="s">
        <v>29</v>
      </c>
      <c r="BJ49" s="45"/>
      <c r="BK49" s="45"/>
      <c r="BL49" s="45"/>
      <c r="BM49" s="45"/>
      <c r="BN49" s="45"/>
      <c r="BO49" s="45"/>
      <c r="BP49" s="45"/>
      <c r="BQ49" s="45"/>
      <c r="BR49" s="45"/>
      <c r="BS49" s="46"/>
      <c r="BT49" s="72">
        <v>0</v>
      </c>
      <c r="BU49" s="73"/>
      <c r="BV49" s="73"/>
      <c r="BW49" s="73"/>
      <c r="BX49" s="73"/>
      <c r="BY49" s="73"/>
      <c r="BZ49" s="73"/>
      <c r="CA49" s="73"/>
      <c r="CB49" s="73"/>
      <c r="CC49" s="74"/>
      <c r="CD49" s="72">
        <v>0</v>
      </c>
      <c r="CE49" s="73"/>
      <c r="CF49" s="73"/>
      <c r="CG49" s="73"/>
      <c r="CH49" s="73"/>
      <c r="CI49" s="73"/>
      <c r="CJ49" s="73"/>
      <c r="CK49" s="73"/>
      <c r="CL49" s="73"/>
      <c r="CM49" s="74"/>
      <c r="CN49" s="47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9"/>
      <c r="DE49" s="8"/>
    </row>
    <row r="50" spans="1:109" s="9" customFormat="1" ht="30" customHeight="1" x14ac:dyDescent="0.2">
      <c r="A50" s="34" t="s">
        <v>92</v>
      </c>
      <c r="B50" s="35"/>
      <c r="C50" s="35"/>
      <c r="D50" s="35"/>
      <c r="E50" s="35"/>
      <c r="F50" s="35"/>
      <c r="G50" s="35"/>
      <c r="H50" s="35"/>
      <c r="I50" s="36"/>
      <c r="J50" s="10"/>
      <c r="K50" s="37" t="s">
        <v>93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11"/>
      <c r="BI50" s="44" t="s">
        <v>94</v>
      </c>
      <c r="BJ50" s="45"/>
      <c r="BK50" s="45"/>
      <c r="BL50" s="45"/>
      <c r="BM50" s="45"/>
      <c r="BN50" s="45"/>
      <c r="BO50" s="45"/>
      <c r="BP50" s="45"/>
      <c r="BQ50" s="45"/>
      <c r="BR50" s="45"/>
      <c r="BS50" s="46"/>
      <c r="BT50" s="72">
        <v>0</v>
      </c>
      <c r="BU50" s="73"/>
      <c r="BV50" s="73"/>
      <c r="BW50" s="73"/>
      <c r="BX50" s="73"/>
      <c r="BY50" s="73"/>
      <c r="BZ50" s="73"/>
      <c r="CA50" s="73"/>
      <c r="CB50" s="73"/>
      <c r="CC50" s="74"/>
      <c r="CD50" s="72">
        <v>0</v>
      </c>
      <c r="CE50" s="73"/>
      <c r="CF50" s="73"/>
      <c r="CG50" s="73"/>
      <c r="CH50" s="73"/>
      <c r="CI50" s="73"/>
      <c r="CJ50" s="73"/>
      <c r="CK50" s="73"/>
      <c r="CL50" s="73"/>
      <c r="CM50" s="74"/>
      <c r="CN50" s="47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9"/>
      <c r="DE50" s="8"/>
    </row>
    <row r="51" spans="1:109" s="9" customFormat="1" ht="111.75" customHeight="1" x14ac:dyDescent="0.2">
      <c r="A51" s="34" t="s">
        <v>95</v>
      </c>
      <c r="B51" s="35"/>
      <c r="C51" s="35"/>
      <c r="D51" s="35"/>
      <c r="E51" s="35"/>
      <c r="F51" s="35"/>
      <c r="G51" s="35"/>
      <c r="H51" s="35"/>
      <c r="I51" s="36"/>
      <c r="J51" s="10"/>
      <c r="K51" s="37" t="s">
        <v>96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11"/>
      <c r="BI51" s="44" t="s">
        <v>29</v>
      </c>
      <c r="BJ51" s="45"/>
      <c r="BK51" s="45"/>
      <c r="BL51" s="45"/>
      <c r="BM51" s="45"/>
      <c r="BN51" s="45"/>
      <c r="BO51" s="45"/>
      <c r="BP51" s="45"/>
      <c r="BQ51" s="45"/>
      <c r="BR51" s="45"/>
      <c r="BS51" s="46"/>
      <c r="BT51" s="72">
        <f>'[1]НВВ 2015 г.г.'!F60</f>
        <v>50430.400000000001</v>
      </c>
      <c r="BU51" s="73"/>
      <c r="BV51" s="73"/>
      <c r="BW51" s="73"/>
      <c r="BX51" s="73"/>
      <c r="BY51" s="73"/>
      <c r="BZ51" s="73"/>
      <c r="CA51" s="73"/>
      <c r="CB51" s="73"/>
      <c r="CC51" s="74"/>
      <c r="CD51" s="72">
        <f>'[1]НВВ 2015 г.г.'!G60</f>
        <v>0</v>
      </c>
      <c r="CE51" s="73"/>
      <c r="CF51" s="73"/>
      <c r="CG51" s="73"/>
      <c r="CH51" s="73"/>
      <c r="CI51" s="73"/>
      <c r="CJ51" s="73"/>
      <c r="CK51" s="73"/>
      <c r="CL51" s="73"/>
      <c r="CM51" s="74"/>
      <c r="CN51" s="47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9"/>
      <c r="DE51" s="8"/>
    </row>
    <row r="52" spans="1:109" s="9" customFormat="1" ht="30" customHeight="1" x14ac:dyDescent="0.2">
      <c r="A52" s="34" t="s">
        <v>97</v>
      </c>
      <c r="B52" s="35"/>
      <c r="C52" s="35"/>
      <c r="D52" s="35"/>
      <c r="E52" s="35"/>
      <c r="F52" s="35"/>
      <c r="G52" s="35"/>
      <c r="H52" s="35"/>
      <c r="I52" s="36"/>
      <c r="J52" s="10"/>
      <c r="K52" s="37" t="s">
        <v>98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11"/>
      <c r="BI52" s="44" t="s">
        <v>29</v>
      </c>
      <c r="BJ52" s="45"/>
      <c r="BK52" s="45"/>
      <c r="BL52" s="45"/>
      <c r="BM52" s="45"/>
      <c r="BN52" s="45"/>
      <c r="BO52" s="45"/>
      <c r="BP52" s="45"/>
      <c r="BQ52" s="45"/>
      <c r="BR52" s="45"/>
      <c r="BS52" s="46"/>
      <c r="BT52" s="72">
        <v>0</v>
      </c>
      <c r="BU52" s="73"/>
      <c r="BV52" s="73"/>
      <c r="BW52" s="73"/>
      <c r="BX52" s="73"/>
      <c r="BY52" s="73"/>
      <c r="BZ52" s="73"/>
      <c r="CA52" s="73"/>
      <c r="CB52" s="73"/>
      <c r="CC52" s="74"/>
      <c r="CD52" s="75"/>
      <c r="CE52" s="76"/>
      <c r="CF52" s="76"/>
      <c r="CG52" s="76"/>
      <c r="CH52" s="76"/>
      <c r="CI52" s="76"/>
      <c r="CJ52" s="76"/>
      <c r="CK52" s="76"/>
      <c r="CL52" s="76"/>
      <c r="CM52" s="77"/>
      <c r="CN52" s="47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9"/>
      <c r="DE52" s="8"/>
    </row>
    <row r="53" spans="1:109" s="9" customFormat="1" ht="45" customHeight="1" x14ac:dyDescent="0.2">
      <c r="A53" s="34" t="s">
        <v>99</v>
      </c>
      <c r="B53" s="35"/>
      <c r="C53" s="35"/>
      <c r="D53" s="35"/>
      <c r="E53" s="35"/>
      <c r="F53" s="35"/>
      <c r="G53" s="35"/>
      <c r="H53" s="35"/>
      <c r="I53" s="36"/>
      <c r="J53" s="10"/>
      <c r="K53" s="37" t="s">
        <v>100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11"/>
      <c r="BI53" s="44" t="s">
        <v>29</v>
      </c>
      <c r="BJ53" s="45"/>
      <c r="BK53" s="45"/>
      <c r="BL53" s="45"/>
      <c r="BM53" s="45"/>
      <c r="BN53" s="45"/>
      <c r="BO53" s="45"/>
      <c r="BP53" s="45"/>
      <c r="BQ53" s="45"/>
      <c r="BR53" s="45"/>
      <c r="BS53" s="46"/>
      <c r="BT53" s="72">
        <v>0</v>
      </c>
      <c r="BU53" s="73"/>
      <c r="BV53" s="73"/>
      <c r="BW53" s="73"/>
      <c r="BX53" s="73"/>
      <c r="BY53" s="73"/>
      <c r="BZ53" s="73"/>
      <c r="CA53" s="73"/>
      <c r="CB53" s="73"/>
      <c r="CC53" s="74"/>
      <c r="CD53" s="75"/>
      <c r="CE53" s="76"/>
      <c r="CF53" s="76"/>
      <c r="CG53" s="76"/>
      <c r="CH53" s="76"/>
      <c r="CI53" s="76"/>
      <c r="CJ53" s="76"/>
      <c r="CK53" s="76"/>
      <c r="CL53" s="76"/>
      <c r="CM53" s="77"/>
      <c r="CN53" s="47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9"/>
      <c r="DE53" s="8"/>
    </row>
    <row r="54" spans="1:109" s="9" customFormat="1" ht="60" customHeight="1" x14ac:dyDescent="0.2">
      <c r="A54" s="34" t="s">
        <v>101</v>
      </c>
      <c r="B54" s="35"/>
      <c r="C54" s="35"/>
      <c r="D54" s="35"/>
      <c r="E54" s="35"/>
      <c r="F54" s="35"/>
      <c r="G54" s="35"/>
      <c r="H54" s="35"/>
      <c r="I54" s="36"/>
      <c r="J54" s="10"/>
      <c r="K54" s="37" t="s">
        <v>102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11"/>
      <c r="BI54" s="44" t="s">
        <v>29</v>
      </c>
      <c r="BJ54" s="45"/>
      <c r="BK54" s="45"/>
      <c r="BL54" s="45"/>
      <c r="BM54" s="45"/>
      <c r="BN54" s="45"/>
      <c r="BO54" s="45"/>
      <c r="BP54" s="45"/>
      <c r="BQ54" s="45"/>
      <c r="BR54" s="45"/>
      <c r="BS54" s="46"/>
      <c r="BT54" s="72">
        <f>'[1]НВВ 2015 г.г.'!F64</f>
        <v>-81545.09</v>
      </c>
      <c r="BU54" s="73"/>
      <c r="BV54" s="73"/>
      <c r="BW54" s="73"/>
      <c r="BX54" s="73"/>
      <c r="BY54" s="73"/>
      <c r="BZ54" s="73"/>
      <c r="CA54" s="73"/>
      <c r="CB54" s="73"/>
      <c r="CC54" s="74"/>
      <c r="CD54" s="75"/>
      <c r="CE54" s="76"/>
      <c r="CF54" s="76"/>
      <c r="CG54" s="76"/>
      <c r="CH54" s="76"/>
      <c r="CI54" s="76"/>
      <c r="CJ54" s="76"/>
      <c r="CK54" s="76"/>
      <c r="CL54" s="76"/>
      <c r="CM54" s="77"/>
      <c r="CN54" s="47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9"/>
      <c r="DE54" s="8"/>
    </row>
    <row r="55" spans="1:109" s="9" customFormat="1" ht="30" customHeight="1" x14ac:dyDescent="0.2">
      <c r="A55" s="34" t="s">
        <v>103</v>
      </c>
      <c r="B55" s="35"/>
      <c r="C55" s="35"/>
      <c r="D55" s="35"/>
      <c r="E55" s="35"/>
      <c r="F55" s="35"/>
      <c r="G55" s="35"/>
      <c r="H55" s="35"/>
      <c r="I55" s="36"/>
      <c r="J55" s="10"/>
      <c r="K55" s="37" t="s">
        <v>104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11"/>
      <c r="BI55" s="44" t="s">
        <v>29</v>
      </c>
      <c r="BJ55" s="45"/>
      <c r="BK55" s="45"/>
      <c r="BL55" s="45"/>
      <c r="BM55" s="45"/>
      <c r="BN55" s="45"/>
      <c r="BO55" s="45"/>
      <c r="BP55" s="45"/>
      <c r="BQ55" s="45"/>
      <c r="BR55" s="45"/>
      <c r="BS55" s="46"/>
      <c r="BT55" s="72">
        <f>BT22+BT26+BT28</f>
        <v>0</v>
      </c>
      <c r="BU55" s="73"/>
      <c r="BV55" s="73"/>
      <c r="BW55" s="73"/>
      <c r="BX55" s="73"/>
      <c r="BY55" s="73"/>
      <c r="BZ55" s="73"/>
      <c r="CA55" s="73"/>
      <c r="CB55" s="73"/>
      <c r="CC55" s="74"/>
      <c r="CD55" s="72">
        <f>CD22+CD26+CD28</f>
        <v>0</v>
      </c>
      <c r="CE55" s="73"/>
      <c r="CF55" s="73"/>
      <c r="CG55" s="73"/>
      <c r="CH55" s="73"/>
      <c r="CI55" s="73"/>
      <c r="CJ55" s="73"/>
      <c r="CK55" s="73"/>
      <c r="CL55" s="73"/>
      <c r="CM55" s="74"/>
      <c r="CN55" s="47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9"/>
      <c r="DE55" s="8"/>
    </row>
    <row r="56" spans="1:109" s="9" customFormat="1" ht="45" customHeight="1" x14ac:dyDescent="0.2">
      <c r="A56" s="34" t="s">
        <v>105</v>
      </c>
      <c r="B56" s="35"/>
      <c r="C56" s="35"/>
      <c r="D56" s="35"/>
      <c r="E56" s="35"/>
      <c r="F56" s="35"/>
      <c r="G56" s="35"/>
      <c r="H56" s="35"/>
      <c r="I56" s="36"/>
      <c r="J56" s="10"/>
      <c r="K56" s="48" t="s">
        <v>106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11"/>
      <c r="BI56" s="44" t="s">
        <v>29</v>
      </c>
      <c r="BJ56" s="45"/>
      <c r="BK56" s="45"/>
      <c r="BL56" s="45"/>
      <c r="BM56" s="45"/>
      <c r="BN56" s="45"/>
      <c r="BO56" s="45"/>
      <c r="BP56" s="45"/>
      <c r="BQ56" s="45"/>
      <c r="BR56" s="45"/>
      <c r="BS56" s="46"/>
      <c r="BT56" s="72">
        <f>'[1]НВВ 2015 г.г.'!F68</f>
        <v>17055.13</v>
      </c>
      <c r="BU56" s="73"/>
      <c r="BV56" s="73"/>
      <c r="BW56" s="73"/>
      <c r="BX56" s="73"/>
      <c r="BY56" s="73"/>
      <c r="BZ56" s="73"/>
      <c r="CA56" s="73"/>
      <c r="CB56" s="73"/>
      <c r="CC56" s="74"/>
      <c r="CD56" s="72">
        <f>'[1]НВВ 2015 г.г.'!G68</f>
        <v>18716.635300000002</v>
      </c>
      <c r="CE56" s="73"/>
      <c r="CF56" s="73"/>
      <c r="CG56" s="73"/>
      <c r="CH56" s="73"/>
      <c r="CI56" s="73"/>
      <c r="CJ56" s="73"/>
      <c r="CK56" s="73"/>
      <c r="CL56" s="73"/>
      <c r="CM56" s="74"/>
      <c r="CN56" s="47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9"/>
      <c r="DE56" s="8"/>
    </row>
    <row r="57" spans="1:109" s="9" customFormat="1" ht="30" customHeight="1" x14ac:dyDescent="0.2">
      <c r="A57" s="34" t="s">
        <v>30</v>
      </c>
      <c r="B57" s="35"/>
      <c r="C57" s="35"/>
      <c r="D57" s="35"/>
      <c r="E57" s="35"/>
      <c r="F57" s="35"/>
      <c r="G57" s="35"/>
      <c r="H57" s="35"/>
      <c r="I57" s="36"/>
      <c r="J57" s="10"/>
      <c r="K57" s="37" t="s">
        <v>107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11"/>
      <c r="BI57" s="44" t="s">
        <v>108</v>
      </c>
      <c r="BJ57" s="45"/>
      <c r="BK57" s="45"/>
      <c r="BL57" s="45"/>
      <c r="BM57" s="45"/>
      <c r="BN57" s="45"/>
      <c r="BO57" s="45"/>
      <c r="BP57" s="45"/>
      <c r="BQ57" s="45"/>
      <c r="BR57" s="45"/>
      <c r="BS57" s="46"/>
      <c r="BT57" s="72">
        <f>'[1]НВВ 2015 г.г.'!F68/'[1]НВВ 2015 г.г.'!F69</f>
        <v>9.0171989002855035</v>
      </c>
      <c r="BU57" s="73"/>
      <c r="BV57" s="73"/>
      <c r="BW57" s="73"/>
      <c r="BX57" s="73"/>
      <c r="BY57" s="73"/>
      <c r="BZ57" s="73"/>
      <c r="CA57" s="73"/>
      <c r="CB57" s="73"/>
      <c r="CC57" s="74"/>
      <c r="CD57" s="72">
        <f>'[1]НВВ 2015 г.г.'!G68/'[1]НВВ 2015 г.г.'!F69</f>
        <v>9.8956515279687007</v>
      </c>
      <c r="CE57" s="73"/>
      <c r="CF57" s="73"/>
      <c r="CG57" s="73"/>
      <c r="CH57" s="73"/>
      <c r="CI57" s="73"/>
      <c r="CJ57" s="73"/>
      <c r="CK57" s="73"/>
      <c r="CL57" s="73"/>
      <c r="CM57" s="74"/>
      <c r="CN57" s="47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9"/>
      <c r="DE57" s="8"/>
    </row>
    <row r="58" spans="1:109" s="9" customFormat="1" ht="72" customHeight="1" x14ac:dyDescent="0.2">
      <c r="A58" s="34" t="s">
        <v>69</v>
      </c>
      <c r="B58" s="35"/>
      <c r="C58" s="35"/>
      <c r="D58" s="35"/>
      <c r="E58" s="35"/>
      <c r="F58" s="35"/>
      <c r="G58" s="35"/>
      <c r="H58" s="35"/>
      <c r="I58" s="36"/>
      <c r="J58" s="10"/>
      <c r="K58" s="37" t="s">
        <v>109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11"/>
      <c r="BI58" s="38" t="s">
        <v>110</v>
      </c>
      <c r="BJ58" s="39"/>
      <c r="BK58" s="39"/>
      <c r="BL58" s="39"/>
      <c r="BM58" s="39"/>
      <c r="BN58" s="39"/>
      <c r="BO58" s="39"/>
      <c r="BP58" s="39"/>
      <c r="BQ58" s="39"/>
      <c r="BR58" s="39"/>
      <c r="BS58" s="40"/>
      <c r="BT58" s="78">
        <f>'[1]НВВ 2015 г.г.'!F69</f>
        <v>1891.4</v>
      </c>
      <c r="BU58" s="79"/>
      <c r="BV58" s="79"/>
      <c r="BW58" s="79"/>
      <c r="BX58" s="79"/>
      <c r="BY58" s="79"/>
      <c r="BZ58" s="79"/>
      <c r="CA58" s="79"/>
      <c r="CB58" s="79"/>
      <c r="CC58" s="80"/>
      <c r="CD58" s="78">
        <f>'[1]НВВ 2015 г.г.'!G69</f>
        <v>1891.4</v>
      </c>
      <c r="CE58" s="79"/>
      <c r="CF58" s="79"/>
      <c r="CG58" s="79"/>
      <c r="CH58" s="79"/>
      <c r="CI58" s="79"/>
      <c r="CJ58" s="79"/>
      <c r="CK58" s="79"/>
      <c r="CL58" s="79"/>
      <c r="CM58" s="80"/>
      <c r="CN58" s="41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3"/>
      <c r="DE58" s="8"/>
    </row>
    <row r="59" spans="1:109" s="16" customFormat="1" ht="57" customHeight="1" x14ac:dyDescent="0.2">
      <c r="A59" s="19" t="s">
        <v>111</v>
      </c>
      <c r="B59" s="20"/>
      <c r="C59" s="20"/>
      <c r="D59" s="20"/>
      <c r="E59" s="20"/>
      <c r="F59" s="20"/>
      <c r="G59" s="20"/>
      <c r="H59" s="20"/>
      <c r="I59" s="21"/>
      <c r="J59" s="14"/>
      <c r="K59" s="22" t="s">
        <v>112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13"/>
      <c r="BI59" s="23" t="s">
        <v>26</v>
      </c>
      <c r="BJ59" s="24"/>
      <c r="BK59" s="24"/>
      <c r="BL59" s="24"/>
      <c r="BM59" s="24"/>
      <c r="BN59" s="24"/>
      <c r="BO59" s="24"/>
      <c r="BP59" s="24"/>
      <c r="BQ59" s="24"/>
      <c r="BR59" s="24"/>
      <c r="BS59" s="25"/>
      <c r="BT59" s="72" t="s">
        <v>26</v>
      </c>
      <c r="BU59" s="73"/>
      <c r="BV59" s="73"/>
      <c r="BW59" s="73"/>
      <c r="BX59" s="73"/>
      <c r="BY59" s="73"/>
      <c r="BZ59" s="73"/>
      <c r="CA59" s="73"/>
      <c r="CB59" s="73"/>
      <c r="CC59" s="74"/>
      <c r="CD59" s="75" t="s">
        <v>26</v>
      </c>
      <c r="CE59" s="76"/>
      <c r="CF59" s="76"/>
      <c r="CG59" s="76"/>
      <c r="CH59" s="76"/>
      <c r="CI59" s="76"/>
      <c r="CJ59" s="76"/>
      <c r="CK59" s="76"/>
      <c r="CL59" s="76"/>
      <c r="CM59" s="77"/>
      <c r="CN59" s="26" t="s">
        <v>26</v>
      </c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8"/>
      <c r="DE59" s="15"/>
    </row>
    <row r="60" spans="1:109" s="16" customFormat="1" ht="30" customHeight="1" x14ac:dyDescent="0.2">
      <c r="A60" s="19" t="s">
        <v>27</v>
      </c>
      <c r="B60" s="20"/>
      <c r="C60" s="20"/>
      <c r="D60" s="20"/>
      <c r="E60" s="20"/>
      <c r="F60" s="20"/>
      <c r="G60" s="20"/>
      <c r="H60" s="20"/>
      <c r="I60" s="21"/>
      <c r="J60" s="14"/>
      <c r="K60" s="22" t="s">
        <v>113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13"/>
      <c r="BI60" s="23" t="s">
        <v>114</v>
      </c>
      <c r="BJ60" s="24"/>
      <c r="BK60" s="24"/>
      <c r="BL60" s="24"/>
      <c r="BM60" s="24"/>
      <c r="BN60" s="24"/>
      <c r="BO60" s="24"/>
      <c r="BP60" s="24"/>
      <c r="BQ60" s="24"/>
      <c r="BR60" s="24"/>
      <c r="BS60" s="25"/>
      <c r="BT60" s="81">
        <v>421</v>
      </c>
      <c r="BU60" s="82"/>
      <c r="BV60" s="82"/>
      <c r="BW60" s="82"/>
      <c r="BX60" s="82"/>
      <c r="BY60" s="82"/>
      <c r="BZ60" s="82"/>
      <c r="CA60" s="82"/>
      <c r="CB60" s="82"/>
      <c r="CC60" s="83"/>
      <c r="CD60" s="75">
        <v>446</v>
      </c>
      <c r="CE60" s="76"/>
      <c r="CF60" s="76"/>
      <c r="CG60" s="76"/>
      <c r="CH60" s="76"/>
      <c r="CI60" s="76"/>
      <c r="CJ60" s="76"/>
      <c r="CK60" s="76"/>
      <c r="CL60" s="76"/>
      <c r="CM60" s="77"/>
      <c r="CN60" s="29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1"/>
      <c r="DE60" s="15"/>
    </row>
    <row r="61" spans="1:109" s="16" customFormat="1" ht="17.25" customHeight="1" x14ac:dyDescent="0.2">
      <c r="A61" s="19" t="s">
        <v>115</v>
      </c>
      <c r="B61" s="20"/>
      <c r="C61" s="20"/>
      <c r="D61" s="20"/>
      <c r="E61" s="20"/>
      <c r="F61" s="20"/>
      <c r="G61" s="20"/>
      <c r="H61" s="20"/>
      <c r="I61" s="21"/>
      <c r="J61" s="14"/>
      <c r="K61" s="22" t="s">
        <v>116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13"/>
      <c r="BI61" s="23" t="s">
        <v>117</v>
      </c>
      <c r="BJ61" s="24"/>
      <c r="BK61" s="24"/>
      <c r="BL61" s="24"/>
      <c r="BM61" s="24"/>
      <c r="BN61" s="24"/>
      <c r="BO61" s="24"/>
      <c r="BP61" s="24"/>
      <c r="BQ61" s="24"/>
      <c r="BR61" s="24"/>
      <c r="BS61" s="25"/>
      <c r="BT61" s="72">
        <f>BT62</f>
        <v>373.4</v>
      </c>
      <c r="BU61" s="73"/>
      <c r="BV61" s="73"/>
      <c r="BW61" s="73"/>
      <c r="BX61" s="73"/>
      <c r="BY61" s="73"/>
      <c r="BZ61" s="73"/>
      <c r="CA61" s="73"/>
      <c r="CB61" s="73"/>
      <c r="CC61" s="74"/>
      <c r="CD61" s="72">
        <f>CD62</f>
        <v>375.9</v>
      </c>
      <c r="CE61" s="73"/>
      <c r="CF61" s="73"/>
      <c r="CG61" s="73"/>
      <c r="CH61" s="73"/>
      <c r="CI61" s="73"/>
      <c r="CJ61" s="73"/>
      <c r="CK61" s="73"/>
      <c r="CL61" s="73"/>
      <c r="CM61" s="74"/>
      <c r="CN61" s="29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1"/>
      <c r="DE61" s="15"/>
    </row>
    <row r="62" spans="1:109" s="16" customFormat="1" ht="30" customHeight="1" x14ac:dyDescent="0.2">
      <c r="A62" s="19" t="s">
        <v>118</v>
      </c>
      <c r="B62" s="20"/>
      <c r="C62" s="20"/>
      <c r="D62" s="20"/>
      <c r="E62" s="20"/>
      <c r="F62" s="20"/>
      <c r="G62" s="20"/>
      <c r="H62" s="20"/>
      <c r="I62" s="21"/>
      <c r="J62" s="14"/>
      <c r="K62" s="22" t="s">
        <v>119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13"/>
      <c r="BI62" s="23" t="s">
        <v>117</v>
      </c>
      <c r="BJ62" s="24"/>
      <c r="BK62" s="24"/>
      <c r="BL62" s="24"/>
      <c r="BM62" s="24"/>
      <c r="BN62" s="24"/>
      <c r="BO62" s="24"/>
      <c r="BP62" s="24"/>
      <c r="BQ62" s="24"/>
      <c r="BR62" s="24"/>
      <c r="BS62" s="25"/>
      <c r="BT62" s="72">
        <v>373.4</v>
      </c>
      <c r="BU62" s="73"/>
      <c r="BV62" s="73"/>
      <c r="BW62" s="73"/>
      <c r="BX62" s="73"/>
      <c r="BY62" s="73"/>
      <c r="BZ62" s="73"/>
      <c r="CA62" s="73"/>
      <c r="CB62" s="73"/>
      <c r="CC62" s="74"/>
      <c r="CD62" s="72">
        <v>375.9</v>
      </c>
      <c r="CE62" s="73"/>
      <c r="CF62" s="73"/>
      <c r="CG62" s="73"/>
      <c r="CH62" s="73"/>
      <c r="CI62" s="73"/>
      <c r="CJ62" s="73"/>
      <c r="CK62" s="73"/>
      <c r="CL62" s="73"/>
      <c r="CM62" s="74"/>
      <c r="CN62" s="29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1"/>
      <c r="DE62" s="15"/>
    </row>
    <row r="63" spans="1:109" s="16" customFormat="1" ht="30" customHeight="1" x14ac:dyDescent="0.2">
      <c r="A63" s="19" t="s">
        <v>120</v>
      </c>
      <c r="B63" s="20"/>
      <c r="C63" s="20"/>
      <c r="D63" s="20"/>
      <c r="E63" s="20"/>
      <c r="F63" s="20"/>
      <c r="G63" s="20"/>
      <c r="H63" s="20"/>
      <c r="I63" s="21"/>
      <c r="J63" s="14"/>
      <c r="K63" s="22" t="s">
        <v>121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13"/>
      <c r="BI63" s="23" t="s">
        <v>122</v>
      </c>
      <c r="BJ63" s="24"/>
      <c r="BK63" s="24"/>
      <c r="BL63" s="24"/>
      <c r="BM63" s="24"/>
      <c r="BN63" s="24"/>
      <c r="BO63" s="24"/>
      <c r="BP63" s="24"/>
      <c r="BQ63" s="24"/>
      <c r="BR63" s="24"/>
      <c r="BS63" s="25"/>
      <c r="BT63" s="72">
        <f>BT64+BT65</f>
        <v>653.6</v>
      </c>
      <c r="BU63" s="73"/>
      <c r="BV63" s="73"/>
      <c r="BW63" s="73"/>
      <c r="BX63" s="73"/>
      <c r="BY63" s="73"/>
      <c r="BZ63" s="73"/>
      <c r="CA63" s="73"/>
      <c r="CB63" s="73"/>
      <c r="CC63" s="74"/>
      <c r="CD63" s="72">
        <f>CD64+CD65</f>
        <v>653.6</v>
      </c>
      <c r="CE63" s="73"/>
      <c r="CF63" s="73"/>
      <c r="CG63" s="73"/>
      <c r="CH63" s="73"/>
      <c r="CI63" s="73"/>
      <c r="CJ63" s="73"/>
      <c r="CK63" s="73"/>
      <c r="CL63" s="73"/>
      <c r="CM63" s="74"/>
      <c r="CN63" s="29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1"/>
      <c r="DE63" s="15"/>
    </row>
    <row r="64" spans="1:109" s="16" customFormat="1" ht="45" customHeight="1" x14ac:dyDescent="0.2">
      <c r="A64" s="19" t="s">
        <v>123</v>
      </c>
      <c r="B64" s="20"/>
      <c r="C64" s="20"/>
      <c r="D64" s="20"/>
      <c r="E64" s="20"/>
      <c r="F64" s="20"/>
      <c r="G64" s="20"/>
      <c r="H64" s="20"/>
      <c r="I64" s="21"/>
      <c r="J64" s="14"/>
      <c r="K64" s="22" t="s">
        <v>124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13"/>
      <c r="BI64" s="23" t="s">
        <v>122</v>
      </c>
      <c r="BJ64" s="24"/>
      <c r="BK64" s="24"/>
      <c r="BL64" s="24"/>
      <c r="BM64" s="24"/>
      <c r="BN64" s="24"/>
      <c r="BO64" s="24"/>
      <c r="BP64" s="24"/>
      <c r="BQ64" s="24"/>
      <c r="BR64" s="24"/>
      <c r="BS64" s="25"/>
      <c r="BT64" s="72">
        <v>608.08000000000004</v>
      </c>
      <c r="BU64" s="73"/>
      <c r="BV64" s="73"/>
      <c r="BW64" s="73"/>
      <c r="BX64" s="73"/>
      <c r="BY64" s="73"/>
      <c r="BZ64" s="73"/>
      <c r="CA64" s="73"/>
      <c r="CB64" s="73"/>
      <c r="CC64" s="74"/>
      <c r="CD64" s="72">
        <v>608.08000000000004</v>
      </c>
      <c r="CE64" s="73"/>
      <c r="CF64" s="73"/>
      <c r="CG64" s="73"/>
      <c r="CH64" s="73"/>
      <c r="CI64" s="73"/>
      <c r="CJ64" s="73"/>
      <c r="CK64" s="73"/>
      <c r="CL64" s="73"/>
      <c r="CM64" s="74"/>
      <c r="CN64" s="33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1"/>
      <c r="DE64" s="15"/>
    </row>
    <row r="65" spans="1:109" s="16" customFormat="1" ht="42" customHeight="1" x14ac:dyDescent="0.2">
      <c r="A65" s="19" t="s">
        <v>125</v>
      </c>
      <c r="B65" s="20"/>
      <c r="C65" s="20"/>
      <c r="D65" s="20"/>
      <c r="E65" s="20"/>
      <c r="F65" s="20"/>
      <c r="G65" s="20"/>
      <c r="H65" s="20"/>
      <c r="I65" s="21"/>
      <c r="J65" s="14"/>
      <c r="K65" s="22" t="s">
        <v>126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13"/>
      <c r="BI65" s="23" t="s">
        <v>122</v>
      </c>
      <c r="BJ65" s="24"/>
      <c r="BK65" s="24"/>
      <c r="BL65" s="24"/>
      <c r="BM65" s="24"/>
      <c r="BN65" s="24"/>
      <c r="BO65" s="24"/>
      <c r="BP65" s="24"/>
      <c r="BQ65" s="24"/>
      <c r="BR65" s="24"/>
      <c r="BS65" s="25"/>
      <c r="BT65" s="72">
        <v>45.52</v>
      </c>
      <c r="BU65" s="73"/>
      <c r="BV65" s="73"/>
      <c r="BW65" s="73"/>
      <c r="BX65" s="73"/>
      <c r="BY65" s="73"/>
      <c r="BZ65" s="73"/>
      <c r="CA65" s="73"/>
      <c r="CB65" s="73"/>
      <c r="CC65" s="74"/>
      <c r="CD65" s="72">
        <v>45.52</v>
      </c>
      <c r="CE65" s="73"/>
      <c r="CF65" s="73"/>
      <c r="CG65" s="73"/>
      <c r="CH65" s="73"/>
      <c r="CI65" s="73"/>
      <c r="CJ65" s="73"/>
      <c r="CK65" s="73"/>
      <c r="CL65" s="73"/>
      <c r="CM65" s="74"/>
      <c r="CN65" s="29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1"/>
      <c r="DE65" s="15"/>
    </row>
    <row r="66" spans="1:109" s="16" customFormat="1" ht="30" customHeight="1" x14ac:dyDescent="0.2">
      <c r="A66" s="19" t="s">
        <v>127</v>
      </c>
      <c r="B66" s="20"/>
      <c r="C66" s="20"/>
      <c r="D66" s="20"/>
      <c r="E66" s="20"/>
      <c r="F66" s="20"/>
      <c r="G66" s="20"/>
      <c r="H66" s="20"/>
      <c r="I66" s="21"/>
      <c r="J66" s="14"/>
      <c r="K66" s="22" t="s">
        <v>128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13"/>
      <c r="BI66" s="23" t="s">
        <v>122</v>
      </c>
      <c r="BJ66" s="24"/>
      <c r="BK66" s="24"/>
      <c r="BL66" s="24"/>
      <c r="BM66" s="24"/>
      <c r="BN66" s="24"/>
      <c r="BO66" s="24"/>
      <c r="BP66" s="24"/>
      <c r="BQ66" s="24"/>
      <c r="BR66" s="24"/>
      <c r="BS66" s="25"/>
      <c r="BT66" s="72">
        <f>BT67</f>
        <v>3630.4</v>
      </c>
      <c r="BU66" s="73"/>
      <c r="BV66" s="73"/>
      <c r="BW66" s="73"/>
      <c r="BX66" s="73"/>
      <c r="BY66" s="73"/>
      <c r="BZ66" s="73"/>
      <c r="CA66" s="73"/>
      <c r="CB66" s="73"/>
      <c r="CC66" s="74"/>
      <c r="CD66" s="72">
        <f>CD67</f>
        <v>3630.4</v>
      </c>
      <c r="CE66" s="73"/>
      <c r="CF66" s="73"/>
      <c r="CG66" s="73"/>
      <c r="CH66" s="73"/>
      <c r="CI66" s="73"/>
      <c r="CJ66" s="73"/>
      <c r="CK66" s="73"/>
      <c r="CL66" s="73"/>
      <c r="CM66" s="74"/>
      <c r="CN66" s="29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1"/>
      <c r="DE66" s="15"/>
    </row>
    <row r="67" spans="1:109" s="16" customFormat="1" ht="42.75" customHeight="1" x14ac:dyDescent="0.2">
      <c r="A67" s="19" t="s">
        <v>129</v>
      </c>
      <c r="B67" s="20"/>
      <c r="C67" s="20"/>
      <c r="D67" s="20"/>
      <c r="E67" s="20"/>
      <c r="F67" s="20"/>
      <c r="G67" s="20"/>
      <c r="H67" s="20"/>
      <c r="I67" s="21"/>
      <c r="J67" s="14"/>
      <c r="K67" s="22" t="s">
        <v>130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13"/>
      <c r="BI67" s="23" t="s">
        <v>122</v>
      </c>
      <c r="BJ67" s="24"/>
      <c r="BK67" s="24"/>
      <c r="BL67" s="24"/>
      <c r="BM67" s="24"/>
      <c r="BN67" s="24"/>
      <c r="BO67" s="24"/>
      <c r="BP67" s="24"/>
      <c r="BQ67" s="24"/>
      <c r="BR67" s="24"/>
      <c r="BS67" s="25"/>
      <c r="BT67" s="72">
        <v>3630.4</v>
      </c>
      <c r="BU67" s="73"/>
      <c r="BV67" s="73"/>
      <c r="BW67" s="73"/>
      <c r="BX67" s="73"/>
      <c r="BY67" s="73"/>
      <c r="BZ67" s="73"/>
      <c r="CA67" s="73"/>
      <c r="CB67" s="73"/>
      <c r="CC67" s="74"/>
      <c r="CD67" s="72">
        <v>3630.4</v>
      </c>
      <c r="CE67" s="73"/>
      <c r="CF67" s="73"/>
      <c r="CG67" s="73"/>
      <c r="CH67" s="73"/>
      <c r="CI67" s="73"/>
      <c r="CJ67" s="73"/>
      <c r="CK67" s="73"/>
      <c r="CL67" s="73"/>
      <c r="CM67" s="74"/>
      <c r="CN67" s="32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1"/>
      <c r="DE67" s="15"/>
    </row>
    <row r="68" spans="1:109" s="16" customFormat="1" ht="15" customHeight="1" x14ac:dyDescent="0.2">
      <c r="A68" s="19" t="s">
        <v>131</v>
      </c>
      <c r="B68" s="20"/>
      <c r="C68" s="20"/>
      <c r="D68" s="20"/>
      <c r="E68" s="20"/>
      <c r="F68" s="20"/>
      <c r="G68" s="20"/>
      <c r="H68" s="20"/>
      <c r="I68" s="21"/>
      <c r="J68" s="14"/>
      <c r="K68" s="22" t="s">
        <v>132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13"/>
      <c r="BI68" s="23" t="s">
        <v>133</v>
      </c>
      <c r="BJ68" s="24"/>
      <c r="BK68" s="24"/>
      <c r="BL68" s="24"/>
      <c r="BM68" s="24"/>
      <c r="BN68" s="24"/>
      <c r="BO68" s="24"/>
      <c r="BP68" s="24"/>
      <c r="BQ68" s="24"/>
      <c r="BR68" s="24"/>
      <c r="BS68" s="25"/>
      <c r="BT68" s="78">
        <v>197.9</v>
      </c>
      <c r="BU68" s="79"/>
      <c r="BV68" s="79"/>
      <c r="BW68" s="79"/>
      <c r="BX68" s="79"/>
      <c r="BY68" s="79"/>
      <c r="BZ68" s="79"/>
      <c r="CA68" s="79"/>
      <c r="CB68" s="79"/>
      <c r="CC68" s="80"/>
      <c r="CD68" s="78">
        <v>197.9</v>
      </c>
      <c r="CE68" s="79"/>
      <c r="CF68" s="79"/>
      <c r="CG68" s="79"/>
      <c r="CH68" s="79"/>
      <c r="CI68" s="79"/>
      <c r="CJ68" s="79"/>
      <c r="CK68" s="79"/>
      <c r="CL68" s="79"/>
      <c r="CM68" s="80"/>
      <c r="CN68" s="29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1"/>
      <c r="DE68" s="15"/>
    </row>
    <row r="69" spans="1:109" s="16" customFormat="1" ht="30" customHeight="1" x14ac:dyDescent="0.2">
      <c r="A69" s="19" t="s">
        <v>134</v>
      </c>
      <c r="B69" s="20"/>
      <c r="C69" s="20"/>
      <c r="D69" s="20"/>
      <c r="E69" s="20"/>
      <c r="F69" s="20"/>
      <c r="G69" s="20"/>
      <c r="H69" s="20"/>
      <c r="I69" s="21"/>
      <c r="J69" s="14"/>
      <c r="K69" s="22" t="s">
        <v>135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13"/>
      <c r="BI69" s="23" t="s">
        <v>133</v>
      </c>
      <c r="BJ69" s="24"/>
      <c r="BK69" s="24"/>
      <c r="BL69" s="24"/>
      <c r="BM69" s="24"/>
      <c r="BN69" s="24"/>
      <c r="BO69" s="24"/>
      <c r="BP69" s="24"/>
      <c r="BQ69" s="24"/>
      <c r="BR69" s="24"/>
      <c r="BS69" s="25"/>
      <c r="BT69" s="78">
        <f>BT68-BT70</f>
        <v>181</v>
      </c>
      <c r="BU69" s="79"/>
      <c r="BV69" s="79"/>
      <c r="BW69" s="79"/>
      <c r="BX69" s="79"/>
      <c r="BY69" s="79"/>
      <c r="BZ69" s="79"/>
      <c r="CA69" s="79"/>
      <c r="CB69" s="79"/>
      <c r="CC69" s="80"/>
      <c r="CD69" s="78">
        <f>CD68-CD70</f>
        <v>181</v>
      </c>
      <c r="CE69" s="79"/>
      <c r="CF69" s="79"/>
      <c r="CG69" s="79"/>
      <c r="CH69" s="79"/>
      <c r="CI69" s="79"/>
      <c r="CJ69" s="79"/>
      <c r="CK69" s="79"/>
      <c r="CL69" s="79"/>
      <c r="CM69" s="80"/>
      <c r="CN69" s="29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1"/>
      <c r="DE69" s="15"/>
    </row>
    <row r="70" spans="1:109" s="16" customFormat="1" ht="30" customHeight="1" x14ac:dyDescent="0.2">
      <c r="A70" s="19" t="s">
        <v>136</v>
      </c>
      <c r="B70" s="20"/>
      <c r="C70" s="20"/>
      <c r="D70" s="20"/>
      <c r="E70" s="20"/>
      <c r="F70" s="20"/>
      <c r="G70" s="20"/>
      <c r="H70" s="20"/>
      <c r="I70" s="21"/>
      <c r="J70" s="14"/>
      <c r="K70" s="22" t="s">
        <v>137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13"/>
      <c r="BI70" s="23" t="s">
        <v>133</v>
      </c>
      <c r="BJ70" s="24"/>
      <c r="BK70" s="24"/>
      <c r="BL70" s="24"/>
      <c r="BM70" s="24"/>
      <c r="BN70" s="24"/>
      <c r="BO70" s="24"/>
      <c r="BP70" s="24"/>
      <c r="BQ70" s="24"/>
      <c r="BR70" s="24"/>
      <c r="BS70" s="25"/>
      <c r="BT70" s="78">
        <v>16.899999999999999</v>
      </c>
      <c r="BU70" s="79"/>
      <c r="BV70" s="79"/>
      <c r="BW70" s="79"/>
      <c r="BX70" s="79"/>
      <c r="BY70" s="79"/>
      <c r="BZ70" s="79"/>
      <c r="CA70" s="79"/>
      <c r="CB70" s="79"/>
      <c r="CC70" s="80"/>
      <c r="CD70" s="78">
        <v>16.899999999999999</v>
      </c>
      <c r="CE70" s="79"/>
      <c r="CF70" s="79"/>
      <c r="CG70" s="79"/>
      <c r="CH70" s="79"/>
      <c r="CI70" s="79"/>
      <c r="CJ70" s="79"/>
      <c r="CK70" s="79"/>
      <c r="CL70" s="79"/>
      <c r="CM70" s="80"/>
      <c r="CN70" s="29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1"/>
      <c r="DE70" s="15"/>
    </row>
    <row r="71" spans="1:109" s="16" customFormat="1" ht="20.25" customHeight="1" x14ac:dyDescent="0.2">
      <c r="A71" s="19" t="s">
        <v>138</v>
      </c>
      <c r="B71" s="20"/>
      <c r="C71" s="20"/>
      <c r="D71" s="20"/>
      <c r="E71" s="20"/>
      <c r="F71" s="20"/>
      <c r="G71" s="20"/>
      <c r="H71" s="20"/>
      <c r="I71" s="21"/>
      <c r="J71" s="14"/>
      <c r="K71" s="22" t="s">
        <v>139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13"/>
      <c r="BI71" s="23" t="s">
        <v>140</v>
      </c>
      <c r="BJ71" s="24"/>
      <c r="BK71" s="24"/>
      <c r="BL71" s="24"/>
      <c r="BM71" s="24"/>
      <c r="BN71" s="24"/>
      <c r="BO71" s="24"/>
      <c r="BP71" s="24"/>
      <c r="BQ71" s="24"/>
      <c r="BR71" s="24"/>
      <c r="BS71" s="25"/>
      <c r="BT71" s="81">
        <v>100</v>
      </c>
      <c r="BU71" s="82"/>
      <c r="BV71" s="82"/>
      <c r="BW71" s="82"/>
      <c r="BX71" s="82"/>
      <c r="BY71" s="82"/>
      <c r="BZ71" s="82"/>
      <c r="CA71" s="82"/>
      <c r="CB71" s="82"/>
      <c r="CC71" s="83"/>
      <c r="CD71" s="81">
        <v>100</v>
      </c>
      <c r="CE71" s="82"/>
      <c r="CF71" s="82"/>
      <c r="CG71" s="82"/>
      <c r="CH71" s="82"/>
      <c r="CI71" s="82"/>
      <c r="CJ71" s="82"/>
      <c r="CK71" s="82"/>
      <c r="CL71" s="82"/>
      <c r="CM71" s="83"/>
      <c r="CN71" s="29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1"/>
      <c r="DE71" s="15"/>
    </row>
    <row r="72" spans="1:109" s="16" customFormat="1" ht="30" customHeight="1" x14ac:dyDescent="0.2">
      <c r="A72" s="19" t="s">
        <v>141</v>
      </c>
      <c r="B72" s="20"/>
      <c r="C72" s="20"/>
      <c r="D72" s="20"/>
      <c r="E72" s="20"/>
      <c r="F72" s="20"/>
      <c r="G72" s="20"/>
      <c r="H72" s="20"/>
      <c r="I72" s="21"/>
      <c r="J72" s="14"/>
      <c r="K72" s="22" t="s">
        <v>142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13"/>
      <c r="BI72" s="23" t="s">
        <v>29</v>
      </c>
      <c r="BJ72" s="24"/>
      <c r="BK72" s="24"/>
      <c r="BL72" s="24"/>
      <c r="BM72" s="24"/>
      <c r="BN72" s="24"/>
      <c r="BO72" s="24"/>
      <c r="BP72" s="24"/>
      <c r="BQ72" s="24"/>
      <c r="BR72" s="24"/>
      <c r="BS72" s="25"/>
      <c r="BT72" s="72">
        <v>0</v>
      </c>
      <c r="BU72" s="73"/>
      <c r="BV72" s="73"/>
      <c r="BW72" s="73"/>
      <c r="BX72" s="73"/>
      <c r="BY72" s="73"/>
      <c r="BZ72" s="73"/>
      <c r="CA72" s="73"/>
      <c r="CB72" s="73"/>
      <c r="CC72" s="74"/>
      <c r="CD72" s="72">
        <f>'[1]01 сч.'!E114/1000</f>
        <v>93742.350010000009</v>
      </c>
      <c r="CE72" s="73"/>
      <c r="CF72" s="73"/>
      <c r="CG72" s="73"/>
      <c r="CH72" s="73"/>
      <c r="CI72" s="73"/>
      <c r="CJ72" s="73"/>
      <c r="CK72" s="73"/>
      <c r="CL72" s="73"/>
      <c r="CM72" s="74"/>
      <c r="CN72" s="29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1"/>
      <c r="DE72" s="8" t="s">
        <v>75</v>
      </c>
    </row>
    <row r="73" spans="1:109" s="16" customFormat="1" ht="30" customHeight="1" x14ac:dyDescent="0.2">
      <c r="A73" s="19" t="s">
        <v>143</v>
      </c>
      <c r="B73" s="20"/>
      <c r="C73" s="20"/>
      <c r="D73" s="20"/>
      <c r="E73" s="20"/>
      <c r="F73" s="20"/>
      <c r="G73" s="20"/>
      <c r="H73" s="20"/>
      <c r="I73" s="21"/>
      <c r="J73" s="14"/>
      <c r="K73" s="22" t="s">
        <v>144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13"/>
      <c r="BI73" s="23" t="s">
        <v>29</v>
      </c>
      <c r="BJ73" s="24"/>
      <c r="BK73" s="24"/>
      <c r="BL73" s="24"/>
      <c r="BM73" s="24"/>
      <c r="BN73" s="24"/>
      <c r="BO73" s="24"/>
      <c r="BP73" s="24"/>
      <c r="BQ73" s="24"/>
      <c r="BR73" s="24"/>
      <c r="BS73" s="25"/>
      <c r="BT73" s="84">
        <v>0</v>
      </c>
      <c r="BU73" s="85"/>
      <c r="BV73" s="85"/>
      <c r="BW73" s="85"/>
      <c r="BX73" s="85"/>
      <c r="BY73" s="85"/>
      <c r="BZ73" s="85"/>
      <c r="CA73" s="85"/>
      <c r="CB73" s="85"/>
      <c r="CC73" s="86"/>
      <c r="CD73" s="84">
        <v>0</v>
      </c>
      <c r="CE73" s="85"/>
      <c r="CF73" s="85"/>
      <c r="CG73" s="85"/>
      <c r="CH73" s="85"/>
      <c r="CI73" s="85"/>
      <c r="CJ73" s="85"/>
      <c r="CK73" s="85"/>
      <c r="CL73" s="85"/>
      <c r="CM73" s="86"/>
      <c r="CN73" s="29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1"/>
      <c r="DE73" s="8" t="s">
        <v>75</v>
      </c>
    </row>
    <row r="74" spans="1:109" s="16" customFormat="1" ht="45" customHeight="1" x14ac:dyDescent="0.2">
      <c r="A74" s="19" t="s">
        <v>145</v>
      </c>
      <c r="B74" s="20"/>
      <c r="C74" s="20"/>
      <c r="D74" s="20"/>
      <c r="E74" s="20"/>
      <c r="F74" s="20"/>
      <c r="G74" s="20"/>
      <c r="H74" s="20"/>
      <c r="I74" s="21"/>
      <c r="J74" s="14"/>
      <c r="K74" s="22" t="s">
        <v>146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13"/>
      <c r="BI74" s="23" t="s">
        <v>140</v>
      </c>
      <c r="BJ74" s="24"/>
      <c r="BK74" s="24"/>
      <c r="BL74" s="24"/>
      <c r="BM74" s="24"/>
      <c r="BN74" s="24"/>
      <c r="BO74" s="24"/>
      <c r="BP74" s="24"/>
      <c r="BQ74" s="24"/>
      <c r="BR74" s="24"/>
      <c r="BS74" s="25"/>
      <c r="BT74" s="72">
        <v>2.19</v>
      </c>
      <c r="BU74" s="73"/>
      <c r="BV74" s="73"/>
      <c r="BW74" s="73"/>
      <c r="BX74" s="73"/>
      <c r="BY74" s="73"/>
      <c r="BZ74" s="73"/>
      <c r="CA74" s="73"/>
      <c r="CB74" s="73"/>
      <c r="CC74" s="74"/>
      <c r="CD74" s="75" t="s">
        <v>26</v>
      </c>
      <c r="CE74" s="76"/>
      <c r="CF74" s="76"/>
      <c r="CG74" s="76"/>
      <c r="CH74" s="76"/>
      <c r="CI74" s="76"/>
      <c r="CJ74" s="76"/>
      <c r="CK74" s="76"/>
      <c r="CL74" s="76"/>
      <c r="CM74" s="77"/>
      <c r="CN74" s="26" t="s">
        <v>26</v>
      </c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8"/>
      <c r="DE74" s="15"/>
    </row>
    <row r="76" spans="1:109" s="1" customFormat="1" ht="12.75" x14ac:dyDescent="0.2">
      <c r="G76" s="1" t="s">
        <v>147</v>
      </c>
      <c r="DE76" s="2"/>
    </row>
    <row r="77" spans="1:109" s="1" customFormat="1" ht="68.25" customHeight="1" x14ac:dyDescent="0.2">
      <c r="A77" s="17" t="s">
        <v>148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2"/>
    </row>
    <row r="78" spans="1:109" s="1" customFormat="1" ht="25.5" customHeight="1" x14ac:dyDescent="0.2">
      <c r="A78" s="17" t="s">
        <v>149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2"/>
    </row>
    <row r="79" spans="1:109" s="1" customFormat="1" ht="25.5" customHeight="1" x14ac:dyDescent="0.2">
      <c r="A79" s="17" t="s">
        <v>150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2"/>
    </row>
    <row r="80" spans="1:109" s="1" customFormat="1" ht="25.5" customHeight="1" x14ac:dyDescent="0.2">
      <c r="A80" s="17" t="s">
        <v>151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2"/>
    </row>
    <row r="81" spans="1:109" s="1" customFormat="1" ht="25.5" customHeight="1" x14ac:dyDescent="0.2">
      <c r="A81" s="17" t="s">
        <v>152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2"/>
    </row>
    <row r="82" spans="1:109" ht="3" customHeight="1" x14ac:dyDescent="0.25"/>
  </sheetData>
  <mergeCells count="370">
    <mergeCell ref="J12:BN12"/>
    <mergeCell ref="AQ13:AX13"/>
    <mergeCell ref="AY13:AZ13"/>
    <mergeCell ref="BA13:BH13"/>
    <mergeCell ref="A15:I16"/>
    <mergeCell ref="J15:BH16"/>
    <mergeCell ref="BI15:BS16"/>
    <mergeCell ref="A5:DD5"/>
    <mergeCell ref="A6:DD6"/>
    <mergeCell ref="A7:DD7"/>
    <mergeCell ref="A8:DD8"/>
    <mergeCell ref="AG10:CI10"/>
    <mergeCell ref="J11:BN11"/>
    <mergeCell ref="BT15:CM15"/>
    <mergeCell ref="CN15:DD16"/>
    <mergeCell ref="BT16:CC16"/>
    <mergeCell ref="CD16:CM16"/>
    <mergeCell ref="A17:I17"/>
    <mergeCell ref="K17:BG17"/>
    <mergeCell ref="BI17:BS17"/>
    <mergeCell ref="BT17:CC17"/>
    <mergeCell ref="CD17:CM17"/>
    <mergeCell ref="CN17:DD17"/>
    <mergeCell ref="A19:I19"/>
    <mergeCell ref="K19:BG19"/>
    <mergeCell ref="BI19:BS19"/>
    <mergeCell ref="BT19:CC19"/>
    <mergeCell ref="CD19:CM19"/>
    <mergeCell ref="CN19:DD19"/>
    <mergeCell ref="A18:I18"/>
    <mergeCell ref="K18:BG18"/>
    <mergeCell ref="BI18:BS18"/>
    <mergeCell ref="BT18:CC18"/>
    <mergeCell ref="CD18:CM18"/>
    <mergeCell ref="CN18:DD18"/>
    <mergeCell ref="A21:I21"/>
    <mergeCell ref="K21:BG21"/>
    <mergeCell ref="BI21:BS21"/>
    <mergeCell ref="BT21:CC21"/>
    <mergeCell ref="CD21:CM21"/>
    <mergeCell ref="CN21:DD21"/>
    <mergeCell ref="A20:I20"/>
    <mergeCell ref="K20:BG20"/>
    <mergeCell ref="BI20:BS20"/>
    <mergeCell ref="BT20:CC20"/>
    <mergeCell ref="CD20:CM20"/>
    <mergeCell ref="CN20:DD20"/>
    <mergeCell ref="A23:I23"/>
    <mergeCell ref="K23:BG23"/>
    <mergeCell ref="BI23:BS23"/>
    <mergeCell ref="BT23:CC23"/>
    <mergeCell ref="CD23:CM23"/>
    <mergeCell ref="CN23:DD23"/>
    <mergeCell ref="A22:I22"/>
    <mergeCell ref="K22:BG22"/>
    <mergeCell ref="BI22:BS22"/>
    <mergeCell ref="BT22:CC22"/>
    <mergeCell ref="CD22:CM22"/>
    <mergeCell ref="CN22:DD22"/>
    <mergeCell ref="A25:I25"/>
    <mergeCell ref="K25:BG25"/>
    <mergeCell ref="BI25:BS25"/>
    <mergeCell ref="BT25:CC25"/>
    <mergeCell ref="CD25:CM25"/>
    <mergeCell ref="CN25:DD25"/>
    <mergeCell ref="A24:I24"/>
    <mergeCell ref="K24:BG24"/>
    <mergeCell ref="BI24:BS24"/>
    <mergeCell ref="BT24:CC24"/>
    <mergeCell ref="CD24:CM24"/>
    <mergeCell ref="CN24:DD24"/>
    <mergeCell ref="A27:I27"/>
    <mergeCell ref="K27:BG27"/>
    <mergeCell ref="BI27:BS27"/>
    <mergeCell ref="BT27:CC27"/>
    <mergeCell ref="CD27:CM27"/>
    <mergeCell ref="CN27:DD27"/>
    <mergeCell ref="A26:I26"/>
    <mergeCell ref="K26:BG26"/>
    <mergeCell ref="BI26:BS26"/>
    <mergeCell ref="BT26:CC26"/>
    <mergeCell ref="CD26:CM26"/>
    <mergeCell ref="CN26:DD26"/>
    <mergeCell ref="A29:I29"/>
    <mergeCell ref="K29:BG29"/>
    <mergeCell ref="BI29:BS29"/>
    <mergeCell ref="BT29:CC29"/>
    <mergeCell ref="CD29:CM29"/>
    <mergeCell ref="CN29:DD29"/>
    <mergeCell ref="A28:I28"/>
    <mergeCell ref="K28:BG28"/>
    <mergeCell ref="BI28:BS28"/>
    <mergeCell ref="BT28:CC28"/>
    <mergeCell ref="CD28:CM28"/>
    <mergeCell ref="CN28:DD28"/>
    <mergeCell ref="A31:I31"/>
    <mergeCell ref="K31:BG31"/>
    <mergeCell ref="BI31:BS31"/>
    <mergeCell ref="BT31:CC31"/>
    <mergeCell ref="CD31:CM31"/>
    <mergeCell ref="CN31:DD31"/>
    <mergeCell ref="A30:I30"/>
    <mergeCell ref="K30:BG30"/>
    <mergeCell ref="BI30:BS30"/>
    <mergeCell ref="BT30:CC30"/>
    <mergeCell ref="CD30:CM30"/>
    <mergeCell ref="CN30:DD30"/>
    <mergeCell ref="A33:I33"/>
    <mergeCell ref="K33:BG33"/>
    <mergeCell ref="BI33:BS33"/>
    <mergeCell ref="BT33:CC33"/>
    <mergeCell ref="CD33:CM33"/>
    <mergeCell ref="CN33:DD33"/>
    <mergeCell ref="A32:I32"/>
    <mergeCell ref="K32:BG32"/>
    <mergeCell ref="BI32:BS32"/>
    <mergeCell ref="BT32:CC32"/>
    <mergeCell ref="CD32:CM32"/>
    <mergeCell ref="CN32:DD32"/>
    <mergeCell ref="A35:I35"/>
    <mergeCell ref="K35:BG35"/>
    <mergeCell ref="BI35:BS35"/>
    <mergeCell ref="BT35:CC35"/>
    <mergeCell ref="CD35:CM35"/>
    <mergeCell ref="CN35:DD35"/>
    <mergeCell ref="A34:I34"/>
    <mergeCell ref="K34:BG34"/>
    <mergeCell ref="BI34:BS34"/>
    <mergeCell ref="BT34:CC34"/>
    <mergeCell ref="CD34:CM34"/>
    <mergeCell ref="CN34:DD34"/>
    <mergeCell ref="A37:I37"/>
    <mergeCell ref="K37:BG37"/>
    <mergeCell ref="BI37:BS37"/>
    <mergeCell ref="BT37:CC37"/>
    <mergeCell ref="CD37:CM37"/>
    <mergeCell ref="CN37:DD37"/>
    <mergeCell ref="A36:I36"/>
    <mergeCell ref="K36:BG36"/>
    <mergeCell ref="BI36:BS36"/>
    <mergeCell ref="BT36:CC36"/>
    <mergeCell ref="CD36:CM36"/>
    <mergeCell ref="CN36:DD36"/>
    <mergeCell ref="A39:I39"/>
    <mergeCell ref="K39:BG39"/>
    <mergeCell ref="BI39:BS39"/>
    <mergeCell ref="BT39:CC39"/>
    <mergeCell ref="CD39:CM39"/>
    <mergeCell ref="CN39:DD39"/>
    <mergeCell ref="A38:I38"/>
    <mergeCell ref="K38:BG38"/>
    <mergeCell ref="BI38:BS38"/>
    <mergeCell ref="BT38:CC38"/>
    <mergeCell ref="CD38:CM38"/>
    <mergeCell ref="CN38:DD38"/>
    <mergeCell ref="A41:I41"/>
    <mergeCell ref="K41:BG41"/>
    <mergeCell ref="BI41:BS41"/>
    <mergeCell ref="BT41:CC41"/>
    <mergeCell ref="CD41:CM41"/>
    <mergeCell ref="CN41:DD41"/>
    <mergeCell ref="A40:I40"/>
    <mergeCell ref="K40:BG40"/>
    <mergeCell ref="BI40:BS40"/>
    <mergeCell ref="BT40:CC40"/>
    <mergeCell ref="CD40:CM40"/>
    <mergeCell ref="CN40:DD40"/>
    <mergeCell ref="A43:I43"/>
    <mergeCell ref="K43:BG43"/>
    <mergeCell ref="BI43:BS43"/>
    <mergeCell ref="BT43:CC43"/>
    <mergeCell ref="CD43:CM43"/>
    <mergeCell ref="CN43:DD43"/>
    <mergeCell ref="A42:I42"/>
    <mergeCell ref="K42:BG42"/>
    <mergeCell ref="BI42:BS42"/>
    <mergeCell ref="BT42:CC42"/>
    <mergeCell ref="CD42:CM42"/>
    <mergeCell ref="CN42:DD42"/>
    <mergeCell ref="A45:I45"/>
    <mergeCell ref="K45:BG45"/>
    <mergeCell ref="BI45:BS45"/>
    <mergeCell ref="BT45:CC45"/>
    <mergeCell ref="CD45:CM45"/>
    <mergeCell ref="CN45:DD45"/>
    <mergeCell ref="A44:I44"/>
    <mergeCell ref="K44:BG44"/>
    <mergeCell ref="BI44:BS44"/>
    <mergeCell ref="BT44:CC44"/>
    <mergeCell ref="CD44:CM44"/>
    <mergeCell ref="CN44:DD44"/>
    <mergeCell ref="A47:I47"/>
    <mergeCell ref="K47:BG47"/>
    <mergeCell ref="BI47:BS47"/>
    <mergeCell ref="BT47:CC47"/>
    <mergeCell ref="CD47:CM47"/>
    <mergeCell ref="CN47:DD47"/>
    <mergeCell ref="A46:I46"/>
    <mergeCell ref="K46:BG46"/>
    <mergeCell ref="BI46:BS46"/>
    <mergeCell ref="BT46:CC46"/>
    <mergeCell ref="CD46:CM46"/>
    <mergeCell ref="CN46:DD46"/>
    <mergeCell ref="A49:I49"/>
    <mergeCell ref="K49:BG49"/>
    <mergeCell ref="BI49:BS49"/>
    <mergeCell ref="BT49:CC49"/>
    <mergeCell ref="CD49:CM49"/>
    <mergeCell ref="CN49:DD49"/>
    <mergeCell ref="A48:I48"/>
    <mergeCell ref="K48:BG48"/>
    <mergeCell ref="BI48:BS48"/>
    <mergeCell ref="BT48:CC48"/>
    <mergeCell ref="CD48:CM48"/>
    <mergeCell ref="CN48:DD48"/>
    <mergeCell ref="A51:I51"/>
    <mergeCell ref="K51:BG51"/>
    <mergeCell ref="BI51:BS51"/>
    <mergeCell ref="BT51:CC51"/>
    <mergeCell ref="CD51:CM51"/>
    <mergeCell ref="CN51:DD51"/>
    <mergeCell ref="A50:I50"/>
    <mergeCell ref="K50:BG50"/>
    <mergeCell ref="BI50:BS50"/>
    <mergeCell ref="BT50:CC50"/>
    <mergeCell ref="CD50:CM50"/>
    <mergeCell ref="CN50:DD50"/>
    <mergeCell ref="A53:I53"/>
    <mergeCell ref="K53:BG53"/>
    <mergeCell ref="BI53:BS53"/>
    <mergeCell ref="BT53:CC53"/>
    <mergeCell ref="CD53:CM53"/>
    <mergeCell ref="CN53:DD53"/>
    <mergeCell ref="A52:I52"/>
    <mergeCell ref="K52:BG52"/>
    <mergeCell ref="BI52:BS52"/>
    <mergeCell ref="BT52:CC52"/>
    <mergeCell ref="CD52:CM52"/>
    <mergeCell ref="CN52:DD52"/>
    <mergeCell ref="A55:I55"/>
    <mergeCell ref="K55:BG55"/>
    <mergeCell ref="BI55:BS55"/>
    <mergeCell ref="BT55:CC55"/>
    <mergeCell ref="CD55:CM55"/>
    <mergeCell ref="CN55:DD55"/>
    <mergeCell ref="A54:I54"/>
    <mergeCell ref="K54:BG54"/>
    <mergeCell ref="BI54:BS54"/>
    <mergeCell ref="BT54:CC54"/>
    <mergeCell ref="CD54:CM54"/>
    <mergeCell ref="CN54:DD54"/>
    <mergeCell ref="A57:I57"/>
    <mergeCell ref="K57:BG57"/>
    <mergeCell ref="BI57:BS57"/>
    <mergeCell ref="BT57:CC57"/>
    <mergeCell ref="CD57:CM57"/>
    <mergeCell ref="CN57:DD57"/>
    <mergeCell ref="A56:I56"/>
    <mergeCell ref="K56:BG56"/>
    <mergeCell ref="BI56:BS56"/>
    <mergeCell ref="BT56:CC56"/>
    <mergeCell ref="CD56:CM56"/>
    <mergeCell ref="CN56:DD56"/>
    <mergeCell ref="A59:I59"/>
    <mergeCell ref="K59:BG59"/>
    <mergeCell ref="BI59:BS59"/>
    <mergeCell ref="BT59:CC59"/>
    <mergeCell ref="CD59:CM59"/>
    <mergeCell ref="CN59:DD59"/>
    <mergeCell ref="A58:I58"/>
    <mergeCell ref="K58:BG58"/>
    <mergeCell ref="BI58:BS58"/>
    <mergeCell ref="BT58:CC58"/>
    <mergeCell ref="CD58:CM58"/>
    <mergeCell ref="CN58:DD58"/>
    <mergeCell ref="A61:I61"/>
    <mergeCell ref="K61:BG61"/>
    <mergeCell ref="BI61:BS61"/>
    <mergeCell ref="BT61:CC61"/>
    <mergeCell ref="CD61:CM61"/>
    <mergeCell ref="CN61:DD61"/>
    <mergeCell ref="A60:I60"/>
    <mergeCell ref="K60:BG60"/>
    <mergeCell ref="BI60:BS60"/>
    <mergeCell ref="BT60:CC60"/>
    <mergeCell ref="CD60:CM60"/>
    <mergeCell ref="CN60:DD60"/>
    <mergeCell ref="A63:I63"/>
    <mergeCell ref="K63:BG63"/>
    <mergeCell ref="BI63:BS63"/>
    <mergeCell ref="BT63:CC63"/>
    <mergeCell ref="CD63:CM63"/>
    <mergeCell ref="CN63:DD63"/>
    <mergeCell ref="A62:I62"/>
    <mergeCell ref="K62:BG62"/>
    <mergeCell ref="BI62:BS62"/>
    <mergeCell ref="BT62:CC62"/>
    <mergeCell ref="CD62:CM62"/>
    <mergeCell ref="CN62:DD62"/>
    <mergeCell ref="A65:I65"/>
    <mergeCell ref="K65:BG65"/>
    <mergeCell ref="BI65:BS65"/>
    <mergeCell ref="BT65:CC65"/>
    <mergeCell ref="CD65:CM65"/>
    <mergeCell ref="CN65:DD65"/>
    <mergeCell ref="A64:I64"/>
    <mergeCell ref="K64:BG64"/>
    <mergeCell ref="BI64:BS64"/>
    <mergeCell ref="BT64:CC64"/>
    <mergeCell ref="CD64:CM64"/>
    <mergeCell ref="CN64:DD64"/>
    <mergeCell ref="A67:I67"/>
    <mergeCell ref="K67:BG67"/>
    <mergeCell ref="BI67:BS67"/>
    <mergeCell ref="BT67:CC67"/>
    <mergeCell ref="CD67:CM67"/>
    <mergeCell ref="CN67:DD67"/>
    <mergeCell ref="A66:I66"/>
    <mergeCell ref="K66:BG66"/>
    <mergeCell ref="BI66:BS66"/>
    <mergeCell ref="BT66:CC66"/>
    <mergeCell ref="CD66:CM66"/>
    <mergeCell ref="CN66:DD66"/>
    <mergeCell ref="A69:I69"/>
    <mergeCell ref="K69:BG69"/>
    <mergeCell ref="BI69:BS69"/>
    <mergeCell ref="BT69:CC69"/>
    <mergeCell ref="CD69:CM69"/>
    <mergeCell ref="CN69:DD69"/>
    <mergeCell ref="A68:I68"/>
    <mergeCell ref="K68:BG68"/>
    <mergeCell ref="BI68:BS68"/>
    <mergeCell ref="BT68:CC68"/>
    <mergeCell ref="CD68:CM68"/>
    <mergeCell ref="CN68:DD68"/>
    <mergeCell ref="A71:I71"/>
    <mergeCell ref="K71:BG71"/>
    <mergeCell ref="BI71:BS71"/>
    <mergeCell ref="BT71:CC71"/>
    <mergeCell ref="CD71:CM71"/>
    <mergeCell ref="CN71:DD71"/>
    <mergeCell ref="A70:I70"/>
    <mergeCell ref="K70:BG70"/>
    <mergeCell ref="BI70:BS70"/>
    <mergeCell ref="BT70:CC70"/>
    <mergeCell ref="CD70:CM70"/>
    <mergeCell ref="CN70:DD70"/>
    <mergeCell ref="A73:I73"/>
    <mergeCell ref="K73:BG73"/>
    <mergeCell ref="BI73:BS73"/>
    <mergeCell ref="BT73:CC73"/>
    <mergeCell ref="CD73:CM73"/>
    <mergeCell ref="CN73:DD73"/>
    <mergeCell ref="A72:I72"/>
    <mergeCell ref="K72:BG72"/>
    <mergeCell ref="BI72:BS72"/>
    <mergeCell ref="BT72:CC72"/>
    <mergeCell ref="CD72:CM72"/>
    <mergeCell ref="CN72:DD72"/>
    <mergeCell ref="A77:DD77"/>
    <mergeCell ref="A78:DD78"/>
    <mergeCell ref="A79:DD79"/>
    <mergeCell ref="A80:DD80"/>
    <mergeCell ref="A81:DD81"/>
    <mergeCell ref="A74:I74"/>
    <mergeCell ref="K74:BG74"/>
    <mergeCell ref="BI74:BS74"/>
    <mergeCell ref="BT74:CC74"/>
    <mergeCell ref="CD74:CM74"/>
    <mergeCell ref="CN74:DD74"/>
  </mergeCells>
  <pageMargins left="0.78740157480314965" right="0.31496062992125984" top="0.59055118110236227" bottom="0.39370078740157483" header="0.19685039370078741" footer="0.19685039370078741"/>
  <pageSetup paperSize="9" scale="91" fitToHeight="0" orientation="portrait" r:id="rId1"/>
  <headerFooter alignWithMargins="0"/>
  <rowBreaks count="1" manualBreakCount="1">
    <brk id="57" max="10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Раскрытие на сайт</vt:lpstr>
      <vt:lpstr>'Раскрытие на сайт'!Область_печати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С.</dc:creator>
  <cp:lastModifiedBy>Сегрей Могучев</cp:lastModifiedBy>
  <cp:lastPrinted>2016-04-04T09:26:18Z</cp:lastPrinted>
  <dcterms:created xsi:type="dcterms:W3CDTF">2016-04-04T09:20:16Z</dcterms:created>
  <dcterms:modified xsi:type="dcterms:W3CDTF">2016-04-04T10:04:12Z</dcterms:modified>
</cp:coreProperties>
</file>