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User\Desktop\DA\"/>
    </mc:Choice>
  </mc:AlternateContent>
  <xr:revisionPtr revIDLastSave="0" documentId="13_ncr:1_{6BFE2A88-E4AA-4F40-8DC8-70AD4ACBDD50}" xr6:coauthVersionLast="47" xr6:coauthVersionMax="47" xr10:uidLastSave="{00000000-0000-0000-0000-000000000000}"/>
  <bookViews>
    <workbookView xWindow="28680" yWindow="-120" windowWidth="29040" windowHeight="15840" xr2:uid="{00000000-000D-0000-FFFF-FFFF00000000}"/>
  </bookViews>
  <sheets>
    <sheet name="Dashboard" sheetId="21" r:id="rId1"/>
    <sheet name="Total_Sales" sheetId="18" r:id="rId2"/>
    <sheet name="Country_Bar_Chart" sheetId="19" r:id="rId3"/>
    <sheet name="Top_5_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79" i="17"/>
  <c r="N933" i="17"/>
  <c r="M7" i="17"/>
  <c r="M250" i="17"/>
  <c r="M445" i="17"/>
  <c r="M553" i="17"/>
  <c r="M626" i="17"/>
  <c r="M680" i="17"/>
  <c r="M712" i="17"/>
  <c r="M744" i="17"/>
  <c r="M776" i="17"/>
  <c r="M808" i="17"/>
  <c r="M840" i="17"/>
  <c r="M872" i="17"/>
  <c r="M904" i="17"/>
  <c r="M936" i="17"/>
  <c r="M968" i="17"/>
  <c r="M99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<sst xmlns="http://schemas.openxmlformats.org/spreadsheetml/2006/main" count="11128" uniqueCount="6221">
  <si>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</si>
  <si>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</si>
  <si>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</si>
  <si>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</si>
  <si>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</si>
  <si>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</si>
  <si>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</si>
  <si>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</si>
  <si>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</si>
  <si>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</si>
  <si>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</si>
  <si>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</si>
  <si>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</si>
  <si>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</si>
  <si>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</si>
  <si>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</si>
  <si>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</si>
  <si>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</si>
  <si>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</si>
  <si>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</si>
  <si>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</si>
  <si>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</si>
  <si>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</si>
  <si>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</si>
  <si>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</si>
  <si>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</si>
  <si>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</si>
  <si>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</si>
  <si>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</si>
  <si>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</si>
  <si>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</si>
  <si>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</si>
  <si>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</si>
  <si>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</si>
  <si>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</si>
  <si>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</si>
  <si>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</si>
  <si>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</si>
  <si>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</si>
  <si>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</si>
  <si>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</si>
  <si>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</si>
  <si>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</si>
  <si>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</si>
  <si>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</si>
  <si>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</si>
  <si>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</si>
  <si>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</si>
  <si>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</si>
  <si>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</si>
  <si>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</si>
  <si>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</si>
  <si>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</si>
  <si>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</si>
  <si>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</si>
  <si>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</si>
  <si>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</si>
  <si>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</si>
  <si>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</si>
  <si>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</si>
  <si>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</si>
  <si>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</si>
  <si>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</si>
  <si>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</si>
  <si>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</si>
  <si>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</si>
  <si>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</si>
  <si>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</si>
  <si>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</si>
  <si>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</si>
  <si>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</si>
  <si>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</si>
  <si>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</si>
  <si>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</si>
  <si>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</si>
  <si>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</si>
  <si>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</si>
  <si>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</si>
  <si>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</si>
  <si>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</si>
  <si>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</si>
  <si>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</si>
  <si>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</si>
  <si>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</si>
  <si>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</si>
  <si>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</si>
  <si>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</si>
  <si>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</si>
  <si>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</si>
  <si>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</si>
  <si>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</si>
  <si>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</si>
  <si>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</si>
  <si>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</si>
  <si>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</si>
  <si>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</si>
  <si>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</si>
  <si>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</si>
  <si>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</si>
  <si>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</si>
  <si>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</si>
  <si>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</si>
  <si>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</si>
  <si>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</si>
  <si>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</si>
  <si>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</si>
  <si>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</si>
  <si>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</si>
  <si>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</si>
  <si>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</si>
  <si>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</si>
  <si>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</si>
  <si>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</si>
  <si>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</si>
  <si>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</si>
  <si>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</si>
  <si>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</si>
  <si>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</si>
  <si>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</si>
  <si>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</si>
  <si>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</si>
  <si>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</si>
  <si>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</si>
  <si>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</si>
  <si>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</si>
  <si>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</si>
  <si>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</si>
  <si>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</si>
  <si>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</si>
  <si>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</si>
  <si>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</si>
  <si>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</si>
  <si>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</si>
  <si>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</si>
  <si>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</si>
  <si>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</si>
  <si>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</si>
  <si>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</si>
  <si>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</si>
  <si>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</si>
  <si>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</si>
  <si>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</si>
  <si>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</si>
  <si>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</si>
  <si>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</si>
  <si>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</si>
  <si>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</si>
  <si>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</si>
  <si>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</si>
  <si>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</si>
  <si>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</si>
  <si>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</si>
  <si>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</si>
  <si>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</si>
  <si>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</si>
  <si>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</si>
  <si>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</si>
  <si>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</si>
  <si>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</si>
  <si>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</si>
  <si>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</si>
  <si>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</si>
  <si>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</si>
  <si>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</si>
  <si>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</si>
  <si>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</si>
  <si>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</si>
  <si>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</si>
  <si>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</si>
  <si>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</si>
  <si>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</si>
  <si>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</si>
  <si>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</si>
  <si>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</si>
  <si>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</si>
  <si>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</si>
  <si>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</si>
  <si>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</si>
  <si>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</si>
  <si>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</si>
  <si>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</si>
  <si>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</si>
  <si>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</si>
  <si>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</si>
  <si>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</si>
  <si>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</si>
  <si>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</si>
  <si>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</si>
  <si>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</si>
  <si>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</si>
  <si>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</si>
  <si>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</si>
  <si>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</si>
  <si>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</si>
  <si>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</si>
  <si>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</si>
  <si>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</si>
  <si>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</si>
  <si>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</si>
  <si>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</si>
  <si>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</si>
  <si>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</si>
  <si>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</si>
  <si>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</si>
  <si>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</si>
  <si>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</si>
  <si>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</si>
  <si>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</si>
  <si>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</si>
  <si>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</si>
  <si>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</si>
  <si>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</si>
  <si>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</si>
  <si>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</si>
  <si>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</si>
  <si>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</si>
  <si>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</si>
  <si>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</si>
  <si>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</si>
  <si>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</si>
  <si>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</si>
  <si>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</si>
  <si>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</si>
  <si>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</si>
  <si>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</si>
  <si>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</si>
  <si>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</si>
  <si>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</si>
  <si>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</si>
  <si>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</si>
  <si>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</si>
  <si>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</si>
  <si>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</si>
  <si>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</si>
  <si>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</si>
  <si>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</si>
  <si>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</si>
  <si>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</si>
  <si>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</si>
  <si>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</si>
  <si>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</si>
  <si>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</si>
  <si>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</si>
  <si>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</si>
  <si>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</si>
  <si>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</si>
  <si>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</si>
  <si>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</si>
  <si>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</si>
  <si>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</si>
  <si>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</si>
  <si>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</si>
  <si>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</si>
  <si>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</si>
  <si>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</si>
  <si>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</si>
  <si>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</si>
  <si>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</si>
  <si>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</si>
  <si>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</si>
  <si>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</si>
  <si>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</si>
  <si>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</si>
  <si>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</si>
  <si>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</si>
  <si>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</si>
  <si>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</si>
  <si>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</si>
  <si>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</si>
  <si>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</si>
  <si>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</si>
  <si>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</si>
  <si>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</si>
  <si>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</si>
  <si>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</si>
  <si>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</si>
  <si>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</si>
  <si>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</si>
  <si>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</si>
  <si>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</si>
  <si>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</si>
  <si>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</si>
  <si>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</si>
  <si>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</si>
  <si>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</si>
  <si>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</si>
  <si>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</si>
  <si>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</si>
  <si>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</si>
  <si>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</si>
  <si>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</si>
  <si>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</si>
  <si>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</si>
  <si>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</si>
  <si>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</si>
  <si>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</si>
  <si>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</si>
  <si>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</si>
  <si>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</si>
  <si>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</si>
  <si>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</si>
  <si>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</si>
  <si>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</si>
  <si>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</si>
  <si>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</si>
  <si>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</si>
  <si>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</si>
  <si>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</si>
  <si>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</si>
  <si>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</si>
  <si>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</si>
  <si>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</si>
  <si>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</si>
  <si>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</si>
  <si>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</si>
  <si>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</si>
  <si>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</si>
  <si>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</si>
  <si>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</si>
  <si>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</si>
  <si>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</si>
  <si>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</si>
  <si>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</si>
  <si>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</si>
  <si>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</si>
  <si>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</si>
  <si>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</si>
  <si>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</si>
  <si>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</si>
  <si>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</si>
  <si>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</si>
  <si>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</si>
  <si>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</si>
  <si>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</si>
  <si>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</si>
  <si>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</si>
  <si>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</si>
  <si>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</si>
  <si>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</si>
  <si>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</si>
  <si>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</si>
  <si>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</si>
  <si>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</si>
  <si>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</si>
  <si>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</si>
  <si>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</si>
  <si>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</si>
  <si>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</si>
  <si>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</si>
  <si>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</si>
  <si>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</si>
  <si>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</si>
  <si>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</si>
  <si>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</si>
  <si>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</si>
  <si>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</si>
  <si>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</si>
  <si>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</si>
  <si>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</si>
  <si>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</si>
  <si>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</si>
  <si>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</si>
  <si>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</si>
  <si>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</si>
  <si>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</si>
  <si>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</si>
  <si>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</si>
  <si>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</si>
  <si>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</si>
  <si>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</si>
  <si>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</si>
  <si>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</si>
  <si>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</si>
  <si>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</si>
  <si>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</si>
  <si>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</si>
  <si>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</si>
  <si>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</si>
  <si>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</si>
  <si>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</si>
  <si>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</si>
  <si>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</si>
  <si>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</si>
  <si>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</si>
  <si>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</si>
  <si>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</si>
  <si>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</si>
  <si>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</si>
  <si>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</si>
  <si>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</si>
  <si>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</si>
  <si>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</si>
  <si>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</si>
  <si>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</si>
  <si>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</si>
  <si>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</si>
  <si>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</si>
  <si>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</si>
  <si>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</si>
  <si>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</si>
  <si>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</si>
  <si>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</si>
  <si>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</si>
  <si>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</si>
  <si>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</si>
  <si>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</si>
  <si>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</si>
  <si>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</si>
  <si>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</si>
  <si>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</si>
  <si>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</si>
  <si>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</si>
  <si>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</si>
  <si>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</si>
  <si>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</si>
  <si>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</si>
  <si>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</si>
  <si>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</si>
  <si>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</si>
  <si>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</si>
  <si>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</si>
  <si>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</si>
  <si>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</si>
  <si>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</si>
  <si>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</si>
  <si>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</si>
  <si>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</si>
  <si>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</si>
  <si>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</si>
  <si>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</si>
  <si>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</si>
  <si>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</si>
  <si>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</si>
  <si>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</si>
  <si>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</si>
  <si>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</si>
  <si>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</si>
  <si>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</si>
  <si>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</si>
  <si>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</si>
  <si>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</si>
  <si>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</si>
  <si>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</si>
  <si>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</si>
  <si>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</si>
  <si>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</si>
  <si>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</si>
  <si>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</si>
  <si>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</si>
  <si>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</si>
  <si>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</si>
  <si>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</si>
  <si>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</si>
  <si>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</si>
  <si>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</si>
  <si>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</si>
  <si>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</si>
  <si>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</si>
  <si>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</si>
  <si>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</si>
  <si>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</si>
  <si>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</si>
  <si>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</si>
  <si>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</si>
  <si>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</si>
  <si>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</si>
  <si>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</si>
  <si>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</si>
  <si>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</si>
  <si>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</si>
  <si>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</si>
  <si>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</si>
  <si>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</si>
  <si>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</si>
  <si>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</si>
  <si>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</si>
  <si>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</si>
  <si>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</si>
  <si>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</si>
  <si>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</si>
  <si>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</si>
  <si>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</si>
  <si>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</si>
  <si>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</si>
  <si>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</si>
  <si>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</si>
  <si>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</si>
  <si>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</si>
  <si>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</si>
  <si>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</si>
  <si>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</si>
  <si>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</si>
  <si>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</si>
  <si>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</si>
  <si>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</si>
  <si>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</si>
  <si>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</si>
  <si>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</si>
  <si>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</si>
  <si>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</si>
  <si>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</si>
  <si>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</si>
  <si>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</si>
  <si>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</si>
  <si>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</si>
  <si>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</si>
  <si>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</si>
  <si>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</si>
  <si>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</si>
  <si>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</si>
  <si>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</si>
  <si>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</si>
  <si>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</si>
  <si>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</si>
  <si>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</si>
  <si>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</si>
  <si>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</si>
  <si>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</si>
  <si>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</si>
  <si>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</si>
  <si>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</si>
  <si>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</si>
  <si>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</si>
  <si>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</si>
  <si>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</si>
  <si>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</si>
  <si>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</si>
  <si>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</si>
  <si>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</si>
  <si>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</si>
  <si>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</si>
  <si>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</si>
  <si>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</si>
  <si>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</si>
  <si>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</si>
  <si>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</si>
  <si>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</si>
  <si>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</si>
  <si>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</si>
  <si>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</si>
  <si>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</si>
  <si>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</si>
  <si>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</si>
  <si>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</si>
  <si>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</si>
  <si>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</si>
  <si>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</si>
  <si>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</si>
  <si>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</si>
  <si>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</si>
  <si>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</si>
  <si>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</si>
  <si>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</si>
  <si>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</si>
  <si>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</si>
  <si>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</si>
  <si>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</si>
  <si>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</si>
  <si>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</si>
  <si>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</si>
  <si>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</si>
  <si>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</si>
  <si>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</si>
  <si>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</si>
  <si>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</si>
  <si>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</si>
  <si>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</si>
  <si>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</si>
  <si>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</si>
  <si>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</si>
  <si>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</si>
  <si>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</si>
  <si>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</si>
  <si>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</si>
  <si>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</si>
  <si>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</si>
  <si>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</si>
  <si>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</si>
  <si>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</si>
  <si>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</si>
  <si>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</si>
  <si>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</si>
  <si>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</si>
  <si>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</si>
  <si>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</si>
  <si>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</si>
  <si>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</si>
  <si>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</si>
  <si>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</si>
  <si>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</si>
  <si>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</si>
  <si>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</si>
  <si>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</si>
  <si>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</si>
  <si>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</si>
  <si>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</si>
  <si>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</si>
  <si>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</si>
  <si>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</si>
  <si>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</si>
  <si>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</si>
  <si>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</si>
  <si>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</si>
  <si>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</si>
  <si>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</si>
  <si>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</si>
  <si>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</si>
  <si>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</si>
  <si>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</si>
  <si>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</si>
  <si>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</si>
  <si>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</si>
  <si>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</si>
  <si>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</si>
  <si>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</si>
  <si>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</si>
  <si>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</si>
  <si>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</si>
  <si>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</si>
  <si>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</si>
  <si>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</si>
  <si>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</si>
  <si>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</si>
  <si>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</si>
  <si>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</si>
  <si>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</si>
  <si>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</si>
  <si>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</si>
  <si>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</si>
  <si>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</si>
  <si>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</si>
  <si>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</si>
  <si>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</si>
  <si>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</si>
  <si>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</si>
  <si>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</si>
  <si>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</si>
  <si>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</si>
  <si>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</si>
  <si>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</si>
  <si>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</si>
  <si>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</si>
  <si>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</si>
  <si>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</si>
  <si>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</si>
  <si>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</si>
  <si>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</si>
  <si>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</si>
  <si>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</si>
  <si>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</si>
  <si>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</si>
  <si>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</si>
  <si>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</si>
  <si>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</si>
  <si>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</si>
  <si>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</si>
  <si>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</si>
  <si>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</si>
  <si>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</si>
  <si>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</si>
  <si>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</si>
  <si>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</si>
  <si>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</si>
  <si>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</si>
  <si>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</si>
  <si>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</si>
  <si>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</si>
  <si>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</si>
  <si>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</si>
  <si>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</si>
  <si>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</si>
  <si>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</si>
  <si>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</si>
  <si>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</si>
  <si>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</si>
  <si>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</si>
  <si>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</si>
  <si>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</si>
  <si>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</si>
  <si>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</si>
  <si>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</si>
  <si>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</si>
  <si>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</si>
  <si>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</si>
  <si>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</si>
  <si>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</si>
  <si>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</si>
  <si>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</si>
  <si>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</si>
  <si>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</si>
  <si>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</si>
  <si>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</si>
  <si>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</si>
  <si>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</si>
  <si>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</si>
  <si>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</si>
  <si>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</si>
  <si>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</si>
  <si>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</si>
  <si>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</si>
  <si>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</si>
  <si>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</si>
  <si>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</si>
  <si>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</si>
  <si>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</si>
  <si>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</si>
  <si>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</si>
  <si>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</si>
  <si>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</si>
  <si>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</si>
  <si>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</si>
  <si>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</si>
  <si>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</si>
  <si>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</si>
  <si>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</si>
  <si>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</si>
  <si>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</si>
  <si>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</si>
  <si>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</si>
  <si>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</si>
  <si>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</si>
  <si>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</si>
  <si>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</si>
  <si>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</si>
  <si>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</si>
  <si>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</si>
  <si>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</si>
  <si>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</si>
  <si>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</si>
  <si>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</si>
  <si>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</si>
  <si>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</si>
  <si>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</si>
  <si>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</si>
  <si>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</si>
  <si>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</si>
  <si>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</si>
  <si>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</si>
  <si>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</si>
  <si>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</si>
  <si>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</si>
  <si>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</si>
  <si>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</si>
  <si>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</si>
  <si>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</si>
  <si>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</si>
  <si>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</si>
  <si>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</si>
  <si>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</si>
  <si>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</si>
  <si>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</si>
  <si>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</si>
  <si>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</si>
  <si>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</si>
  <si>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</si>
  <si>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</si>
  <si>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</si>
  <si>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</si>
  <si>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</si>
  <si>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</si>
  <si>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</si>
  <si>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</si>
  <si>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</si>
  <si>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</si>
  <si>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</si>
  <si>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</si>
  <si>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</si>
  <si>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</si>
  <si>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</si>
  <si>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</si>
  <si>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</si>
  <si>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</si>
  <si>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</si>
  <si>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</si>
  <si>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</si>
  <si>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</si>
  <si>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</si>
  <si>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</si>
  <si>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</si>
  <si>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</si>
  <si>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</si>
  <si>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</si>
  <si>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</si>
  <si>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</si>
  <si>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</si>
  <si>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</si>
  <si>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</si>
  <si>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</si>
  <si>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</si>
  <si>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</si>
  <si>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</si>
  <si>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</si>
  <si>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</si>
  <si>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</si>
  <si>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</si>
  <si>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</si>
  <si>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</si>
  <si>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</si>
  <si>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</si>
  <si>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</si>
  <si>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</si>
  <si>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</si>
  <si>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</si>
  <si>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</si>
  <si>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</si>
  <si>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</si>
  <si>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</si>
  <si>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</si>
  <si>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</si>
  <si>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</si>
  <si>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</si>
  <si>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</si>
  <si>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</si>
  <si>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</si>
  <si>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</si>
  <si>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</si>
  <si>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</si>
  <si>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</si>
  <si>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</si>
  <si>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</si>
  <si>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</si>
  <si>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</si>
  <si>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</si>
  <si>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</si>
  <si>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</si>
  <si>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</si>
  <si>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</si>
  <si>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</si>
  <si>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</si>
  <si>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</si>
  <si>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</si>
  <si>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</si>
  <si>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</si>
  <si>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</si>
  <si>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</si>
  <si>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</si>
  <si>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</si>
  <si>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</si>
  <si>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</si>
  <si>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</si>
  <si>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</si>
  <si>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</si>
  <si>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</si>
  <si>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</si>
  <si>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</si>
  <si>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</si>
  <si>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</si>
  <si>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</si>
  <si>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</si>
  <si>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</si>
  <si>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</si>
  <si>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</si>
  <si>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</si>
  <si>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</si>
  <si>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</si>
  <si>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</si>
  <si>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</si>
  <si>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</si>
  <si>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</si>
  <si>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</si>
  <si>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</si>
  <si>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</si>
  <si>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</si>
  <si>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</si>
  <si>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</si>
  <si>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</si>
  <si>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</si>
  <si>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</si>
  <si>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</si>
  <si>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</si>
  <si>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</si>
  <si>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</si>
  <si>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</si>
  <si>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</si>
  <si>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</si>
  <si>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</si>
  <si>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</si>
  <si>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</si>
  <si>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</si>
  <si>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</si>
  <si>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</si>
  <si>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</si>
  <si>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</si>
  <si>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</si>
  <si>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</si>
  <si>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</si>
  <si>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</si>
  <si>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</si>
  <si>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</si>
  <si>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</si>
  <si>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</si>
  <si>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</si>
  <si>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</si>
  <si>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</si>
  <si>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</si>
  <si>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</si>
  <si>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</si>
  <si>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</si>
  <si>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</si>
  <si>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</si>
  <si>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</si>
  <si>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</si>
  <si>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</si>
  <si>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</si>
  <si>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</si>
  <si>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</si>
  <si>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</si>
  <si>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</si>
  <si>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</si>
  <si>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</si>
  <si>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</si>
  <si>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</si>
  <si>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</si>
  <si>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</si>
  <si>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</si>
  <si>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</si>
  <si>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</si>
  <si>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</si>
  <si>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</si>
  <si>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</si>
  <si>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</si>
  <si>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</si>
  <si>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</si>
  <si>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</si>
  <si>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</si>
  <si>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</si>
  <si>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</si>
  <si>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</si>
  <si>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</si>
  <si>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</si>
  <si>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</si>
  <si>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</si>
  <si>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</si>
  <si>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</si>
  <si>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</si>
  <si>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</si>
  <si>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</si>
  <si>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</si>
  <si>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</si>
  <si>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</si>
  <si>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</si>
  <si>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</si>
  <si>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</si>
  <si>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</si>
  <si>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</si>
  <si>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</si>
  <si>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</si>
  <si>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</si>
  <si>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</si>
  <si>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</si>
  <si>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</si>
  <si>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</si>
  <si>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</si>
  <si>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</si>
  <si>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</si>
  <si>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</si>
  <si>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</si>
  <si>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</si>
  <si>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</si>
  <si>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</si>
  <si>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</si>
  <si>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</si>
  <si>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</si>
  <si>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</si>
  <si>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</si>
  <si>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</si>
  <si>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</si>
  <si>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</si>
  <si>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</si>
  <si>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</si>
  <si>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</si>
  <si>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</si>
  <si>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</si>
  <si>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</si>
  <si>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</si>
  <si>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</si>
  <si>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</si>
  <si>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</si>
  <si>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</si>
  <si>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</si>
  <si>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</si>
  <si>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</si>
  <si>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</si>
  <si>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</si>
  <si>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</si>
  <si>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</si>
  <si>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</si>
  <si>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</si>
  <si>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</si>
  <si>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</si>
  <si>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</si>
  <si>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</si>
  <si>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</si>
  <si>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</si>
  <si>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</si>
  <si>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</si>
  <si>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</si>
  <si>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</si>
  <si>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</si>
  <si>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</si>
  <si>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</si>
  <si>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</si>
  <si>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</si>
  <si>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</si>
  <si>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</si>
  <si>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</si>
  <si>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</si>
  <si>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</si>
  <si>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</si>
  <si>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</si>
  <si>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</si>
  <si>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</si>
  <si>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</si>
  <si>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</si>
  <si>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</si>
  <si>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</si>
  <si>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</si>
  <si>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</si>
  <si>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</si>
  <si>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</si>
  <si>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</si>
  <si>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</si>
  <si>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</si>
  <si>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</si>
  <si>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</si>
  <si>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</si>
  <si>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</si>
  <si>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</si>
  <si>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</si>
  <si>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</si>
  <si>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</si>
  <si>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</si>
  <si>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</si>
  <si>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</si>
  <si>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</si>
  <si>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</si>
  <si>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</si>
  <si>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</si>
  <si>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</si>
  <si>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</si>
  <si>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</si>
  <si>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</si>
  <si>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</si>
  <si>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</si>
  <si>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</si>
  <si>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</si>
  <si>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</si>
  <si>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</si>
  <si>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</si>
  <si>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</si>
  <si>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</si>
  <si>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</si>
  <si>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</si>
  <si>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</si>
  <si>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</si>
  <si>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</si>
  <si>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</si>
  <si>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</si>
  <si>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</si>
  <si>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</si>
  <si>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</si>
  <si>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</si>
  <si>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</si>
  <si>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</si>
  <si>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</si>
  <si>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</si>
  <si>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</si>
  <si>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</si>
  <si>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</si>
  <si>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</si>
  <si>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</si>
  <si>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</si>
  <si>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</si>
  <si>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</si>
  <si>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</si>
  <si>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</si>
  <si>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</si>
  <si>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</si>
  <si>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</si>
  <si>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</si>
  <si>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</si>
  <si>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</si>
  <si>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</si>
  <si>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</si>
  <si>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</si>
  <si>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</si>
  <si>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</si>
  <si>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</si>
  <si>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</si>
  <si>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</si>
  <si>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</si>
  <si>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</si>
  <si>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</si>
  <si>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</si>
  <si>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</si>
  <si>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</si>
  <si>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</si>
  <si>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</si>
  <si>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</si>
  <si>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</si>
  <si>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</si>
  <si>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</si>
  <si>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</si>
  <si>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</si>
  <si>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</si>
  <si>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</si>
  <si>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</si>
  <si>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</si>
  <si>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</si>
  <si>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</si>
  <si>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</si>
  <si>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</si>
  <si>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</si>
  <si>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</si>
  <si>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</si>
  <si>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</si>
  <si>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</si>
  <si>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</si>
  <si>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</si>
  <si>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</si>
  <si>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</si>
  <si>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</si>
  <si>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</si>
  <si>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</si>
  <si>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</si>
  <si>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</si>
  <si>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</si>
  <si>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</si>
  <si>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</si>
  <si>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</si>
  <si>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</si>
  <si>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</si>
  <si>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</si>
  <si>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</si>
  <si>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</si>
  <si>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</si>
  <si>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</si>
  <si>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</si>
  <si>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</si>
  <si>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</si>
  <si>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</si>
  <si>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</si>
  <si>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</si>
  <si>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</si>
  <si>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</si>
  <si>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</si>
  <si>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</si>
  <si>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</si>
  <si>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</si>
  <si>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</si>
  <si>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</si>
  <si>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</si>
  <si>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</si>
  <si>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</si>
  <si>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</si>
  <si>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</si>
  <si>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</si>
  <si>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</si>
  <si>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</si>
  <si>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</si>
  <si>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</si>
  <si>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</si>
  <si>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</si>
  <si>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</si>
  <si>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</si>
  <si>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</si>
  <si>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</si>
  <si>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</si>
  <si>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</si>
  <si>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</si>
  <si>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</si>
  <si>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</si>
  <si>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</si>
  <si>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</si>
  <si>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</si>
  <si>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</si>
  <si>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</si>
  <si>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</si>
  <si>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</si>
  <si>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</si>
  <si>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</si>
  <si>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</si>
  <si>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</si>
  <si>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</si>
  <si>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</si>
  <si>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</si>
  <si>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</si>
  <si>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</si>
  <si>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</si>
  <si>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</si>
  <si>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</si>
  <si>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</si>
  <si>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</si>
  <si>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</si>
  <si>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</si>
  <si>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</si>
  <si>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</si>
  <si>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</si>
  <si>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</si>
  <si>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</si>
  <si>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</si>
  <si>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</si>
  <si>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</si>
  <si>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</si>
  <si>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</si>
  <si>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</si>
  <si>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</si>
  <si>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</si>
  <si>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</si>
  <si>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</si>
  <si>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</si>
  <si>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</si>
  <si>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</si>
  <si>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</si>
  <si>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</si>
  <si>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</si>
  <si>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</si>
  <si>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</si>
  <si>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</si>
  <si>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</si>
  <si>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</si>
  <si>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</si>
  <si>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</si>
  <si>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</si>
  <si>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</si>
  <si>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</si>
  <si>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</si>
  <si>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</si>
  <si>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</si>
  <si>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</si>
  <si>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</si>
  <si>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</si>
  <si>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</si>
  <si>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</si>
  <si>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</si>
  <si>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</si>
  <si>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</si>
  <si>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</si>
  <si>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</si>
  <si>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</si>
  <si>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</si>
  <si>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</si>
  <si>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</si>
  <si>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</si>
  <si>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</si>
  <si>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</si>
  <si>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</si>
  <si>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</si>
  <si>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</si>
  <si>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</si>
  <si>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</si>
  <si>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</si>
  <si>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</si>
  <si>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</si>
  <si>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</si>
  <si>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</si>
  <si>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</si>
  <si>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</si>
  <si>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</si>
  <si>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</si>
  <si>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</si>
  <si>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</si>
  <si>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</si>
  <si>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</si>
  <si>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</si>
  <si>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</si>
  <si>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</si>
  <si>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</si>
  <si>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</si>
  <si>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</si>
  <si>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</si>
  <si>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</si>
  <si>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</si>
  <si>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</si>
  <si>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</si>
  <si>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</si>
  <si>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</si>
  <si>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</si>
  <si>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</si>
  <si>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</si>
  <si>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</si>
  <si>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</si>
  <si>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</si>
  <si>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</si>
  <si>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</si>
  <si>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</si>
  <si>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</si>
  <si>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</si>
  <si>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</si>
  <si>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</si>
  <si>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</si>
  <si>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</si>
  <si>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</si>
  <si>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</si>
  <si>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</si>
  <si>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</si>
  <si>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</si>
  <si>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</si>
  <si>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</si>
  <si>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</si>
  <si>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</si>
  <si>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</si>
  <si>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</si>
  <si>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</si>
  <si>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</si>
  <si>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</si>
  <si>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</si>
  <si>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</si>
  <si>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</si>
  <si>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</si>
  <si>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</si>
  <si>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</si>
  <si>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</si>
  <si>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</si>
  <si>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</si>
  <si>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</si>
  <si>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</si>
  <si>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</si>
  <si>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</si>
  <si>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</si>
  <si>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</si>
  <si>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</si>
  <si>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</si>
  <si>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</si>
  <si>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</si>
  <si>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</si>
  <si>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</si>
  <si>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</si>
  <si>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</si>
  <si>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</si>
  <si>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</si>
  <si>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</si>
  <si>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</si>
  <si>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</si>
  <si>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</si>
  <si>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</si>
  <si>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</si>
  <si>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</si>
  <si>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</si>
  <si>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</si>
  <si>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</si>
  <si>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</si>
  <si>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</si>
  <si>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</si>
  <si>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</si>
  <si>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</si>
  <si>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</si>
  <si>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</si>
  <si>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</si>
  <si>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</si>
  <si>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</si>
  <si>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</si>
  <si>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</si>
  <si>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</si>
  <si>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</si>
  <si>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</si>
  <si>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</si>
  <si>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</si>
  <si>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</si>
  <si>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</si>
  <si>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</si>
  <si>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</si>
  <si>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</si>
  <si>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</si>
  <si>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</si>
  <si>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</si>
  <si>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</si>
  <si>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</si>
  <si>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</si>
  <si>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</si>
  <si>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</si>
  <si>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</si>
  <si>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</si>
  <si>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</si>
  <si>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</si>
  <si>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</si>
  <si>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</si>
  <si>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</si>
  <si>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</si>
  <si>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</si>
  <si>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</si>
  <si>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</si>
  <si>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</si>
  <si>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</si>
  <si>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</si>
  <si>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</si>
  <si>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</si>
  <si>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</si>
  <si>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</si>
  <si>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</si>
  <si>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</si>
  <si>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</si>
  <si>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</si>
  <si>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</si>
  <si>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</si>
  <si>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</si>
  <si>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</si>
  <si>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</si>
  <si>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</si>
  <si>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</si>
  <si>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</si>
  <si>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</si>
  <si>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</si>
  <si>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</si>
  <si>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</si>
  <si>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</si>
  <si>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</si>
  <si>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</si>
  <si>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</si>
  <si>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</si>
  <si>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</si>
  <si>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</si>
  <si>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</si>
  <si>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</si>
  <si>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</si>
  <si>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</si>
  <si>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</si>
  <si>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</si>
  <si>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</si>
  <si>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</si>
  <si>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</si>
  <si>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</si>
  <si>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</si>
  <si>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</si>
  <si>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</si>
  <si>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</si>
  <si>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</si>
  <si>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</si>
  <si>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</si>
  <si>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</si>
  <si>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</si>
  <si>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</si>
  <si>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</si>
  <si>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</si>
  <si>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</si>
  <si>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</si>
  <si>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</si>
  <si>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</si>
  <si>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</si>
  <si>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</si>
  <si>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</si>
  <si>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</si>
  <si>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</si>
  <si>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</si>
  <si>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</si>
  <si>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</si>
  <si>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</si>
  <si>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</si>
  <si>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</si>
  <si>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</si>
  <si>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</si>
  <si>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</si>
  <si>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</si>
  <si>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</si>
  <si>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</si>
  <si>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</si>
  <si>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</si>
  <si>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</si>
  <si>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</si>
  <si>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</si>
  <si>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</si>
  <si>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</si>
  <si>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</si>
  <si>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</si>
  <si>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</si>
  <si>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</si>
  <si>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</si>
  <si>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</si>
  <si>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</si>
  <si>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</si>
  <si>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</si>
  <si>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</si>
  <si>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</si>
  <si>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</si>
  <si>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</si>
  <si>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</si>
  <si>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</si>
  <si>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</si>
  <si>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</si>
  <si>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</si>
  <si>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</si>
  <si>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</si>
  <si>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</si>
  <si>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</si>
  <si>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</si>
  <si>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</si>
  <si>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</si>
  <si>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</si>
  <si>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</si>
  <si>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</si>
  <si>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</si>
  <si>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</si>
  <si>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</si>
  <si>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</si>
  <si>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</si>
  <si>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</si>
  <si>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</si>
  <si>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</si>
  <si>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</si>
  <si>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</si>
  <si>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</si>
  <si>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</si>
  <si>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</si>
  <si>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</si>
  <si>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</si>
  <si>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</si>
  <si>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</si>
  <si>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</si>
  <si>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</si>
  <si>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</si>
  <si>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</si>
  <si>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</si>
  <si>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</si>
  <si>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</si>
  <si>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</si>
  <si>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</si>
  <si>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</si>
  <si>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</si>
  <si>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</si>
  <si>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</si>
  <si>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</si>
  <si>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</si>
  <si>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</si>
  <si>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</si>
  <si>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</si>
  <si>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</si>
  <si>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</si>
  <si>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</si>
  <si>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</si>
  <si>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</si>
  <si>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</si>
  <si>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</si>
  <si>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</si>
  <si>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</si>
  <si>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</si>
  <si>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</si>
  <si>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</si>
  <si>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</si>
  <si>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</si>
  <si>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</si>
  <si>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</si>
  <si>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</si>
  <si>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</si>
  <si>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</si>
  <si>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</si>
  <si>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</si>
  <si>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</si>
  <si>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</si>
  <si>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</si>
  <si>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</si>
  <si>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</si>
  <si>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</si>
  <si>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</si>
  <si>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</si>
  <si>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</si>
  <si>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</si>
  <si>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</si>
  <si>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</si>
  <si>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</si>
  <si>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</si>
  <si>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</si>
  <si>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</si>
  <si>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</si>
  <si>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</si>
  <si>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</si>
  <si>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</si>
  <si>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</si>
  <si>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</si>
  <si>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</si>
  <si>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</si>
  <si>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</si>
  <si>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</si>
  <si>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</si>
  <si>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</si>
  <si>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</si>
  <si>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</si>
  <si>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</si>
  <si>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</si>
  <si>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</si>
  <si>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</si>
  <si>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</si>
  <si>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</si>
  <si>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</si>
  <si>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</si>
  <si>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</si>
  <si>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</si>
  <si>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</si>
  <si>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</si>
  <si>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</si>
  <si>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</si>
  <si>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</si>
  <si>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</si>
  <si>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</si>
  <si>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</si>
  <si>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</si>
  <si>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</si>
  <si>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</si>
  <si>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</si>
  <si>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</si>
  <si>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</si>
  <si>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</si>
  <si>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</si>
  <si>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</si>
  <si>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</si>
  <si>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</si>
  <si>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</si>
  <si>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</si>
  <si>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</si>
  <si>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</si>
  <si>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</si>
  <si>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</si>
  <si>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</si>
  <si>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</si>
  <si>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</si>
  <si>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</si>
  <si>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</si>
  <si>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</si>
  <si>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</si>
  <si>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</si>
  <si>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</si>
  <si>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</si>
  <si>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</si>
  <si>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</si>
  <si>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</si>
  <si>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</si>
  <si>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</si>
  <si>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</si>
  <si>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</si>
  <si>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</si>
  <si>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</si>
  <si>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</si>
  <si>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</si>
  <si>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</si>
  <si>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</si>
  <si>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</si>
  <si>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</si>
  <si>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</si>
  <si>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</si>
  <si>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</si>
  <si>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</si>
  <si>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</si>
  <si>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</si>
  <si>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</si>
  <si>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</si>
  <si>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</si>
  <si>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</si>
  <si>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</si>
  <si>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</si>
  <si>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</si>
  <si>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</si>
  <si>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</si>
  <si>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</si>
  <si>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</si>
  <si>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</si>
  <si>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</si>
  <si>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</si>
  <si>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</si>
  <si>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</si>
  <si>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</si>
  <si>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</si>
  <si>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</si>
  <si>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</si>
  <si>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</si>
  <si>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</si>
  <si>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</si>
  <si>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</si>
  <si>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</si>
  <si>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</si>
  <si>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</si>
  <si>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</si>
  <si>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</si>
  <si>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</si>
  <si>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</si>
  <si>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</si>
  <si>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</si>
  <si>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</si>
  <si>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</si>
  <si>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</si>
  <si>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</si>
  <si>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</si>
  <si>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</si>
  <si>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</si>
  <si>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</si>
  <si>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</si>
  <si>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</si>
  <si>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</si>
  <si>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</si>
  <si>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</si>
  <si>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</si>
  <si>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</si>
  <si>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</si>
  <si>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</si>
  <si>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</si>
  <si>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</si>
  <si>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</si>
  <si>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</si>
  <si>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</si>
  <si>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</si>
  <si>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</si>
  <si>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</si>
  <si>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</si>
  <si>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</si>
  <si>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</si>
  <si>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</si>
  <si>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</si>
  <si>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</si>
  <si>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</si>
  <si>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</si>
  <si>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</si>
  <si>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</si>
  <si>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</si>
  <si>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</si>
  <si>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</si>
  <si>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</si>
  <si>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</si>
  <si>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</si>
  <si>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</si>
  <si>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</si>
  <si>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</si>
  <si>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</si>
  <si>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</si>
  <si>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</si>
  <si>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</si>
  <si>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</si>
  <si>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</si>
  <si>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</si>
  <si>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</si>
  <si>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</si>
  <si>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</si>
  <si>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</si>
  <si>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</si>
  <si>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</si>
  <si>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</si>
  <si>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</si>
  <si>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</si>
  <si>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</si>
  <si>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</si>
  <si>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</si>
  <si>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</si>
  <si>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</si>
  <si>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</si>
  <si>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</si>
  <si>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</si>
  <si>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</si>
  <si>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</si>
  <si>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</si>
  <si>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</si>
  <si>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</si>
  <si>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</si>
  <si>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</si>
  <si>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</si>
  <si>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</si>
  <si>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</si>
  <si>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</si>
  <si>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</si>
  <si>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</si>
  <si>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</si>
  <si>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</si>
  <si>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</si>
  <si>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</si>
  <si>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</si>
  <si>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</si>
  <si>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</si>
  <si>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</si>
  <si>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</si>
  <si>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</si>
  <si>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</si>
  <si>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</si>
  <si>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</si>
  <si>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</si>
  <si>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</si>
  <si>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</si>
  <si>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</si>
  <si>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</si>
  <si>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</si>
  <si>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</si>
  <si>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</si>
  <si>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</si>
  <si>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</si>
  <si>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</si>
  <si>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</si>
  <si>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</si>
  <si>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</si>
  <si>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</si>
  <si>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</si>
  <si>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</si>
  <si>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</si>
  <si>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</si>
  <si>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</si>
  <si>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</si>
  <si>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</si>
  <si>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</si>
  <si>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</si>
  <si>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</si>
  <si>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</si>
  <si>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</si>
  <si>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</si>
  <si>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</si>
  <si>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</si>
  <si>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</si>
  <si>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</si>
  <si>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</si>
  <si>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</si>
  <si>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</si>
  <si>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</si>
  <si>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</si>
  <si>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</si>
  <si>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</si>
  <si>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</si>
  <si>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</si>
  <si>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</si>
  <si>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</si>
  <si>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</si>
  <si>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</si>
  <si>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</si>
  <si>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</si>
  <si>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</si>
  <si>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</si>
  <si>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</si>
  <si>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</si>
  <si>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</si>
  <si>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</si>
  <si>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</si>
  <si>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</si>
  <si>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</si>
  <si>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</si>
  <si>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</si>
  <si>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</si>
  <si>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</si>
  <si>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</si>
  <si>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</si>
  <si>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</si>
  <si>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</si>
  <si>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</si>
  <si>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</si>
  <si>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</si>
  <si>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</si>
  <si>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</si>
  <si>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</si>
  <si>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</si>
  <si>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</si>
  <si>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</si>
  <si>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</si>
  <si>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</si>
  <si>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</si>
  <si>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</si>
  <si>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</si>
  <si>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</si>
  <si>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</si>
  <si>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</si>
  <si>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</si>
  <si>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</si>
  <si>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</si>
  <si>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</si>
  <si>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</si>
  <si>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</si>
  <si>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</si>
  <si>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</si>
  <si>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</si>
  <si>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</si>
  <si>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</si>
  <si>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</si>
  <si>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</si>
  <si>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</si>
  <si>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</si>
  <si>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</si>
  <si>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</si>
  <si>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</si>
  <si>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</si>
  <si>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</si>
  <si>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</si>
  <si>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</si>
  <si>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</si>
  <si>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</si>
  <si>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</si>
  <si>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</si>
  <si>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</si>
  <si>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</si>
  <si>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</si>
  <si>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</si>
  <si>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</si>
  <si>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</si>
  <si>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</si>
  <si>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</si>
  <si>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</si>
  <si>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</si>
  <si>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</si>
  <si>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</si>
  <si>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</si>
  <si>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</si>
  <si>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</si>
  <si>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</si>
  <si>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</si>
  <si>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</si>
  <si>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</si>
  <si>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</si>
  <si>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</si>
  <si>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</si>
  <si>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</si>
  <si>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</si>
  <si>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</si>
  <si>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</si>
  <si>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</si>
  <si>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</si>
  <si>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</si>
  <si>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</si>
  <si>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</si>
  <si>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</si>
  <si>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</si>
  <si>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</si>
  <si>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</si>
  <si>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</si>
  <si>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</si>
  <si>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</si>
  <si>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</si>
  <si>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</si>
  <si>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</si>
  <si>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</si>
  <si>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</si>
  <si>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</si>
  <si>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</si>
  <si>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</si>
  <si>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</si>
  <si>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</si>
  <si>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</si>
  <si>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</si>
  <si>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</si>
  <si>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</si>
  <si>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</si>
  <si>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</si>
  <si>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</si>
  <si>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</si>
  <si>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</si>
  <si>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</si>
  <si>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</si>
  <si>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</si>
  <si>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</si>
  <si>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</si>
  <si>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</si>
  <si>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</si>
  <si>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</si>
  <si>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</si>
  <si>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</si>
  <si>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</si>
  <si>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</si>
  <si>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</si>
  <si>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</si>
  <si>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</si>
  <si>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</si>
  <si>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</si>
  <si>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</si>
  <si>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</si>
  <si>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</si>
  <si>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</si>
  <si>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</si>
  <si>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</si>
  <si>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</si>
  <si>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</si>
  <si>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</si>
  <si>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</si>
  <si>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</si>
  <si>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</si>
  <si>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</si>
  <si>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</si>
  <si>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</si>
  <si>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</si>
  <si>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</si>
  <si>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</si>
  <si>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</si>
  <si>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</si>
  <si>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</si>
  <si>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</si>
  <si>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</si>
  <si>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</si>
  <si>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</si>
  <si>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</si>
  <si>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</si>
  <si>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</si>
  <si>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</si>
  <si>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</si>
  <si>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</si>
  <si>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</si>
  <si>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</si>
  <si>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</si>
  <si>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</si>
  <si>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</si>
  <si>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</si>
  <si>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</si>
  <si>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</si>
  <si>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</si>
  <si>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</si>
  <si>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</si>
  <si>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</si>
  <si>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</si>
  <si>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</si>
  <si>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</si>
  <si>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</si>
  <si>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</si>
  <si>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</si>
  <si>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</si>
  <si>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</si>
  <si>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</si>
  <si>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</si>
  <si>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</si>
  <si>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</si>
  <si>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</si>
  <si>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</si>
  <si>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</si>
  <si>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</si>
  <si>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</si>
  <si>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</si>
  <si>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</si>
  <si>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</si>
  <si>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</si>
  <si>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</si>
  <si>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</si>
  <si>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</si>
  <si>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</si>
  <si>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</si>
  <si>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</si>
  <si>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</si>
  <si>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</si>
  <si>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</si>
  <si>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</si>
  <si>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</si>
  <si>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</si>
  <si>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</si>
  <si>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</si>
  <si>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</si>
  <si>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</si>
  <si>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</si>
  <si>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</si>
  <si>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</si>
  <si>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</si>
  <si>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</si>
  <si>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</si>
  <si>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</si>
  <si>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</si>
  <si>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</si>
  <si>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</si>
  <si>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</si>
  <si>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</si>
  <si>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</si>
  <si>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</si>
  <si>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</si>
  <si>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</si>
  <si>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</si>
  <si>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</si>
  <si>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</si>
  <si>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</si>
  <si>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</si>
  <si>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</si>
  <si>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</si>
  <si>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</si>
  <si>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</si>
  <si>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</si>
  <si>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</si>
  <si>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</si>
  <si>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</si>
  <si>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</si>
  <si>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</si>
  <si>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</si>
  <si>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</si>
  <si>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</si>
  <si>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</si>
  <si>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</si>
  <si>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</si>
  <si>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</si>
  <si>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</si>
  <si>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</si>
  <si>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</si>
  <si>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</si>
  <si>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</si>
  <si>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</si>
  <si>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</si>
  <si>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</si>
  <si>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</si>
  <si>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</si>
  <si>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</si>
  <si>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</si>
  <si>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</si>
  <si>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</si>
  <si>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</si>
  <si>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</si>
  <si>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</si>
  <si>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</si>
  <si>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</si>
  <si>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</si>
  <si>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</si>
  <si>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</si>
  <si>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</si>
  <si>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</si>
  <si>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</si>
  <si>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</si>
  <si>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</si>
  <si>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</si>
  <si>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</si>
  <si>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</si>
  <si>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</si>
  <si>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</si>
  <si>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</si>
  <si>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</si>
  <si>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</si>
  <si>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</si>
  <si>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</si>
  <si>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</si>
  <si>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</si>
  <si>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</si>
  <si>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</si>
  <si>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</si>
  <si>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</si>
  <si>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</si>
  <si>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</si>
  <si>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</si>
  <si>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</si>
  <si>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</si>
  <si>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</si>
  <si>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</si>
  <si>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</si>
  <si>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</si>
  <si>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</si>
  <si>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</si>
  <si>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</si>
  <si>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</si>
  <si>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</si>
  <si>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</si>
  <si>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</si>
  <si>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</si>
  <si>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</si>
  <si>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</si>
  <si>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</si>
  <si>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</si>
  <si>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</si>
  <si>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</si>
  <si>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</si>
  <si>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</si>
  <si>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</si>
  <si>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</si>
  <si>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</si>
  <si>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</si>
  <si>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</si>
  <si>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</si>
  <si>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</si>
  <si>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</si>
  <si>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</si>
  <si>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</si>
  <si>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</si>
  <si>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</si>
  <si>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</si>
  <si>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</si>
  <si>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</si>
  <si>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</si>
  <si>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</si>
  <si>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</si>
  <si>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</si>
  <si>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</si>
  <si>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</si>
  <si>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</si>
  <si>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</si>
  <si>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</si>
  <si>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</si>
  <si>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</si>
  <si>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</si>
  <si>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</si>
  <si>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</si>
  <si>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</si>
  <si>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</si>
  <si>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</si>
  <si>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</si>
  <si>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</si>
  <si>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</si>
  <si>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</si>
  <si>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</si>
  <si>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</si>
  <si>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</si>
  <si>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</si>
  <si>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</si>
  <si>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</si>
  <si>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</si>
  <si>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</si>
  <si>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</si>
  <si>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</si>
  <si>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</si>
  <si>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</si>
  <si>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</si>
  <si>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</si>
  <si>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</si>
  <si>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</si>
  <si>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</si>
  <si>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</si>
  <si>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</si>
  <si>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</si>
  <si>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</si>
  <si>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</si>
  <si>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</si>
  <si>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</si>
  <si>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</si>
  <si>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</si>
  <si>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</si>
  <si>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</si>
  <si>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</si>
  <si>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</si>
  <si>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</si>
  <si>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</si>
  <si>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</si>
  <si>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</si>
  <si>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</si>
  <si>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</si>
  <si>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</si>
  <si>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</si>
  <si>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</si>
  <si>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</si>
  <si>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</si>
  <si>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</si>
  <si>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</si>
  <si>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</si>
  <si>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</si>
  <si>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</si>
  <si>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</si>
  <si>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</si>
  <si>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</si>
  <si>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</si>
  <si>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</si>
  <si>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</si>
  <si>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</si>
  <si>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</si>
  <si>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</si>
  <si>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</si>
  <si>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</si>
  <si>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</si>
  <si>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</si>
  <si>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</si>
  <si>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</si>
  <si>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</si>
  <si>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</si>
  <si>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</si>
  <si>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</si>
  <si>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</si>
  <si>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</si>
  <si>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</si>
  <si>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</si>
  <si>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</si>
  <si>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</si>
  <si>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</si>
  <si>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</si>
  <si>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</si>
  <si>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</si>
  <si>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</si>
  <si>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</si>
  <si>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</si>
  <si>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</si>
  <si>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</si>
  <si>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</si>
  <si>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</si>
  <si>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</si>
  <si>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</si>
  <si>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</si>
  <si>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</si>
  <si>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</si>
  <si>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</si>
  <si>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</si>
  <si>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</si>
  <si>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</si>
  <si>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</si>
  <si>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</si>
  <si>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</si>
  <si>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</si>
  <si>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</si>
  <si>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</si>
  <si>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</si>
  <si>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</si>
  <si>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</si>
  <si>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</si>
  <si>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</si>
  <si>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</si>
  <si>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</si>
  <si>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</si>
  <si>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</si>
  <si>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</si>
  <si>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</si>
  <si>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</si>
  <si>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</si>
  <si>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</si>
  <si>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</si>
  <si>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</si>
  <si>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</si>
  <si>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</si>
  <si>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</si>
  <si>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</si>
  <si>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</si>
  <si>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</si>
  <si>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</si>
  <si>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</si>
  <si>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</si>
  <si>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</si>
  <si>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</si>
  <si>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</si>
  <si>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</si>
  <si>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</si>
  <si>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</si>
  <si>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</si>
  <si>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</si>
  <si>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</si>
  <si>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</si>
  <si>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</si>
  <si>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</si>
  <si>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</si>
  <si>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</si>
  <si>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</si>
  <si>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</si>
  <si>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</si>
  <si>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</si>
  <si>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</si>
  <si>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</si>
  <si>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</si>
  <si>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</si>
  <si>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</si>
  <si>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</si>
  <si>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</si>
  <si>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</si>
  <si>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</si>
  <si>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</si>
  <si>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</si>
  <si>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</si>
  <si>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</si>
  <si>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</si>
  <si>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</si>
  <si>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</si>
  <si>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</si>
  <si>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</si>
  <si>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</si>
  <si>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</si>
  <si>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</si>
  <si>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</si>
  <si>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</si>
  <si>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</si>
  <si>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</si>
  <si>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</si>
  <si>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</si>
  <si>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</si>
  <si>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</si>
  <si>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</si>
  <si>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</si>
  <si>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</si>
  <si>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</si>
  <si>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</si>
  <si>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</si>
  <si>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</si>
  <si>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</si>
  <si>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</si>
  <si>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</si>
  <si>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</si>
  <si>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</si>
  <si>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</si>
  <si>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</si>
  <si>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</si>
  <si>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</si>
  <si>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</si>
  <si>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</si>
  <si>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</si>
  <si>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</si>
  <si>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</si>
  <si>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</si>
  <si>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</si>
  <si>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</si>
  <si>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</si>
  <si>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</si>
  <si>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</si>
  <si>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</si>
  <si>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</si>
  <si>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</si>
  <si>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</si>
  <si>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</si>
  <si>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</si>
  <si>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</si>
  <si>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</si>
  <si>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</si>
  <si>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</si>
  <si>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</si>
  <si>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</si>
  <si>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</si>
  <si>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</si>
  <si>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</si>
  <si>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</si>
  <si>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</si>
  <si>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</si>
  <si>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</si>
  <si>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</si>
  <si>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</si>
  <si>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</si>
  <si>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</si>
  <si>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</si>
  <si>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</si>
  <si>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</si>
  <si>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</si>
  <si>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</si>
  <si>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</si>
  <si>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</si>
  <si>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</si>
  <si>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</si>
  <si>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</si>
  <si>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</si>
  <si>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</si>
  <si>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</si>
  <si>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</si>
  <si>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</si>
  <si>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</si>
  <si>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</si>
  <si>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</si>
  <si>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</si>
  <si>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</si>
  <si>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</si>
  <si>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</si>
  <si>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</si>
  <si>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</si>
  <si>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</si>
  <si>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</si>
  <si>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</si>
  <si>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</si>
  <si>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</si>
  <si>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</si>
  <si>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</si>
  <si>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</si>
  <si>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</si>
  <si>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</si>
  <si>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</si>
  <si>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</si>
  <si>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</si>
  <si>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</si>
  <si>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</si>
  <si>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</si>
  <si>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</si>
  <si>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</si>
  <si>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</si>
  <si>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</si>
  <si>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</si>
  <si>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</si>
  <si>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</si>
  <si>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</si>
  <si>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</si>
  <si>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</si>
  <si>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</si>
  <si>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</si>
  <si>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</si>
  <si>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</si>
  <si>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</si>
  <si>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</si>
  <si>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</si>
  <si>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</si>
  <si>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</si>
  <si>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</si>
  <si>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</si>
  <si>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</si>
  <si>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</si>
  <si>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</si>
  <si>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</si>
  <si>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</si>
  <si>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</si>
  <si>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</si>
  <si>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</si>
  <si>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</si>
  <si>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</si>
  <si>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</si>
  <si>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</si>
  <si>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</si>
  <si>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</si>
  <si>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</si>
  <si>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</si>
  <si>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</si>
  <si>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</si>
  <si>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</si>
  <si>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</si>
  <si>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</si>
  <si>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</si>
  <si>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</si>
  <si>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</si>
  <si>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</si>
  <si>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</si>
  <si>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</si>
  <si>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</si>
  <si>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</si>
  <si>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</si>
  <si>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</si>
  <si>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</si>
  <si>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</si>
  <si>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</si>
  <si>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</si>
  <si>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</si>
  <si>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</si>
  <si>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</si>
  <si>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</si>
  <si>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</si>
  <si>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</si>
  <si>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</si>
  <si>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</si>
  <si>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</si>
  <si>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</si>
  <si>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</si>
  <si>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</si>
  <si>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</si>
  <si>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</si>
  <si>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</si>
  <si>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</si>
  <si>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</si>
  <si>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</si>
  <si>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</si>
  <si>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</si>
  <si>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</si>
  <si>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</si>
  <si>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</si>
  <si>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</si>
  <si>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</si>
  <si>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</si>
  <si>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</si>
  <si>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</si>
  <si>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</si>
  <si>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</si>
  <si>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</si>
  <si>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</si>
  <si>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</si>
  <si>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</si>
  <si>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</si>
  <si>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</si>
  <si>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</si>
  <si>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</si>
  <si>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</si>
  <si>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</si>
  <si>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</si>
  <si>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</si>
  <si>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</si>
  <si>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</si>
  <si>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</si>
  <si>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</si>
  <si>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</si>
  <si>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</si>
  <si>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</si>
  <si>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</si>
  <si>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</si>
  <si>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</si>
  <si>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</si>
  <si>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</si>
  <si>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</si>
  <si>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</si>
  <si>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</si>
  <si>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</si>
  <si>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</si>
  <si>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</si>
  <si>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</si>
  <si>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</si>
  <si>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</si>
  <si>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</si>
  <si>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</si>
  <si>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</si>
  <si>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</si>
  <si>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</si>
  <si>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</si>
  <si>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</si>
  <si>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</si>
  <si>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</si>
  <si>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</si>
  <si>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</si>
  <si>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</si>
  <si>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</si>
  <si>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</si>
  <si>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</si>
  <si>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</si>
  <si>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</si>
  <si>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</si>
  <si>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</si>
  <si>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</si>
  <si>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</si>
  <si>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</si>
  <si>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</si>
  <si>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</si>
  <si>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</si>
  <si>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</si>
  <si>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</si>
  <si>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</si>
  <si>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</si>
  <si>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</si>
  <si>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</si>
  <si>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</si>
  <si>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</si>
  <si>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</si>
  <si>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</si>
  <si>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</si>
  <si>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</si>
  <si>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</si>
  <si>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</si>
  <si>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</si>
  <si>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</si>
  <si>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</si>
  <si>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</si>
  <si>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</si>
  <si>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</si>
  <si>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</si>
  <si>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</si>
  <si>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</si>
  <si>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</si>
  <si>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</si>
  <si>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</si>
  <si>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</si>
  <si>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</si>
  <si>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</si>
  <si>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</si>
  <si>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</si>
  <si>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</si>
  <si>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</si>
  <si>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</si>
  <si>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</si>
  <si>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</si>
  <si>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</si>
  <si>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</si>
  <si>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</si>
  <si>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</si>
  <si>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</si>
  <si>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</si>
  <si>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</si>
  <si>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</si>
  <si>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</si>
  <si>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</si>
  <si>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</si>
  <si>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</si>
  <si>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</si>
  <si>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</si>
  <si>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</si>
  <si>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</si>
  <si>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</si>
  <si>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</si>
  <si>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</si>
  <si>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</si>
  <si>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</si>
  <si>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</si>
  <si>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</si>
  <si>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</si>
  <si>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</si>
  <si>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</si>
  <si>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</si>
  <si>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</si>
  <si>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</si>
  <si>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</si>
  <si>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</si>
  <si>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</si>
  <si>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</si>
  <si>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</si>
  <si>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</si>
  <si>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</si>
  <si>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</si>
  <si>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</si>
  <si>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</si>
  <si>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</si>
  <si>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</si>
  <si>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</si>
  <si>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</si>
  <si>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</si>
  <si>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</si>
  <si>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</si>
  <si>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</si>
  <si>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</si>
  <si>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</si>
  <si>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</si>
  <si>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</si>
  <si>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</si>
  <si>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</si>
  <si>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</si>
  <si>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</si>
  <si>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</si>
  <si>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</si>
  <si>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</si>
  <si>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</si>
  <si>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</si>
  <si>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</si>
  <si>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</si>
  <si>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</si>
  <si>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</si>
  <si>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</si>
  <si>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</si>
  <si>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</si>
  <si>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</si>
  <si>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</si>
  <si>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</si>
  <si>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</si>
  <si>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</si>
  <si>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</si>
  <si>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</si>
  <si>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</si>
  <si>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</si>
  <si>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</si>
  <si>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</si>
  <si>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</si>
  <si>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</si>
  <si>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</si>
  <si>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</si>
  <si>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</si>
  <si>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</si>
  <si>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</si>
  <si>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</si>
  <si>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</si>
  <si>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</si>
  <si>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</si>
  <si>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</si>
  <si>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</si>
  <si>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</si>
  <si>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</si>
  <si>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</si>
  <si>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</si>
  <si>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</si>
  <si>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</si>
  <si>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</si>
  <si>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</si>
  <si>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</si>
  <si>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</si>
  <si>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</si>
  <si>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</si>
  <si>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</si>
  <si>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</si>
  <si>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</si>
  <si>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</si>
  <si>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</si>
  <si>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</si>
  <si>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</si>
  <si>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</si>
  <si>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</si>
  <si>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</si>
  <si>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</si>
  <si>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</si>
  <si>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</si>
  <si>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</si>
  <si>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</si>
  <si>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</si>
  <si>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</si>
  <si>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</si>
  <si>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</si>
  <si>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</si>
  <si>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</si>
  <si>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</si>
  <si>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</si>
  <si>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</si>
  <si>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</si>
  <si>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</si>
  <si>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</si>
  <si>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</si>
  <si>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</si>
  <si>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</si>
  <si>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</si>
  <si>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</si>
  <si>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</si>
  <si>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</si>
  <si>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</si>
  <si>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</si>
  <si>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</si>
  <si>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</si>
  <si>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</si>
  <si>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</si>
  <si>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</si>
  <si>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</si>
  <si>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</si>
  <si>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</si>
  <si>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</si>
  <si>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</si>
  <si>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</si>
  <si>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</si>
  <si>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</si>
  <si>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</si>
  <si>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</si>
  <si>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</si>
  <si>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</si>
  <si>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</si>
  <si>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</si>
  <si>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</si>
  <si>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</si>
  <si>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</si>
  <si>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</si>
  <si>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</si>
  <si>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</si>
  <si>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</si>
  <si>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</si>
  <si>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</si>
  <si>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</si>
  <si>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</si>
  <si>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</si>
  <si>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</si>
  <si>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</si>
  <si>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</si>
  <si>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</si>
  <si>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</si>
  <si>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</si>
  <si>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</si>
  <si>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</si>
  <si>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</si>
  <si>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</si>
  <si>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</si>
  <si>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</si>
  <si>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</si>
  <si>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</si>
  <si>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</si>
  <si>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</si>
  <si>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</si>
  <si>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</si>
  <si>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</si>
  <si>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</si>
  <si>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</si>
  <si>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</si>
  <si>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</si>
  <si>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</si>
  <si>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</si>
  <si>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</si>
  <si>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</si>
  <si>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</si>
  <si>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</si>
  <si>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</si>
  <si>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</si>
  <si>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</si>
  <si>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</si>
  <si>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</si>
  <si>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</si>
  <si>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</si>
  <si>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</si>
  <si>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</si>
  <si>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</si>
  <si>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</si>
  <si>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</si>
  <si>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</si>
  <si>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</si>
  <si>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</si>
  <si>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</si>
  <si>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</si>
  <si>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</si>
  <si>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</si>
  <si>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</si>
  <si>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</si>
  <si>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</si>
  <si>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</si>
  <si>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</si>
  <si>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</si>
  <si>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</si>
  <si>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</si>
  <si>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</si>
  <si>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</si>
  <si>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</si>
  <si>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</si>
  <si>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</si>
  <si>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</si>
  <si>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</si>
  <si>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</si>
  <si>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</si>
  <si>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</si>
  <si>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</si>
  <si>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</si>
  <si>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</si>
  <si>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</si>
  <si>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</si>
  <si>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</si>
  <si>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</si>
  <si>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</si>
  <si>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</si>
  <si>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</si>
  <si>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</si>
  <si>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</si>
  <si>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</si>
  <si>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</si>
  <si>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</si>
  <si>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</si>
  <si>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</si>
  <si>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</si>
  <si>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</si>
  <si>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</si>
  <si>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</si>
  <si>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</si>
  <si>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</si>
  <si>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</si>
  <si>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</si>
  <si>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</si>
  <si>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</si>
  <si>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</si>
  <si>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</si>
  <si>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</si>
  <si>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</si>
  <si>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</si>
  <si>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</si>
  <si>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</si>
  <si>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</si>
  <si>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</si>
  <si>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</si>
  <si>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</si>
  <si>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</si>
  <si>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</si>
  <si>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</si>
  <si>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</si>
  <si>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</si>
  <si>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</si>
  <si>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</si>
  <si>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</si>
  <si>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</si>
  <si>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</si>
  <si>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</si>
  <si>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</si>
  <si>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</si>
  <si>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</si>
  <si>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</si>
  <si>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</si>
  <si>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</si>
  <si>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</si>
  <si>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</si>
  <si>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</si>
  <si>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</si>
  <si>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</si>
  <si>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</si>
  <si>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</si>
  <si>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</si>
  <si>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</si>
  <si>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</si>
  <si>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</si>
  <si>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</si>
  <si>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</si>
  <si>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</si>
  <si>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</si>
  <si>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</si>
  <si>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</si>
  <si>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</si>
  <si>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</si>
  <si>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</si>
  <si>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</si>
  <si>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</si>
  <si>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</si>
  <si>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</si>
  <si>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</si>
  <si>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</si>
  <si>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</si>
  <si>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</si>
  <si>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</si>
  <si>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</si>
  <si>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</si>
  <si>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</si>
  <si>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</si>
  <si>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</si>
  <si>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</si>
  <si>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</si>
  <si>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</si>
  <si>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</si>
  <si>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</si>
  <si>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</si>
  <si>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</si>
  <si>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</si>
  <si>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</si>
  <si>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</si>
  <si>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</si>
  <si>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</si>
  <si>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</si>
  <si>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</si>
  <si>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</si>
  <si>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</si>
  <si>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</si>
  <si>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</si>
  <si>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</si>
  <si>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</si>
  <si>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</si>
  <si>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</si>
  <si>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</si>
  <si>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</si>
  <si>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</si>
  <si>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</si>
  <si>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</si>
  <si>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</si>
  <si>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</si>
  <si>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</si>
  <si>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</si>
  <si>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</si>
  <si>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</si>
  <si>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</si>
  <si>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</si>
  <si>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</si>
  <si>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</si>
  <si>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</si>
  <si>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</si>
  <si>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</si>
  <si>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</si>
  <si>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</si>
  <si>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</si>
  <si>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</si>
  <si>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</si>
  <si>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</si>
  <si>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</si>
  <si>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</si>
  <si>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</si>
  <si>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</si>
  <si>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</si>
  <si>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</si>
  <si>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</si>
  <si>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</si>
  <si>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</si>
  <si>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</si>
  <si>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</si>
  <si>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</si>
  <si>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</si>
  <si>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</si>
  <si>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</si>
  <si>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</si>
  <si>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</si>
  <si>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</si>
  <si>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</si>
  <si>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</si>
  <si>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</si>
  <si>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</si>
  <si>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</si>
  <si>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</si>
  <si>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</si>
  <si>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</si>
  <si>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</si>
  <si>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</si>
  <si>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</si>
  <si>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</si>
  <si>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</si>
  <si>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</si>
  <si>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</si>
  <si>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</si>
  <si>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</si>
  <si>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</si>
  <si>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</si>
  <si>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</si>
  <si>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</si>
  <si>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</si>
  <si>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</si>
  <si>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</si>
  <si>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</si>
  <si>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</si>
  <si>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</si>
  <si>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</si>
  <si>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</si>
  <si>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</si>
  <si>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</si>
  <si>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</si>
  <si>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</si>
  <si>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</si>
  <si>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</si>
  <si>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</si>
  <si>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</si>
  <si>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</si>
  <si>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</si>
  <si>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</si>
  <si>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</si>
  <si>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</si>
  <si>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</si>
  <si>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</si>
  <si>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</si>
  <si>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</si>
  <si>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</si>
  <si>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</si>
  <si>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</si>
  <si>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</si>
  <si>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</si>
  <si>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</si>
  <si>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</si>
  <si>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</si>
  <si>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</si>
  <si>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</si>
  <si>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</si>
  <si>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</si>
  <si>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</si>
  <si>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</si>
  <si>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</si>
  <si>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</si>
  <si>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</si>
  <si>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</si>
  <si>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</si>
  <si>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</si>
  <si>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</si>
  <si>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</si>
  <si>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</si>
  <si>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</si>
  <si>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</si>
  <si>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</si>
  <si>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</si>
  <si>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</si>
  <si>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</si>
  <si>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</si>
  <si>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</si>
  <si>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</si>
  <si>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</si>
  <si>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</si>
  <si>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</si>
  <si>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</si>
  <si>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</si>
  <si>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</si>
  <si>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</si>
  <si>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</si>
  <si>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</si>
  <si>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</si>
  <si>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</si>
  <si>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</si>
  <si>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</si>
  <si>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</si>
  <si>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</si>
  <si>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</si>
  <si>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</si>
  <si>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</si>
  <si>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</si>
  <si>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</si>
  <si>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</si>
  <si>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</si>
  <si>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</si>
  <si>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</si>
  <si>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</si>
  <si>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</si>
  <si>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</si>
  <si>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</si>
  <si>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</si>
  <si>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</si>
  <si>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</si>
  <si>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</si>
  <si>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</si>
  <si>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</si>
  <si>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</si>
  <si>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</si>
  <si>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</si>
  <si>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</si>
  <si>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</si>
  <si>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</si>
  <si>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</si>
  <si>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</si>
  <si>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</si>
  <si>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</si>
  <si>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</si>
  <si>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</si>
  <si>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</si>
  <si>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</si>
  <si>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</si>
  <si>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</si>
  <si>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</si>
  <si>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</si>
  <si>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</si>
  <si>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</si>
  <si>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</si>
  <si>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</si>
  <si>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</si>
  <si>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</si>
  <si>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</si>
  <si>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</si>
  <si>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</si>
  <si>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</si>
  <si>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</si>
  <si>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</si>
  <si>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</si>
  <si>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</si>
  <si>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</si>
  <si>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</si>
  <si>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</si>
  <si>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</si>
  <si>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</si>
  <si>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</si>
  <si>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</si>
  <si>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</si>
  <si>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</si>
  <si>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</si>
  <si>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</si>
  <si>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</si>
  <si>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</si>
  <si>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</si>
  <si>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</si>
  <si>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</si>
  <si>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</si>
  <si>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</si>
  <si>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</si>
  <si>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</si>
  <si>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</si>
  <si>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</si>
  <si>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</si>
  <si>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</si>
  <si>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</si>
  <si>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</si>
  <si>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</si>
  <si>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</si>
  <si>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</si>
  <si>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</si>
  <si>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</si>
  <si>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</si>
  <si>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</si>
  <si>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</si>
  <si>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</si>
  <si>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</si>
  <si>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</si>
  <si>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</si>
  <si>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</si>
  <si>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</si>
  <si>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</si>
  <si>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</si>
  <si>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</si>
  <si>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</si>
  <si>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</si>
  <si>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</si>
  <si>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</si>
  <si>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</si>
  <si>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</si>
  <si>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</si>
  <si>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</si>
  <si>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</si>
  <si>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</si>
  <si>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</si>
  <si>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</si>
  <si>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</si>
  <si>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</si>
  <si>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</si>
  <si>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</si>
  <si>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</si>
  <si>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</si>
  <si>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</si>
  <si>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</si>
  <si>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</si>
  <si>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</si>
  <si>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</si>
  <si>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</si>
  <si>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</si>
  <si>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</si>
  <si>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</si>
  <si>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</si>
  <si>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</si>
  <si>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</si>
  <si>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</si>
  <si>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</si>
  <si>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</si>
  <si>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</si>
  <si>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</si>
  <si>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</si>
  <si>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</si>
  <si>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</si>
  <si>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</si>
  <si>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</si>
  <si>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</si>
  <si>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</si>
  <si>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</si>
  <si>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</si>
  <si>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</si>
  <si>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</si>
  <si>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</si>
  <si>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</si>
  <si>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</si>
  <si>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</si>
  <si>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</si>
  <si>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</si>
  <si>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</si>
  <si>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</si>
  <si>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</si>
  <si>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</si>
  <si>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</si>
  <si>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</si>
  <si>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</si>
  <si>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</si>
  <si>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</si>
  <si>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</si>
  <si>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</si>
  <si>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</si>
  <si>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</si>
  <si>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</si>
  <si>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</si>
  <si>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</si>
  <si>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</si>
  <si>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</si>
  <si>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</si>
  <si>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</si>
  <si>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</si>
  <si>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</si>
  <si>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</si>
  <si>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</si>
  <si>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</si>
  <si>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</si>
  <si>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</si>
  <si>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</si>
  <si>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</si>
  <si>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</si>
  <si>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</si>
  <si>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</si>
  <si>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</si>
  <si>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</si>
  <si>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</si>
  <si>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</si>
  <si>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</si>
  <si>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</si>
  <si>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</si>
  <si>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</si>
  <si>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</si>
  <si>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</si>
  <si>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</si>
  <si>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</si>
  <si>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</si>
  <si>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</si>
  <si>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</si>
  <si>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</si>
  <si>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</si>
  <si>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</si>
  <si>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</si>
  <si>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</si>
  <si>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</si>
  <si>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</si>
  <si>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</si>
  <si>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</si>
  <si>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</si>
  <si>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</si>
  <si>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</si>
  <si>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</si>
  <si>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</si>
  <si>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</si>
  <si>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</si>
  <si>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</si>
  <si>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</si>
  <si>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</si>
  <si>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</si>
  <si>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</si>
  <si>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</si>
  <si>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</si>
  <si>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</si>
  <si>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</si>
  <si>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</si>
  <si>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</si>
  <si>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</si>
  <si>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</si>
  <si>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</si>
  <si>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</si>
  <si>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</si>
  <si>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</si>
  <si>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</si>
  <si>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</si>
  <si>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</si>
  <si>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</si>
  <si>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</si>
  <si>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</si>
  <si>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</si>
  <si>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</si>
  <si>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</si>
  <si>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</si>
  <si>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</si>
  <si>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</si>
  <si>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</si>
  <si>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</si>
  <si>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</si>
  <si>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</si>
  <si>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</si>
  <si>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</si>
  <si>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</si>
  <si>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</si>
  <si>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</si>
  <si>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</si>
  <si>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</si>
  <si>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</si>
  <si>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</si>
  <si>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</si>
  <si>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</si>
  <si>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</si>
  <si>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</si>
  <si>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</si>
  <si>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</si>
  <si>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</si>
  <si>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</si>
  <si>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</si>
  <si>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</si>
  <si>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</si>
  <si>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</si>
  <si>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</si>
  <si>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</si>
  <si>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</si>
  <si>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</si>
  <si>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</si>
  <si>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</si>
  <si>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</si>
  <si>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</si>
  <si>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</si>
  <si>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</si>
  <si>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</si>
  <si>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</si>
  <si>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</si>
  <si>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</si>
  <si>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</si>
  <si>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</si>
  <si>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</si>
  <si>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</si>
  <si>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</si>
  <si>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</si>
  <si>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</si>
  <si>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</si>
  <si>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</si>
  <si>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</si>
  <si>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</si>
  <si>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</si>
  <si>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</si>
  <si>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</si>
  <si>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</si>
  <si>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</si>
  <si>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</si>
  <si>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</si>
  <si>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</si>
  <si>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</si>
  <si>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</si>
  <si>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</si>
  <si>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</si>
  <si>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</si>
  <si>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</si>
  <si>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</si>
  <si>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</si>
  <si>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</si>
  <si>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</si>
  <si>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</si>
  <si>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</si>
  <si>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</si>
  <si>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</si>
  <si>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</si>
  <si>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</si>
  <si>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</si>
  <si>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</si>
  <si>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</si>
  <si>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</si>
  <si>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</si>
  <si>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</si>
  <si>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</si>
  <si>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</si>
  <si>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</si>
  <si>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</si>
  <si>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</si>
  <si>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</si>
  <si>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</si>
  <si>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</si>
  <si>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</si>
  <si>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</si>
  <si>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</si>
  <si>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</si>
  <si>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</si>
  <si>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</si>
  <si>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</si>
  <si>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</si>
  <si>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</si>
  <si>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</si>
  <si>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</si>
  <si>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</si>
  <si>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</si>
  <si>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</si>
  <si>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</si>
  <si>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</si>
  <si>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</si>
  <si>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</si>
  <si>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</si>
  <si>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</si>
  <si>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</si>
  <si>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</si>
  <si>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</si>
  <si>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</si>
  <si>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</si>
  <si>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</si>
  <si>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</si>
  <si>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</si>
  <si>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</si>
  <si>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</si>
  <si>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</si>
  <si>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</si>
  <si>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</si>
  <si>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</si>
  <si>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</si>
  <si>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</si>
  <si>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</si>
  <si>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</si>
  <si>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</si>
  <si>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</si>
  <si>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</si>
  <si>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</si>
  <si>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</si>
  <si>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</si>
  <si>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</si>
  <si>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</si>
  <si>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</si>
  <si>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</si>
  <si>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</si>
  <si>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</si>
  <si>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</si>
  <si>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</si>
  <si>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</si>
  <si>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</si>
  <si>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</si>
  <si>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</si>
  <si>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</si>
  <si>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</si>
  <si>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</si>
  <si>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</si>
  <si>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</si>
  <si>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</si>
  <si>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</si>
  <si>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</si>
  <si>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</si>
  <si>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</si>
  <si>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</si>
  <si>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</si>
  <si>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</si>
  <si>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</si>
  <si>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</si>
  <si>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</si>
  <si>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</si>
  <si>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</si>
  <si>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</si>
  <si>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</si>
  <si>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</si>
  <si>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</si>
  <si>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</si>
  <si>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</si>
  <si>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</si>
  <si>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</si>
  <si>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</si>
  <si>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</si>
  <si>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</si>
  <si>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</si>
  <si>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</si>
  <si>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</si>
  <si>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</si>
  <si>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</si>
  <si>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</si>
  <si>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</si>
  <si>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</si>
  <si>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</si>
  <si>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</si>
  <si>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</si>
  <si>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</si>
  <si>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</si>
  <si>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</si>
  <si>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</si>
  <si>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</si>
  <si>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</si>
  <si>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</si>
  <si>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</si>
  <si>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</si>
  <si>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</si>
  <si>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</si>
  <si>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</si>
  <si>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</si>
  <si>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</si>
  <si>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</si>
  <si>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</si>
  <si>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</si>
  <si>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</si>
  <si>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</si>
  <si>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</si>
  <si>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</si>
  <si>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</si>
  <si>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</si>
  <si>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</si>
  <si>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</si>
  <si>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</si>
  <si>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</si>
  <si>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</si>
  <si>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</si>
  <si>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</si>
  <si>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</si>
  <si>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</si>
  <si>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</si>
  <si>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</si>
  <si>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</si>
  <si>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</si>
  <si>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</si>
  <si>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</si>
  <si>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</si>
  <si>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</si>
  <si>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</si>
  <si>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</si>
  <si>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</si>
  <si>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</si>
  <si>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</si>
  <si>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</si>
  <si>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</si>
  <si>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</si>
  <si>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</si>
  <si>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</si>
  <si>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</si>
  <si>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</si>
  <si>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</si>
  <si>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</si>
  <si>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</si>
  <si>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</si>
  <si>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</si>
  <si>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</si>
  <si>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</si>
  <si>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</si>
  <si>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</si>
  <si>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</si>
  <si>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</si>
  <si>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</si>
  <si>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</si>
  <si>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</si>
  <si>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</si>
  <si>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</si>
  <si>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</si>
  <si>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</si>
  <si>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</si>
  <si>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</si>
  <si>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</si>
  <si>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</si>
  <si>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</si>
  <si>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</si>
  <si>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</si>
  <si>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</si>
  <si>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</si>
  <si>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</si>
  <si>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</si>
  <si>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</si>
  <si>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</si>
  <si>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</si>
  <si>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</si>
  <si>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</si>
  <si>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</si>
  <si>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</si>
  <si>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</si>
  <si>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</si>
  <si>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</si>
  <si>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</si>
  <si>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</si>
  <si>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</si>
  <si>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</si>
  <si>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</si>
  <si>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</si>
  <si>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</si>
  <si>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</si>
  <si>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</si>
  <si>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</si>
  <si>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</si>
  <si>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</si>
  <si>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</si>
  <si>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</si>
  <si>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</si>
  <si>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</si>
  <si>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</si>
  <si>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</si>
  <si>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</si>
  <si>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</si>
  <si>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</si>
  <si>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</si>
  <si>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</si>
  <si>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</si>
  <si>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</si>
  <si>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</si>
  <si>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</si>
  <si>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</si>
  <si>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</si>
  <si>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</si>
  <si>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</si>
  <si>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</si>
  <si>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</si>
  <si>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</si>
  <si>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</si>
  <si>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</si>
  <si>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</si>
  <si>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</si>
  <si>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</si>
  <si>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</si>
  <si>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</si>
  <si>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</si>
  <si>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</si>
  <si>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</si>
  <si>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</si>
  <si>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</si>
  <si>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</si>
  <si>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</si>
  <si>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</si>
  <si>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</si>
  <si>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</si>
  <si>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</si>
  <si>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</si>
  <si>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</si>
  <si>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</si>
  <si>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</si>
  <si>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</si>
  <si>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</si>
  <si>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</si>
  <si>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</si>
  <si>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</si>
  <si>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</si>
  <si>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</si>
  <si>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</si>
  <si>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</si>
  <si>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</si>
  <si>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</si>
  <si>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</si>
  <si>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</si>
  <si>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</si>
  <si>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</si>
  <si>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</si>
  <si>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</si>
  <si>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</si>
  <si>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</si>
  <si>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</si>
  <si>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</si>
  <si>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</si>
  <si>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</si>
  <si>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</si>
  <si>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</si>
  <si>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</si>
  <si>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</si>
  <si>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</si>
  <si>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</si>
  <si>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</si>
  <si>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</si>
  <si>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</si>
  <si>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</si>
  <si>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</si>
  <si>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</si>
  <si>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</si>
  <si>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</si>
  <si>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</si>
  <si>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</si>
  <si>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</si>
  <si>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</si>
  <si>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</si>
  <si>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</si>
  <si>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</si>
  <si>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</si>
  <si>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</si>
  <si>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</si>
  <si>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</si>
  <si>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</si>
  <si>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</si>
  <si>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</si>
  <si>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</si>
  <si>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</si>
  <si>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</si>
  <si>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</si>
  <si>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</si>
  <si>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</si>
  <si>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</si>
  <si>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</si>
  <si>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</si>
  <si>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</si>
  <si>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</si>
  <si>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</si>
  <si>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</si>
  <si>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</si>
  <si>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</si>
  <si>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</si>
  <si>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</si>
  <si>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</si>
  <si>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</si>
  <si>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</si>
  <si>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</si>
  <si>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</si>
  <si>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</si>
  <si>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</si>
  <si>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</si>
  <si>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</si>
  <si>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</si>
  <si>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</si>
  <si>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</si>
  <si>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</si>
  <si>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</si>
  <si>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</si>
  <si>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</si>
  <si>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</si>
  <si>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</si>
  <si>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</si>
  <si>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</si>
  <si>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</si>
  <si>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</si>
  <si>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</si>
  <si>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</si>
  <si>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</si>
  <si>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</si>
  <si>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</si>
  <si>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</si>
  <si>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</si>
  <si>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</si>
  <si>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</si>
  <si>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</si>
  <si>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</si>
  <si>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</si>
  <si>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</si>
  <si>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</si>
  <si>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</si>
  <si>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</si>
  <si>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</si>
  <si>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</si>
  <si>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</si>
  <si>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</si>
  <si>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</si>
  <si>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</si>
  <si>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</si>
  <si>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</si>
  <si>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</si>
  <si>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</si>
  <si>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</si>
  <si>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</si>
  <si>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</si>
  <si>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</si>
  <si>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</si>
  <si>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</si>
  <si>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</si>
  <si>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</si>
  <si>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</si>
  <si>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</si>
  <si>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</si>
  <si>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</si>
  <si>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</si>
  <si>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</si>
  <si>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</si>
  <si>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</si>
  <si>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</si>
  <si>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</si>
  <si>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</si>
  <si>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</si>
  <si>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</si>
  <si>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</si>
  <si>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</si>
  <si>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</si>
  <si>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</si>
  <si>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</si>
  <si>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</si>
  <si>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</si>
  <si>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</si>
  <si>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</si>
  <si>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</si>
  <si>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</si>
  <si>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</si>
  <si>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</si>
  <si>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</si>
  <si>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</si>
  <si>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</si>
  <si>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</si>
  <si>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</si>
  <si>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</si>
  <si>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</si>
  <si>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</si>
  <si>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</si>
  <si>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</si>
  <si>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</si>
  <si>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</si>
  <si>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</si>
  <si>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</si>
  <si>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</si>
  <si>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</si>
  <si>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</si>
  <si>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</si>
  <si>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</si>
  <si>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</si>
  <si>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</si>
  <si>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</si>
  <si>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</si>
  <si>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</si>
  <si>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</si>
  <si>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</si>
  <si>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</si>
  <si>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</si>
  <si>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</si>
  <si>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</si>
  <si>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</si>
  <si>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</si>
  <si>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</si>
  <si>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</si>
  <si>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</si>
  <si>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</si>
  <si>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</si>
  <si>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</si>
  <si>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</si>
  <si>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</si>
  <si>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</si>
  <si>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</si>
  <si>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</si>
  <si>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</si>
  <si>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</si>
  <si>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</si>
  <si>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</si>
  <si>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</si>
  <si>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</si>
  <si>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</si>
  <si>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</si>
  <si>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</si>
  <si>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</si>
  <si>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</si>
  <si>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</si>
  <si>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</si>
  <si>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</si>
  <si>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</si>
  <si>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</si>
  <si>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</si>
  <si>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</si>
  <si>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</si>
  <si>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</si>
  <si>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</si>
  <si>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</si>
  <si>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</si>
  <si>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</si>
  <si>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</si>
  <si>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</si>
  <si>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</si>
  <si>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</si>
  <si>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</si>
  <si>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</si>
  <si>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</si>
  <si>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</si>
  <si>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</si>
  <si>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</si>
  <si>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</si>
  <si>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</si>
  <si>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</si>
  <si>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</si>
  <si>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</si>
  <si>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</si>
  <si>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</si>
  <si>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</si>
  <si>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</si>
  <si>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</si>
  <si>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</si>
  <si>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</si>
  <si>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</si>
  <si>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</si>
  <si>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</si>
  <si>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</si>
  <si>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</si>
  <si>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</si>
  <si>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</si>
  <si>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</si>
  <si>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</si>
  <si>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</si>
  <si>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</si>
  <si>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</si>
  <si>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</si>
  <si>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</si>
  <si>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</si>
  <si>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</si>
  <si>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</si>
  <si>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</si>
  <si>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</si>
  <si>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</si>
  <si>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</si>
  <si>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</si>
  <si>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</si>
  <si>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</si>
  <si>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</si>
  <si>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</si>
  <si>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</si>
  <si>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</si>
  <si>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</si>
  <si>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</si>
  <si>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</si>
  <si>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</si>
  <si>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</si>
  <si>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</si>
  <si>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</si>
  <si>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</si>
  <si>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</si>
  <si>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</si>
  <si>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</si>
  <si>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</si>
  <si>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</si>
  <si>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</si>
  <si>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</si>
  <si>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</si>
  <si>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</si>
  <si>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</si>
  <si>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</si>
  <si>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</si>
  <si>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</si>
  <si>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</si>
  <si>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</si>
  <si>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</si>
  <si>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</si>
  <si>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</si>
  <si>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</si>
  <si>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</si>
  <si>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</si>
  <si>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</si>
  <si>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</si>
  <si>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</si>
  <si>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</si>
  <si>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</si>
  <si>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</si>
  <si>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</si>
  <si>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</si>
  <si>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</si>
  <si>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</si>
  <si>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</si>
  <si>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</si>
  <si>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</si>
  <si>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</si>
  <si>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</si>
  <si>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</si>
  <si>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</si>
  <si>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</si>
  <si>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</si>
  <si>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</si>
  <si>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</si>
  <si>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</si>
  <si>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</si>
  <si>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</si>
  <si>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</si>
  <si>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</si>
  <si>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</si>
  <si>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</si>
  <si>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</si>
  <si>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</si>
  <si>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</si>
  <si>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</si>
  <si>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</si>
  <si>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</si>
  <si>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</si>
  <si>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</si>
  <si>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</si>
  <si>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</si>
  <si>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</si>
  <si>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</si>
  <si>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</si>
  <si>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</si>
  <si>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</si>
  <si>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</si>
  <si>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</si>
  <si>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</si>
  <si>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</si>
  <si>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</si>
  <si>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</si>
  <si>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</si>
  <si>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</si>
  <si>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</si>
  <si>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</si>
  <si>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</si>
  <si>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</si>
  <si>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</si>
  <si>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</si>
  <si>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</si>
  <si>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</si>
  <si>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</si>
  <si>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</si>
  <si>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</si>
  <si>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</si>
  <si>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</si>
  <si>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</si>
  <si>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</si>
  <si>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</si>
  <si>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</si>
  <si>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</si>
  <si>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</si>
  <si>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</si>
  <si>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</si>
  <si>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</si>
  <si>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</si>
  <si>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</si>
  <si>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</si>
  <si>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</si>
  <si>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</si>
  <si>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</si>
  <si>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</si>
  <si>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</si>
  <si>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</si>
  <si>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</si>
  <si>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</si>
  <si>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</si>
  <si>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</si>
  <si>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</si>
  <si>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</si>
  <si>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</si>
  <si>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</si>
  <si>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</si>
  <si>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</si>
  <si>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</si>
  <si>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</si>
  <si>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</si>
  <si>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</si>
  <si>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</si>
  <si>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</si>
  <si>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</si>
  <si>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</si>
  <si>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</si>
  <si>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</si>
  <si>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</si>
  <si>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</si>
  <si>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</si>
  <si>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</si>
  <si>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</si>
  <si>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</si>
  <si>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</si>
  <si>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</si>
  <si>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</si>
  <si>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</si>
  <si>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</si>
  <si>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</si>
  <si>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</si>
  <si>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</si>
  <si>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</si>
  <si>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</si>
  <si>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</si>
  <si>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</si>
  <si>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</si>
  <si>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</si>
  <si>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</si>
  <si>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</si>
  <si>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</si>
  <si>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</si>
  <si>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</si>
  <si>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</si>
  <si>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</si>
  <si>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</si>
  <si>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</si>
  <si>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</si>
  <si>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</si>
  <si>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</si>
  <si>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</si>
  <si>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</si>
  <si>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</si>
  <si>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</si>
  <si>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</si>
  <si>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</si>
  <si>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</si>
  <si>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</si>
  <si>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</si>
  <si>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</si>
  <si>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</si>
  <si>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</si>
  <si>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</si>
  <si>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</si>
  <si>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</si>
  <si>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</si>
  <si>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</si>
  <si>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</si>
  <si>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</si>
  <si>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</si>
  <si>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</si>
  <si>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</si>
  <si>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</si>
  <si>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</si>
  <si>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</si>
  <si>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</si>
  <si>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</si>
  <si>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</si>
  <si>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</si>
  <si>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</si>
  <si>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</si>
  <si>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</si>
  <si>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</si>
  <si>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</si>
  <si>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</si>
  <si>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</si>
  <si>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</si>
  <si>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</si>
  <si>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</si>
  <si>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</si>
  <si>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</si>
  <si>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</si>
  <si>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</si>
  <si>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</si>
  <si>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</si>
  <si>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</si>
  <si>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</si>
  <si>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</si>
  <si>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</si>
  <si>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</si>
  <si>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</si>
  <si>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</si>
  <si>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</si>
  <si>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</si>
  <si>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</si>
  <si>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</si>
  <si>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</si>
  <si>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</si>
  <si>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</si>
  <si>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</si>
  <si>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</si>
  <si>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</si>
  <si>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</si>
  <si>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</si>
  <si>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</si>
  <si>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</si>
  <si>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</si>
  <si>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</si>
  <si>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</si>
  <si>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</si>
  <si>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</si>
  <si>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</si>
  <si>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</si>
  <si>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</si>
  <si>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</si>
  <si>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</si>
  <si>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</si>
  <si>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</si>
  <si>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</si>
  <si>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</si>
  <si>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</si>
  <si>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</si>
  <si>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</si>
  <si>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</si>
  <si>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</si>
  <si>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</si>
  <si>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</si>
  <si>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</si>
  <si>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</si>
  <si>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</si>
  <si>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</si>
  <si>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</si>
  <si>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</si>
  <si>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</si>
  <si>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</si>
  <si>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</si>
  <si>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</si>
  <si>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</si>
  <si>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</si>
  <si>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</si>
  <si>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</si>
  <si>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</si>
  <si>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</si>
  <si>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</si>
  <si>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</si>
  <si>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</si>
  <si>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</si>
  <si>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</si>
  <si>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</si>
  <si>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</si>
  <si>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</si>
  <si>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</si>
  <si>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</si>
  <si>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</si>
  <si>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</si>
  <si>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</si>
  <si>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</si>
  <si>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</si>
  <si>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</si>
  <si>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</si>
  <si>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</si>
  <si>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</si>
  <si>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</si>
  <si>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</si>
  <si>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</si>
  <si>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</si>
  <si>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</si>
  <si>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</si>
  <si>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</si>
  <si>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</si>
  <si>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</si>
  <si>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</si>
  <si>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</si>
  <si>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</si>
  <si>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</si>
  <si>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</si>
  <si>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</si>
  <si>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</si>
  <si>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</si>
  <si>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</si>
  <si>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</si>
  <si>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</si>
  <si>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</si>
  <si>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</si>
  <si>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</si>
  <si>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</si>
  <si>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</si>
  <si>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</si>
  <si>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</si>
  <si>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</si>
  <si>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</si>
  <si>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</si>
  <si>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</si>
  <si>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</si>
  <si>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</si>
  <si>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</si>
  <si>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</si>
  <si>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</si>
  <si>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</si>
  <si>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</si>
  <si>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</si>
  <si>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</si>
  <si>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</si>
  <si>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</si>
  <si>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</si>
  <si>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</si>
  <si>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</si>
  <si>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</si>
  <si>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</si>
  <si>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</si>
  <si>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</si>
  <si>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</si>
  <si>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</si>
  <si>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</si>
  <si>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</si>
  <si>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</si>
  <si>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</si>
  <si>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</si>
  <si>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</si>
  <si>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</si>
  <si>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</si>
  <si>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</si>
  <si>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</si>
  <si>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</si>
  <si>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</si>
  <si>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</si>
  <si>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</si>
  <si>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</si>
  <si>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</si>
  <si>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</si>
  <si>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</si>
  <si>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</si>
  <si>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</si>
  <si>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</si>
  <si>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</si>
  <si>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</si>
  <si>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</si>
  <si>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</si>
  <si>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</si>
  <si>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</si>
  <si>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</si>
  <si>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</si>
  <si>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</si>
  <si>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</si>
  <si>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</si>
  <si>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</si>
  <si>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</si>
  <si>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</si>
  <si>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</si>
  <si>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</si>
  <si>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</si>
  <si>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</si>
  <si>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</si>
  <si>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</si>
  <si>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</si>
  <si>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</si>
  <si>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</si>
  <si>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</si>
  <si>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</si>
  <si>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</si>
  <si>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</si>
  <si>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</si>
  <si>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</si>
  <si>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</si>
  <si>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</si>
  <si>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</si>
  <si>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</si>
  <si>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</si>
  <si>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</si>
  <si>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</si>
  <si>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</si>
  <si>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</si>
  <si>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</si>
  <si>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</si>
  <si>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</si>
  <si>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</si>
  <si>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</si>
  <si>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</si>
  <si>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</si>
  <si>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</si>
  <si>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</si>
  <si>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</si>
  <si>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</si>
  <si>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</si>
  <si>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</si>
  <si>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</si>
  <si>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</si>
  <si>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</si>
  <si>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</si>
  <si>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</si>
  <si>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</si>
  <si>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</si>
  <si>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</si>
  <si>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</si>
  <si>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</si>
  <si>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</si>
  <si>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</si>
  <si>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</si>
  <si>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</si>
  <si>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</si>
  <si>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</si>
  <si>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</si>
  <si>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</si>
  <si>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</si>
  <si>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</si>
  <si>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</si>
  <si>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</si>
  <si>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</si>
  <si>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</si>
  <si>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</si>
  <si>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</si>
  <si>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</si>
  <si>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</si>
  <si>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</si>
  <si>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</si>
  <si>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</si>
  <si>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</si>
  <si>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</si>
  <si>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</si>
  <si>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</si>
  <si>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</si>
  <si>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</si>
  <si>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</si>
  <si>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</si>
  <si>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</si>
  <si>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</si>
  <si>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</si>
  <si>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</si>
  <si>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</si>
  <si>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</si>
  <si>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</si>
  <si>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</si>
  <si>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</si>
  <si>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</si>
  <si>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</si>
  <si>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</si>
  <si>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</si>
  <si>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</si>
  <si>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</si>
  <si>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</si>
  <si>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</si>
  <si>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</si>
  <si>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</si>
  <si>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</si>
  <si>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</si>
  <si>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</si>
  <si>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</si>
  <si>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</si>
  <si>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</si>
  <si>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</si>
  <si>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</si>
  <si>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</si>
  <si>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</si>
  <si>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</si>
  <si>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</si>
  <si>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</si>
  <si>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</si>
  <si>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</si>
  <si>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</si>
  <si>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</si>
  <si>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</si>
  <si>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</si>
  <si>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</si>
  <si>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</si>
  <si>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</si>
  <si>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</si>
  <si>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</si>
  <si>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</si>
  <si>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</si>
  <si>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</si>
  <si>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</si>
  <si>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</si>
  <si>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</si>
  <si>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</si>
  <si>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</si>
  <si>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</si>
  <si>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</si>
  <si>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</si>
  <si>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</si>
  <si>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</si>
  <si>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</si>
  <si>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</si>
  <si>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</si>
  <si>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</si>
  <si>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</si>
  <si>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</si>
  <si>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</si>
  <si>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</si>
  <si>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</si>
  <si>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</si>
  <si>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</si>
  <si>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</si>
  <si>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</si>
  <si>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</si>
  <si>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</si>
  <si>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</si>
  <si>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</si>
  <si>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</si>
  <si>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</si>
  <si>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</si>
  <si>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</si>
  <si>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</si>
  <si>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</si>
  <si>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</si>
  <si>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</si>
  <si>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</si>
  <si>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</si>
  <si>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</si>
  <si>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</si>
  <si>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</si>
  <si>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</si>
  <si>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</si>
  <si>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</si>
  <si>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</si>
  <si>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</si>
  <si>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</si>
  <si>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</si>
  <si>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</si>
  <si>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</si>
  <si>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</si>
  <si>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</si>
  <si>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</si>
  <si>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</si>
  <si>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</si>
  <si>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</si>
  <si>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</si>
  <si>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</si>
  <si>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</si>
  <si>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</si>
  <si>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</si>
  <si>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</si>
  <si>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</si>
  <si>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</si>
  <si>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</si>
  <si>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</si>
  <si>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</si>
  <si>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</si>
  <si>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</si>
  <si>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</si>
  <si>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</si>
  <si>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</si>
  <si>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</si>
  <si>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</si>
  <si>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</si>
  <si>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</si>
  <si>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</si>
  <si>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</si>
  <si>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</si>
  <si>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</si>
  <si>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</si>
  <si>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</si>
  <si>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</si>
  <si>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</si>
  <si>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</si>
  <si>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</si>
  <si>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</si>
  <si>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</si>
  <si>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</si>
  <si>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</si>
  <si>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</si>
  <si>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</si>
  <si>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</si>
  <si>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</si>
  <si>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</si>
  <si>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</si>
  <si>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</si>
  <si>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</si>
  <si>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</si>
  <si>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</si>
  <si>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</si>
  <si>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</si>
  <si>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</si>
  <si>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</si>
  <si>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</si>
  <si>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</si>
  <si>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</si>
  <si>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</si>
  <si>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</si>
  <si>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</si>
  <si>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</si>
  <si>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</si>
  <si>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</si>
  <si>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</si>
  <si>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</si>
  <si>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</si>
  <si>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</si>
  <si>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</si>
  <si>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</si>
  <si>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</si>
  <si>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</si>
  <si>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</si>
  <si>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</si>
  <si>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</si>
  <si>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</si>
  <si>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</si>
  <si>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</si>
  <si>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</si>
  <si>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</si>
  <si>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</si>
  <si>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</si>
  <si>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</si>
  <si>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</si>
  <si>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</si>
  <si>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</si>
  <si>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</si>
  <si>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</si>
  <si>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</si>
  <si>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</si>
  <si>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</si>
  <si>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</si>
  <si>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</si>
  <si>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</si>
  <si>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</si>
  <si>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</si>
  <si>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</si>
  <si>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</si>
  <si>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</si>
  <si>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</si>
  <si>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</si>
  <si>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</si>
  <si>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</si>
  <si>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</si>
  <si>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</si>
  <si>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</si>
  <si>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</si>
  <si>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</si>
  <si>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</si>
  <si>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</si>
  <si>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</si>
  <si>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</si>
  <si>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</si>
  <si>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</si>
  <si>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</si>
  <si>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</si>
  <si>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</si>
  <si>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</si>
  <si>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</si>
  <si>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</si>
  <si>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</si>
  <si>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</si>
  <si>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</si>
  <si>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</si>
  <si>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</si>
  <si>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</si>
  <si>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</si>
  <si>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</si>
  <si>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</si>
  <si>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</si>
  <si>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</si>
  <si>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</si>
  <si>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</si>
  <si>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</si>
  <si>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</si>
  <si>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</si>
  <si>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</si>
  <si>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</si>
  <si>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</si>
  <si>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</si>
  <si>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</si>
  <si>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</si>
  <si>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</si>
  <si>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</si>
  <si>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</si>
  <si>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</si>
  <si>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</si>
  <si>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</si>
  <si>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</si>
  <si>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</si>
  <si>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</si>
  <si>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</si>
  <si>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</si>
  <si>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</si>
  <si>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</si>
  <si>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</si>
  <si>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</si>
  <si>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</si>
  <si>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</si>
  <si>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</si>
  <si>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</si>
  <si>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</si>
  <si>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</si>
  <si>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</si>
  <si>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</si>
  <si>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</si>
  <si>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</si>
  <si>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</si>
  <si>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</si>
  <si>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</si>
  <si>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</si>
  <si>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</si>
  <si>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</si>
  <si>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</si>
  <si>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</si>
  <si>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</si>
  <si>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</si>
  <si>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</si>
  <si>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</si>
  <si>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</si>
  <si>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</si>
  <si>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</si>
  <si>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</si>
  <si>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</si>
  <si>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</si>
  <si>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</si>
  <si>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</si>
  <si>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</si>
  <si>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</si>
  <si>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</si>
  <si>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</si>
  <si>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</si>
  <si>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</si>
  <si>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</si>
  <si>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</si>
  <si>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</si>
  <si>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</si>
  <si>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</si>
  <si>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</si>
  <si>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</si>
  <si>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</si>
  <si>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</si>
  <si>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</si>
  <si>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</si>
  <si>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</si>
  <si>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</si>
  <si>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</si>
  <si>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</si>
  <si>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</si>
  <si>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</si>
  <si>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</si>
  <si>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</si>
  <si>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</si>
  <si>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</si>
  <si>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</si>
  <si>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</si>
  <si>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</si>
  <si>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</si>
  <si>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</si>
  <si>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</si>
  <si>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</si>
  <si>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</si>
  <si>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</si>
  <si>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</si>
  <si>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</si>
  <si>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</si>
  <si>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</si>
  <si>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</si>
  <si>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</si>
  <si>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</si>
  <si>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</si>
  <si>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</si>
  <si>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</si>
  <si>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</si>
  <si>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</si>
  <si>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</si>
  <si>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</si>
  <si>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</si>
  <si>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</si>
  <si>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</si>
  <si>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</si>
  <si>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</si>
  <si>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</si>
  <si>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</si>
  <si>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</si>
  <si>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</si>
  <si>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</si>
  <si>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</si>
  <si>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</si>
  <si>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</si>
  <si>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</si>
  <si>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</si>
  <si>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</si>
  <si>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</si>
  <si>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</si>
  <si>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</si>
  <si>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</si>
  <si>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</si>
  <si>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</si>
  <si>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</si>
  <si>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</si>
  <si>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</si>
  <si>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</si>
  <si>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</si>
  <si>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</si>
  <si>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</si>
  <si>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</si>
  <si>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</si>
  <si>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</si>
  <si>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</si>
  <si>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</si>
  <si>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</si>
  <si>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</si>
  <si>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</si>
  <si>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</si>
  <si>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</si>
  <si>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</si>
  <si>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</si>
  <si>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</si>
  <si>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</si>
  <si>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</si>
  <si>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</si>
  <si>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</si>
  <si>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</si>
  <si>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</si>
  <si>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</si>
  <si>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</si>
  <si>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</si>
  <si>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</si>
  <si>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</si>
  <si>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</si>
  <si>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</si>
  <si>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</si>
  <si>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</si>
  <si>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</si>
  <si>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</si>
  <si>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</si>
  <si>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</si>
  <si>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</si>
  <si>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</si>
  <si>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</si>
  <si>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</si>
  <si>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</si>
  <si>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</si>
  <si>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</si>
  <si>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</si>
  <si>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</si>
  <si>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</si>
  <si>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</si>
  <si>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</si>
  <si>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</si>
  <si>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</si>
  <si>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</si>
  <si>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</si>
  <si>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</si>
  <si>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</si>
  <si>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</si>
  <si>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</si>
  <si>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</si>
  <si>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</si>
  <si>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</si>
  <si>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</si>
  <si>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</si>
  <si>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</si>
  <si>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</si>
  <si>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</si>
  <si>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</si>
  <si>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</si>
  <si>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</si>
  <si>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</si>
  <si>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</si>
  <si>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</si>
  <si>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</si>
  <si>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</si>
  <si>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</si>
  <si>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</si>
  <si>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</si>
  <si>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</si>
  <si>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</si>
  <si>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</si>
  <si>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</si>
  <si>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</si>
  <si>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</si>
  <si>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</si>
  <si>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</si>
  <si>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</si>
  <si>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</si>
  <si>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</si>
  <si>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</si>
  <si>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</si>
  <si>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</si>
  <si>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</si>
  <si>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</si>
  <si>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</si>
  <si>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</si>
  <si>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</si>
  <si>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</si>
  <si>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</si>
  <si>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</si>
  <si>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</si>
  <si>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</si>
  <si>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</si>
  <si>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</si>
  <si>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</si>
  <si>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</si>
  <si>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</si>
  <si>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</si>
  <si>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</si>
  <si>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</si>
  <si>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</si>
  <si>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</si>
  <si>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</si>
  <si>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</si>
  <si>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</si>
  <si>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</si>
  <si>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</si>
  <si>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</si>
  <si>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</si>
  <si>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</si>
  <si>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</si>
  <si>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</si>
  <si>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</si>
  <si>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</si>
  <si>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</si>
  <si>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</si>
  <si>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</si>
  <si>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</si>
  <si>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</si>
  <si>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</si>
  <si>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</si>
  <si>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</si>
  <si>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</si>
  <si>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</si>
  <si>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</si>
  <si>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</si>
  <si>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</si>
  <si>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</si>
  <si>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</si>
  <si>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</si>
  <si>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</si>
  <si>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</si>
  <si>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</si>
  <si>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</si>
  <si>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</si>
  <si>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</si>
  <si>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</si>
  <si>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</si>
  <si>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</si>
  <si>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</si>
  <si>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</si>
  <si>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</si>
  <si>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</si>
  <si>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</si>
  <si>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</si>
  <si>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</si>
  <si>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</si>
  <si>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</si>
  <si>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</si>
  <si>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</si>
  <si>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</si>
  <si>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</si>
  <si>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</si>
  <si>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</si>
  <si>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</si>
  <si>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</si>
  <si>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</si>
  <si>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</si>
  <si>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</si>
  <si>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</si>
  <si>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</si>
  <si>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</si>
  <si>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</si>
  <si>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</si>
  <si>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</si>
  <si>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</si>
  <si>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</si>
  <si>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</si>
  <si>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</si>
  <si>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</si>
  <si>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</si>
  <si>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</si>
  <si>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</si>
  <si>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</si>
  <si>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</si>
  <si>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</si>
  <si>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</si>
  <si>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</si>
  <si>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</si>
  <si>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</si>
  <si>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</si>
  <si>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</si>
  <si>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</si>
  <si>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</si>
  <si>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</si>
  <si>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</si>
  <si>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</si>
  <si>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</si>
  <si>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</si>
  <si>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</si>
  <si>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</si>
  <si>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</si>
  <si>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</si>
  <si>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</si>
  <si>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</si>
  <si>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</si>
  <si>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</si>
  <si>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</si>
  <si>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</si>
  <si>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</si>
  <si>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</si>
  <si>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</si>
  <si>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</si>
  <si>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</si>
  <si>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</si>
  <si>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</si>
  <si>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</si>
  <si>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</si>
  <si>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</si>
  <si>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</si>
  <si>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</si>
  <si>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</si>
  <si>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</si>
  <si>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</si>
  <si>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</si>
  <si>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</si>
  <si>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</si>
  <si>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</si>
  <si>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</si>
  <si>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</si>
  <si>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</si>
  <si>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</si>
  <si>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</si>
  <si>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</si>
  <si>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</si>
  <si>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</si>
  <si>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</si>
  <si>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</si>
  <si>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</si>
  <si>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</si>
  <si>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</si>
  <si>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</si>
  <si>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</si>
  <si>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</si>
  <si>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</si>
  <si>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</si>
  <si>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</si>
  <si>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</si>
  <si>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</si>
  <si>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</si>
  <si>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</si>
  <si>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</si>
  <si>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</si>
  <si>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</si>
  <si>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</si>
  <si>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</si>
  <si>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</si>
  <si>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</si>
  <si>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</si>
  <si>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</si>
  <si>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</si>
  <si>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</si>
  <si>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</si>
  <si>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</si>
  <si>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</si>
  <si>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</si>
  <si>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</si>
  <si>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</si>
  <si>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</si>
  <si>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</si>
  <si>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</si>
  <si>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</si>
  <si>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</si>
  <si>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</si>
  <si>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</si>
  <si>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</si>
  <si>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</si>
  <si>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</si>
  <si>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</si>
  <si>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</si>
  <si>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</si>
  <si>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</si>
  <si>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</si>
  <si>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</si>
  <si>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</si>
  <si>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</si>
  <si>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</si>
  <si>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</si>
  <si>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</si>
  <si>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</si>
  <si>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</si>
  <si>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</si>
  <si>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</si>
  <si>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</si>
  <si>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</si>
  <si>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</si>
  <si>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</si>
  <si>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</si>
  <si>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</si>
  <si>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</si>
  <si>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</si>
  <si>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</si>
  <si>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</si>
  <si>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</si>
  <si>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</si>
  <si>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</si>
  <si>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</si>
  <si>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</si>
  <si>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</si>
  <si>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</si>
  <si>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</si>
  <si>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</si>
  <si>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</si>
  <si>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</si>
  <si>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</si>
  <si>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</si>
  <si>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</si>
  <si>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</si>
  <si>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</si>
  <si>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</si>
  <si>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</si>
  <si>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</si>
  <si>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</si>
  <si>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</si>
  <si>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</si>
  <si>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</si>
  <si>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</si>
  <si>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</si>
  <si>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</si>
  <si>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</si>
  <si>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</si>
  <si>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</si>
  <si>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</si>
  <si>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</si>
  <si>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</si>
  <si>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</si>
  <si>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</si>
  <si>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</si>
  <si>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</si>
  <si>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</si>
  <si>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</si>
  <si>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</si>
  <si>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</si>
  <si>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</si>
  <si>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</si>
  <si>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</si>
  <si>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</si>
  <si>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</si>
  <si>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</si>
  <si>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</si>
  <si>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</si>
  <si>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</si>
  <si>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</si>
  <si>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</si>
  <si>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</si>
  <si>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</si>
  <si>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</si>
  <si>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</si>
  <si>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</si>
  <si>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</si>
  <si>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</si>
  <si>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</si>
  <si>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</si>
  <si>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</si>
  <si>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</si>
  <si>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</si>
  <si>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</si>
  <si>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</si>
  <si>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</si>
  <si>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</si>
  <si>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</si>
  <si>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</si>
  <si>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</si>
  <si>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</si>
  <si>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</si>
  <si>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</si>
  <si>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</si>
  <si>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</si>
  <si>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</si>
  <si>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</si>
  <si>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</si>
  <si>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</si>
  <si>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</si>
  <si>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</si>
  <si>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</si>
  <si>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</si>
  <si>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</si>
  <si>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</si>
  <si>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</si>
  <si>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</si>
  <si>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</si>
  <si>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</si>
  <si>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</si>
  <si>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</si>
  <si>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</si>
  <si>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</si>
  <si>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</si>
  <si>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</si>
  <si>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</si>
  <si>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</si>
  <si>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</si>
  <si>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</si>
  <si>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</si>
  <si>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</si>
  <si>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</si>
  <si>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</si>
  <si>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</si>
  <si>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</si>
  <si>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</si>
  <si>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</si>
  <si>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</si>
  <si>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</si>
  <si>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</si>
  <si>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</si>
  <si>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</si>
  <si>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</si>
  <si>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</si>
  <si>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</si>
  <si>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</si>
  <si>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</si>
  <si>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</si>
  <si>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</si>
  <si>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</si>
  <si>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</si>
  <si>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</si>
  <si>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</si>
  <si>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</si>
  <si>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</si>
  <si>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</si>
  <si>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</si>
  <si>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</si>
  <si>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</si>
  <si>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</si>
  <si>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</si>
  <si>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</si>
  <si>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</si>
  <si>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</si>
  <si>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</si>
  <si>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</si>
  <si>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</si>
  <si>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</si>
  <si>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</si>
  <si>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</si>
  <si>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</si>
  <si>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</si>
  <si>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</si>
  <si>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</si>
  <si>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</si>
  <si>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</si>
  <si>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</si>
  <si>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</si>
  <si>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</si>
  <si>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</si>
  <si>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</si>
  <si>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</si>
  <si>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</si>
  <si>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</si>
  <si>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</si>
  <si>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</si>
  <si>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</si>
  <si>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</si>
  <si>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</si>
  <si>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</si>
  <si>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</si>
  <si>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</si>
  <si>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</si>
  <si>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</si>
  <si>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</si>
  <si>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</si>
  <si>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</si>
  <si>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</si>
  <si>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</si>
  <si>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</si>
  <si>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</si>
  <si>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</si>
  <si>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</si>
  <si>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</si>
  <si>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</si>
  <si>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</si>
  <si>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</si>
  <si>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</si>
  <si>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</si>
  <si>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</si>
  <si>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</si>
  <si>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</si>
  <si>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</si>
  <si>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</si>
  <si>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</si>
  <si>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</si>
  <si>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</si>
  <si>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</si>
  <si>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</si>
  <si>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</si>
  <si>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</si>
  <si>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</si>
  <si>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</si>
  <si>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</si>
  <si>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</si>
  <si>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</si>
  <si>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</si>
  <si>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</si>
  <si>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</si>
  <si>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</si>
  <si>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</si>
  <si>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</si>
  <si>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</si>
  <si>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</si>
  <si>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</si>
  <si>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</si>
  <si>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</si>
  <si>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</si>
  <si>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</si>
  <si>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</si>
  <si>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</si>
  <si>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</si>
  <si>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</si>
  <si>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</si>
  <si>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</si>
  <si>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</si>
  <si>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</si>
  <si>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</si>
  <si>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</si>
  <si>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</si>
  <si>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</si>
  <si>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</si>
  <si>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</si>
  <si>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</si>
  <si>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</si>
  <si>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</si>
  <si>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</si>
  <si>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</si>
  <si>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</si>
  <si>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</si>
  <si>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</si>
  <si>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</si>
  <si>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</si>
  <si>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</si>
  <si>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</si>
  <si>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</si>
  <si>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</si>
  <si>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</si>
  <si>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</si>
  <si>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</si>
  <si>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</si>
  <si>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</si>
  <si>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</si>
  <si>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</si>
  <si>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</si>
  <si>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</si>
  <si>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</si>
  <si>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</si>
  <si>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</si>
  <si>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</si>
  <si>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</si>
  <si>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</si>
  <si>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</si>
  <si>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</si>
  <si>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</si>
  <si>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</si>
  <si>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</si>
  <si>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</si>
  <si>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</si>
  <si>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</si>
  <si>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</si>
  <si>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</si>
  <si>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</si>
  <si>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</si>
  <si>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</si>
  <si>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</si>
  <si>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</si>
  <si>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</si>
  <si>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</si>
  <si>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</si>
  <si>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</si>
  <si>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</si>
  <si>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</si>
  <si>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</si>
  <si>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</si>
  <si>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</si>
  <si>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</si>
  <si>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</si>
  <si>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</si>
  <si>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</si>
  <si>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</si>
  <si>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</si>
  <si>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</si>
  <si>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</si>
  <si>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</si>
  <si>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</si>
  <si>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</si>
  <si>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</si>
  <si>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</si>
  <si>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</si>
  <si>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</si>
  <si>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</si>
  <si>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</si>
  <si>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</si>
  <si>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</si>
  <si>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</si>
  <si>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</si>
  <si>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</si>
  <si>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</si>
  <si>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</si>
  <si>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</si>
  <si>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</si>
  <si>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</si>
  <si>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</si>
  <si>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</si>
  <si>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</si>
  <si>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</si>
  <si>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</si>
  <si>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</si>
  <si>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</si>
  <si>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</si>
  <si>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</si>
  <si>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</si>
  <si>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</si>
  <si>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</si>
  <si>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</si>
  <si>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</si>
  <si>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</si>
  <si>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</si>
  <si>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</si>
  <si>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</si>
  <si>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</si>
  <si>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</si>
  <si>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</si>
  <si>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</si>
  <si>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</si>
  <si>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</si>
  <si>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</si>
  <si>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</si>
  <si>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</si>
  <si>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</si>
  <si>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</si>
  <si>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</si>
  <si>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</si>
  <si>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</si>
  <si>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</si>
  <si>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</si>
  <si>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</si>
  <si>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</si>
  <si>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</si>
  <si>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</si>
  <si>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</si>
  <si>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</si>
  <si>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</si>
  <si>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</si>
  <si>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</si>
  <si>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</si>
  <si>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</si>
  <si>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</si>
  <si>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</si>
  <si>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</si>
  <si>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</si>
  <si>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</si>
  <si>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</si>
  <si>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</si>
  <si>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</si>
  <si>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</si>
  <si>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</si>
  <si>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</si>
  <si>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</si>
  <si>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</si>
  <si>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</si>
  <si>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</si>
  <si>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</si>
  <si>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</si>
  <si>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</si>
  <si>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</si>
  <si>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</si>
  <si>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</si>
  <si>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</si>
  <si>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</si>
  <si>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</si>
  <si>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</si>
  <si>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</si>
  <si>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</si>
  <si>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</si>
  <si>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</si>
  <si>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</si>
  <si>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</si>
  <si>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</si>
  <si>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</si>
  <si>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</si>
  <si>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</si>
  <si>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</si>
  <si>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</si>
  <si>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</si>
  <si>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</si>
  <si>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</si>
  <si>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</si>
  <si>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</si>
  <si>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</si>
  <si>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</si>
  <si>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</si>
  <si>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</si>
  <si>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</si>
  <si>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</si>
  <si>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</si>
  <si>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</si>
  <si>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</si>
  <si>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</si>
  <si>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</si>
  <si>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</si>
  <si>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</si>
  <si>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</si>
  <si>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</si>
  <si>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</si>
  <si>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</si>
  <si>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</si>
  <si>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</si>
  <si>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</si>
  <si>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</si>
  <si>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</si>
  <si>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</si>
  <si>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</si>
  <si>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</si>
  <si>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</si>
  <si>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</si>
  <si>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</si>
  <si>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</si>
  <si>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</si>
  <si>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</si>
  <si>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</si>
  <si>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</si>
  <si>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</si>
  <si>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</si>
  <si>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</si>
  <si>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</si>
  <si>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</si>
  <si>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</si>
  <si>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</si>
  <si>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</si>
  <si>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</si>
  <si>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</si>
  <si>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</si>
  <si>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</si>
  <si>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</si>
  <si>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</si>
  <si>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</si>
  <si>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</si>
  <si>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</si>
  <si>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</si>
  <si>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</si>
  <si>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</si>
  <si>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</si>
  <si>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</si>
  <si>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</si>
  <si>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</si>
  <si>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</si>
  <si>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</si>
  <si>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</si>
  <si>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</si>
  <si>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</si>
  <si>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</si>
  <si>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</si>
  <si>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</si>
  <si>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</si>
  <si>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</si>
  <si>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</si>
  <si>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</si>
  <si>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</si>
  <si>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</si>
  <si>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</si>
  <si>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</si>
  <si>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</si>
  <si>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</si>
  <si>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</si>
  <si>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</si>
  <si>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</si>
  <si>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</si>
  <si>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</si>
  <si>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</si>
  <si>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</si>
  <si>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</si>
  <si>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</si>
  <si>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</si>
  <si>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</si>
  <si>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</si>
  <si>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</si>
  <si>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</si>
  <si>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</si>
  <si>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</si>
  <si>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</si>
  <si>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</si>
  <si>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</si>
  <si>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</si>
  <si>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</si>
  <si>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</si>
  <si>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</si>
  <si>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</si>
  <si>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</si>
  <si>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</si>
  <si>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</si>
  <si>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</si>
  <si>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</si>
  <si>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</si>
  <si>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</si>
  <si>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</si>
  <si>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</si>
  <si>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</si>
  <si>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</si>
  <si>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</si>
  <si>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</si>
  <si>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</si>
  <si>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</si>
  <si>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</si>
  <si>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</si>
  <si>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</si>
  <si>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</si>
  <si>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</si>
  <si>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</si>
  <si>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</si>
  <si>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</si>
  <si>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</si>
  <si>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</si>
  <si>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</si>
  <si>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</si>
  <si>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</si>
  <si>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</si>
  <si>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</si>
  <si>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</si>
  <si>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</si>
  <si>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</si>
  <si>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</si>
  <si>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</si>
  <si>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</si>
  <si>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</si>
  <si>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</si>
  <si>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</si>
  <si>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</si>
  <si>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</si>
  <si>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</si>
  <si>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</si>
  <si>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</si>
  <si>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</si>
  <si>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</si>
  <si>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</si>
  <si>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</si>
  <si>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</si>
  <si>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</si>
  <si>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</si>
  <si>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</si>
  <si>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</si>
  <si>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</si>
  <si>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</si>
  <si>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</si>
  <si>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</si>
  <si>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</si>
  <si>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</si>
  <si>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</si>
  <si>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</si>
  <si>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</si>
  <si>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</si>
  <si>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</si>
  <si>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</si>
  <si>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</si>
  <si>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</si>
  <si>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</si>
  <si>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</si>
  <si>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</si>
  <si>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</si>
  <si>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</si>
  <si>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</si>
  <si>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</si>
  <si>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</si>
  <si>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</si>
  <si>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</si>
  <si>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</si>
  <si>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</si>
  <si>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</si>
  <si>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</si>
  <si>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</si>
  <si>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</si>
  <si>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</si>
  <si>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</si>
  <si>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</si>
  <si>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</si>
  <si>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</si>
  <si>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</si>
  <si>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</si>
  <si>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</si>
  <si>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</si>
  <si>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</si>
  <si>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</si>
  <si>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</si>
  <si>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</si>
  <si>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</si>
  <si>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</si>
  <si>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</si>
  <si>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</si>
  <si>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</si>
  <si>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</si>
  <si>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</si>
  <si>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</si>
  <si>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</si>
  <si>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</si>
  <si>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</si>
  <si>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</si>
  <si>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</si>
  <si>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</si>
  <si>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</si>
  <si>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</si>
  <si>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</si>
  <si>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</si>
  <si>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</si>
  <si>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</si>
  <si>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</si>
  <si>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</si>
  <si>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</si>
  <si>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</si>
  <si>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</si>
  <si>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</si>
  <si>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</si>
  <si>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</si>
  <si>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</si>
  <si>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</si>
  <si>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</si>
  <si>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</si>
  <si>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</si>
  <si>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</si>
  <si>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</si>
  <si>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</si>
  <si>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</si>
  <si>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</si>
  <si>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</si>
  <si>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</si>
  <si>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</si>
  <si>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</si>
  <si>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</si>
  <si>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</si>
  <si>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</si>
  <si>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</si>
  <si>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</si>
  <si>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</si>
  <si>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</si>
  <si>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</si>
  <si>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</si>
  <si>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</si>
  <si>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</si>
  <si>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</si>
  <si>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</si>
  <si>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</si>
  <si>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</si>
  <si>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</si>
  <si>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</si>
  <si>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</si>
  <si>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</si>
  <si>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</si>
  <si>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</si>
  <si>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</si>
  <si>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</si>
  <si>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</si>
  <si>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</si>
  <si>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</si>
  <si>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</si>
  <si>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</si>
  <si>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</si>
  <si>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</si>
  <si>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</si>
  <si>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</si>
  <si>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</si>
  <si>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</si>
  <si>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</si>
  <si>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</si>
  <si>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</si>
  <si>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</si>
  <si>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</si>
  <si>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</si>
  <si>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</si>
  <si>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</si>
  <si>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</si>
  <si>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</si>
  <si>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</si>
  <si>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</si>
  <si>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</si>
  <si>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</si>
  <si>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</si>
  <si>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</si>
  <si>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</si>
  <si>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</si>
  <si>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</si>
  <si>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</si>
  <si>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</si>
  <si>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</si>
  <si>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</si>
  <si>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</si>
  <si>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</si>
  <si>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</si>
  <si>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</si>
  <si>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</si>
  <si>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</si>
  <si>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</si>
  <si>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</si>
  <si>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</si>
  <si>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</si>
  <si>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</si>
  <si>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</si>
  <si>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</si>
  <si>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</si>
  <si>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</si>
  <si>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</si>
  <si>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</si>
  <si>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</si>
  <si>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</si>
  <si>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</si>
  <si>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</si>
  <si>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</si>
  <si>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</si>
  <si>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</si>
  <si>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</si>
  <si>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</si>
  <si>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</si>
  <si>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</si>
  <si>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</si>
  <si>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</si>
  <si>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</si>
  <si>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</si>
  <si>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</si>
  <si>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</si>
  <si>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</si>
  <si>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</si>
  <si>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</si>
  <si>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</si>
  <si>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</si>
  <si>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</si>
  <si>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</si>
  <si>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</si>
  <si>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</si>
  <si>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</si>
  <si>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</si>
  <si>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</si>
  <si>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</si>
  <si>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</si>
  <si>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</si>
  <si>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</si>
  <si>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</si>
  <si>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</si>
  <si>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</si>
  <si>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</si>
  <si>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</si>
  <si>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</si>
  <si>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</si>
  <si>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</si>
  <si>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</si>
  <si>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</si>
  <si>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</si>
  <si>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</si>
  <si>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</si>
  <si>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</si>
  <si>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</si>
  <si>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</si>
  <si>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</si>
  <si>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</si>
  <si>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</si>
  <si>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</si>
  <si>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</si>
  <si>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</si>
  <si>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</si>
  <si>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</si>
  <si>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</si>
  <si>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</si>
  <si>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</si>
  <si>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</si>
  <si>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</si>
  <si>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</si>
  <si>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</si>
  <si>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</si>
  <si>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</si>
  <si>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</si>
  <si>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</si>
  <si>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</si>
  <si>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</si>
  <si>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</si>
  <si>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</si>
  <si>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</si>
  <si>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</si>
  <si>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</si>
  <si>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</si>
  <si>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</si>
  <si>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</si>
  <si>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</si>
  <si>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</si>
  <si>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</si>
  <si>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</si>
  <si>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</si>
  <si>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</si>
  <si>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</si>
  <si>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</si>
  <si>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</si>
  <si>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</si>
  <si>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</si>
  <si>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</si>
  <si>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</si>
  <si>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</si>
  <si>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</si>
  <si>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</si>
  <si>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</si>
  <si>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</si>
  <si>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</si>
  <si>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</si>
  <si>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</si>
  <si>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</si>
  <si>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</si>
  <si>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</si>
  <si>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</si>
  <si>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</si>
  <si>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</si>
  <si>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</si>
  <si>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</si>
  <si>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</si>
  <si>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</si>
  <si>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</si>
  <si>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</si>
  <si>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</si>
  <si>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</si>
  <si>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</si>
  <si>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</si>
  <si>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</si>
  <si>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</si>
  <si>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</si>
  <si>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</si>
  <si>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</si>
  <si>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</si>
  <si>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</si>
  <si>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</si>
  <si>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</si>
  <si>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</si>
  <si>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</si>
  <si>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</si>
  <si>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</si>
  <si>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</si>
  <si>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</si>
  <si>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</si>
  <si>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</si>
  <si>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</si>
  <si>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</si>
  <si>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</si>
  <si>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</si>
  <si>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</si>
  <si>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</si>
  <si>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</si>
  <si>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</si>
  <si>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</si>
  <si>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</si>
  <si>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</si>
  <si>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</si>
  <si>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</si>
  <si>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</si>
  <si>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</si>
  <si>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</si>
  <si>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</si>
  <si>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</si>
  <si>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</si>
  <si>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</si>
  <si>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</si>
  <si>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</si>
  <si>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</si>
  <si>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</si>
  <si>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</si>
  <si>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</si>
  <si>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</si>
  <si>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</si>
  <si>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</si>
  <si>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</si>
  <si>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</si>
  <si>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</si>
  <si>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</si>
  <si>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</si>
  <si>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</si>
  <si>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</si>
  <si>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</si>
  <si>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</si>
  <si>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</si>
  <si>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</si>
  <si>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</si>
  <si>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</si>
  <si>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</si>
  <si>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</si>
  <si>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</si>
  <si>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</si>
  <si>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</si>
  <si>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</si>
  <si>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</si>
  <si>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</si>
  <si>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</si>
  <si>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</si>
  <si>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</si>
  <si>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</si>
  <si>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</si>
  <si>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</si>
  <si>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</si>
  <si>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</si>
  <si>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</si>
  <si>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</si>
  <si>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</si>
  <si>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</si>
  <si>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</si>
  <si>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</si>
  <si>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</si>
  <si>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</si>
  <si>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</si>
  <si>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</si>
  <si>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</si>
  <si>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</si>
  <si>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</si>
  <si>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</si>
  <si>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</si>
  <si>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</si>
  <si>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</si>
  <si>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</si>
  <si>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</si>
  <si>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</si>
  <si>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</si>
  <si>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</si>
  <si>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</si>
  <si>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</si>
  <si>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</si>
  <si>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</si>
  <si>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</si>
  <si>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</si>
  <si>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</si>
  <si>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</si>
  <si>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</si>
  <si>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</si>
  <si>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</si>
  <si>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</si>
  <si>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</si>
  <si>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</si>
  <si>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</si>
  <si>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</si>
  <si>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</si>
  <si>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</si>
  <si>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</si>
  <si>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</si>
  <si>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</si>
  <si>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</si>
  <si>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</si>
  <si>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</si>
  <si>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</si>
  <si>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</si>
  <si>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</si>
  <si>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</si>
  <si>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</si>
  <si>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</si>
  <si>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</si>
  <si>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</si>
  <si>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</si>
  <si>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</si>
  <si>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</si>
  <si>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</si>
  <si>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</si>
  <si>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</si>
  <si>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</si>
  <si>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</si>
  <si>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</si>
  <si>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</si>
  <si>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</si>
  <si>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</si>
  <si>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</si>
  <si>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</si>
  <si>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</si>
  <si>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</si>
  <si>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</si>
  <si>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</si>
  <si>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</si>
  <si>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</si>
  <si>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</si>
  <si>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</si>
  <si>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</si>
  <si>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</si>
  <si>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</si>
  <si>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</si>
  <si>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</si>
  <si>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</si>
  <si>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</si>
  <si>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</si>
  <si>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</si>
  <si>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</si>
  <si>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</si>
  <si>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</si>
  <si>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</si>
  <si>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</si>
  <si>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</si>
  <si>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</si>
  <si>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</si>
  <si>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</si>
  <si>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</si>
  <si>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</si>
  <si>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</si>
  <si>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</si>
  <si>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</si>
  <si>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</si>
  <si>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</si>
  <si>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</si>
  <si>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</si>
  <si>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</si>
  <si>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</si>
  <si>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</si>
  <si>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</si>
  <si>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</si>
  <si>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</si>
  <si>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</si>
  <si>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</si>
  <si>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</si>
  <si>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</si>
  <si>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</si>
  <si>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</si>
  <si>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</si>
  <si>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</si>
  <si>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</si>
  <si>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</si>
  <si>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</si>
  <si>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</si>
  <si>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</si>
  <si>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</si>
  <si>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</si>
  <si>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</si>
  <si>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</si>
  <si>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</si>
  <si>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</si>
  <si>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</si>
  <si>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</si>
  <si>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</si>
  <si>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</si>
  <si>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</si>
  <si>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</si>
  <si>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</si>
  <si>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</si>
  <si>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</si>
  <si>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</si>
  <si>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</si>
  <si>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</si>
  <si>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</si>
  <si>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</si>
  <si>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</si>
  <si>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</si>
  <si>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</si>
  <si>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</si>
  <si>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</si>
  <si>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</si>
  <si>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</si>
  <si>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</si>
  <si>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</si>
  <si>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</si>
  <si>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</si>
  <si>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</si>
  <si>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</si>
  <si>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</si>
  <si>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</si>
  <si>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</si>
  <si>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</si>
  <si>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</si>
  <si>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</si>
  <si>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</si>
  <si>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</si>
  <si>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</si>
  <si>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</si>
  <si>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</si>
  <si>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</si>
  <si>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</si>
  <si>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</si>
  <si>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</si>
  <si>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</si>
  <si>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</si>
  <si>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</si>
  <si>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</si>
  <si>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</si>
  <si>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</si>
  <si>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</si>
  <si>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</si>
  <si>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</si>
  <si>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</si>
  <si>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</si>
  <si>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</si>
  <si>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</si>
  <si>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</si>
  <si>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</si>
  <si>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</si>
  <si>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</si>
  <si>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</si>
  <si>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</si>
  <si>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</si>
  <si>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</si>
  <si>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</si>
  <si>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</si>
  <si>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</si>
  <si>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</si>
  <si>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</si>
  <si>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</si>
  <si>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</si>
  <si>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</si>
  <si>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</si>
  <si>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</si>
  <si>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</si>
  <si>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</si>
  <si>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</si>
  <si>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</si>
  <si>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</si>
  <si>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</si>
  <si>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</si>
  <si>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</si>
  <si>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</si>
  <si>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</si>
  <si>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</si>
  <si>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</si>
  <si>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</si>
  <si>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</si>
  <si>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</si>
  <si>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</si>
  <si>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</si>
  <si>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</si>
  <si>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</si>
  <si>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</si>
  <si>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</si>
  <si>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</si>
  <si>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</si>
  <si>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</si>
  <si>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</si>
  <si>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</si>
  <si>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</si>
  <si>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</si>
  <si>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</si>
  <si>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</si>
  <si>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</si>
  <si>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</si>
  <si>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</si>
  <si>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</si>
  <si>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</si>
  <si>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</si>
  <si>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</si>
  <si>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</si>
  <si>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</si>
  <si>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</si>
  <si>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</si>
  <si>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</si>
  <si>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</si>
  <si>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</si>
  <si>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</si>
  <si>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</si>
  <si>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</si>
  <si>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</si>
  <si>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</si>
  <si>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</si>
  <si>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</si>
  <si>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</si>
  <si>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</si>
  <si>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</si>
  <si>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</si>
  <si>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</si>
  <si>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</si>
  <si>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</si>
  <si>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</si>
  <si>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</si>
  <si>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</si>
  <si>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</si>
  <si>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</si>
  <si>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</si>
  <si>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</si>
  <si>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</si>
  <si>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</si>
  <si>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</si>
  <si>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</si>
  <si>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</si>
  <si>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</si>
  <si>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</si>
  <si>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</si>
  <si>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</si>
  <si>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</si>
  <si>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</si>
  <si>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</si>
  <si>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</si>
  <si>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</si>
  <si>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Mar</t>
  </si>
  <si>
    <t>Apr</t>
  </si>
  <si>
    <t>May</t>
  </si>
  <si>
    <t>Jun</t>
  </si>
  <si>
    <t>Jul</t>
  </si>
  <si>
    <t>Aug</t>
  </si>
  <si>
    <t>Sep</t>
  </si>
  <si>
    <t>Oct</t>
  </si>
  <si>
    <t>Nov</t>
  </si>
  <si>
    <t>Dec</t>
  </si>
  <si>
    <t>Years (Order Date)</t>
  </si>
  <si>
    <t>Months (Order Date)</t>
  </si>
  <si>
    <t>Arabica</t>
  </si>
  <si>
    <t>Excelsa</t>
  </si>
  <si>
    <t>Liberica</t>
  </si>
  <si>
    <t>Robusta</t>
  </si>
  <si>
    <t>Sum of Sales</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</si>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</sst>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i val="0"/>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s>
  <tableStyles count="3" defaultTableStyle="TableStyleMedium2" defaultPivotStyle="PivotStyleMedium9">
    <tableStyle name="Purple" pivot="0" table="0" count="8" xr9:uid="{53F8E3F6-1248-4E4E-86D1-EC054EACA9CD}">
      <tableStyleElement type="wholeTable" dxfId="17"/>
      <tableStyleElement type="headerRow" dxfId="16"/>
    </tableStyle>
    <tableStyle name="Purple_Slicer_Style" pivot="0" table="0" count="6" xr9:uid="{D70D1921-227D-4392-A6D6-08F5A092A6AB}">
      <tableStyleElement type="wholeTable" dxfId="15"/>
      <tableStyleElement type="headerRow" dxfId="14"/>
    </tableStyle>
    <tableStyle name="Purple_Timeline_Style" pivot="0" table="0" count="8" xr9:uid="{FD3DEDE2-A325-41B6-A2C3-B701BE993E61}">
      <tableStyleElement type="wholeTable" dxfId="13"/>
      <tableStyleElement type="headerRow" dxfId="12"/>
    </tableStyle>
  </tableStyles>
  <colors>
    <mruColors>
      <color rgb="FF009242"/>
      <color rgb="FF004821"/>
      <color rgb="FF8635D7"/>
      <color rgb="FF558335"/>
      <color rgb="FF00E266"/>
      <color rgb="FF3C1464"/>
      <color rgb="FF833C0B"/>
      <color rgb="FFE6D5F7"/>
      <color rgb="FF3C14C4"/>
    </mruColors>
  </colors>
  <extLst>
    <ext xmlns:x14="http://schemas.microsoft.com/office/spreadsheetml/2009/9/main" uri="{46F421CA-312F-682f-3DD2-61675219B42D}">
      <x14:dxfs count="4">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fill>
            <patternFill>
              <fgColor theme="0"/>
            </patternFill>
          </fill>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_Slicer_Style">
        <x14:slicerStyle name="Purple_Slicer_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4.9989318521683403E-2"/>
              <bgColor theme="0" tint="-0.14996795556505021"/>
            </patternFill>
          </fill>
        </dxf>
        <dxf>
          <fill>
            <patternFill patternType="solid">
              <fgColor theme="0"/>
              <bgColor rgb="FF8635D7"/>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Purple">
        <x15:timelineStyle name="Purp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_Timeline_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[Coffee_Dashboard.xlsx]Total_Sales!Total_Sales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C6-4E44-A405-121495A1DF02}"/>
            </c:ext>
          </c:extLst>
        </c:ser>
        <c:ser>
          <c:idx val="1"/>
          <c:order val="1"/>
          <c:tx>
            <c:strRef>
              <c:f>Total_Sales!$D$3:$D$4</c:f>
              <c:strCache>
                <c:ptCount val="1"/>
                <c:pt idx="0">
                  <c:v>Excelsa</c:v>
                </c:pt>
              </c:strCache>
            </c:strRef>
          </c:tx>
          <c:spPr>
            <a:ln w="28575" cap="rnd">
              <a:solidFill>
                <a:srgbClr val="833C0B"/>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C6-4E44-A405-121495A1DF02}"/>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EC6-4E44-A405-121495A1DF02}"/>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CEC6-4E44-A405-121495A1DF02}"/>
            </c:ext>
          </c:extLst>
        </c:ser>
        <c:dLbls>
          <c:showLegendKey val="0"/>
          <c:showVal val="0"/>
          <c:showCatName val="0"/>
          <c:showSerName val="0"/>
          <c:showPercent val="0"/>
          <c:showBubbleSize val="0"/>
        </c:dLbls>
        <c:smooth val="0"/>
        <c:axId val="1773683215"/>
        <c:axId val="1778656431"/>
      </c:lineChart>
      <c:catAx>
        <c:axId val="177368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8656431"/>
        <c:crosses val="autoZero"/>
        <c:auto val="1"/>
        <c:lblAlgn val="ctr"/>
        <c:lblOffset val="100"/>
        <c:noMultiLvlLbl val="0"/>
      </c:catAx>
      <c:valAx>
        <c:axId val="177865643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368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[Coffee_Dashboard.xlsx]Country_Bar_Chart!Total_Sales</c:name>
    <c:fmtId val="9"/>
  </c:pivotSource>
  <c:chart>
    <c:title>
      <c:tx>
        <c:rich>
          <a:bodyPr rot="0" spcFirstLastPara="1" vertOverflow="ellipsis" vert="horz" wrap="square" anchor="ctr" anchorCtr="1"/>
          <a:lstStyle/>
          <a:p>
            <a:pPr>
              <a:defRPr sz="1400" b="0" i="0" u="none" strike="noStrike" kern="1200" spc="0" baseline="0">
                <a:solidFill>
                  <a:srgbClr val="8635D7"/>
                </a:solidFill>
                <a:latin typeface="+mn-lt"/>
                <a:ea typeface="+mn-ea"/>
                <a:cs typeface="+mn-cs"/>
              </a:defRPr>
            </a:pPr>
            <a:r>
              <a:rPr lang="en-US" b="0">
                <a:solidFill>
                  <a:srgbClr val="8635D7"/>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635D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w="0">
            <a:solidFill>
              <a:schemeClr val="bg1"/>
            </a:solidFill>
          </a:ln>
          <a:effectLst/>
        </c:spPr>
      </c:pivotFmt>
      <c:pivotFmt>
        <c:idx val="2"/>
        <c:spPr>
          <a:solidFill>
            <a:srgbClr val="558335"/>
          </a:solidFill>
          <a:ln>
            <a:noFill/>
          </a:ln>
          <a:effectLst/>
        </c:spPr>
      </c:pivotFmt>
      <c:pivotFmt>
        <c:idx val="3"/>
        <c:spPr>
          <a:solidFill>
            <a:srgbClr val="00924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242"/>
          </a:solidFill>
          <a:ln>
            <a:noFill/>
          </a:ln>
          <a:effectLst/>
        </c:spPr>
      </c:pivotFmt>
      <c:pivotFmt>
        <c:idx val="6"/>
        <c:spPr>
          <a:solidFill>
            <a:srgbClr val="558335"/>
          </a:solidFill>
          <a:ln>
            <a:noFill/>
          </a:ln>
          <a:effectLst/>
        </c:spPr>
      </c:pivotFmt>
      <c:pivotFmt>
        <c:idx val="7"/>
        <c:spPr>
          <a:solidFill>
            <a:srgbClr val="004821"/>
          </a:solidFill>
          <a:ln w="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242"/>
          </a:solidFill>
          <a:ln>
            <a:noFill/>
          </a:ln>
          <a:effectLst/>
        </c:spPr>
      </c:pivotFmt>
      <c:pivotFmt>
        <c:idx val="10"/>
        <c:spPr>
          <a:solidFill>
            <a:srgbClr val="558335"/>
          </a:solidFill>
          <a:ln>
            <a:noFill/>
          </a:ln>
          <a:effectLst/>
        </c:spPr>
      </c:pivotFmt>
      <c:pivotFmt>
        <c:idx val="11"/>
        <c:spPr>
          <a:solidFill>
            <a:srgbClr val="004821"/>
          </a:solidFill>
          <a:ln w="0">
            <a:solidFill>
              <a:schemeClr val="bg1"/>
            </a:solidFill>
          </a:ln>
          <a:effectLst/>
        </c:spPr>
      </c:pivotFmt>
    </c:pivotFmts>
    <c:plotArea>
      <c:layout/>
      <c:barChart>
        <c:barDir val="bar"/>
        <c:grouping val="clustered"/>
        <c:varyColors val="0"/>
        <c:ser>
          <c:idx val="0"/>
          <c:order val="0"/>
          <c:tx>
            <c:strRef>
              <c:f>Country_Bar_Chart!$B$3</c:f>
              <c:strCache>
                <c:ptCount val="1"/>
                <c:pt idx="0">
                  <c:v>Total</c:v>
                </c:pt>
              </c:strCache>
            </c:strRef>
          </c:tx>
          <c:spPr>
            <a:solidFill>
              <a:schemeClr val="accent1"/>
            </a:solidFill>
            <a:ln>
              <a:noFill/>
            </a:ln>
            <a:effectLst/>
          </c:spPr>
          <c:invertIfNegative val="0"/>
          <c:dPt>
            <c:idx val="0"/>
            <c:invertIfNegative val="0"/>
            <c:bubble3D val="0"/>
            <c:spPr>
              <a:solidFill>
                <a:srgbClr val="009242"/>
              </a:solidFill>
              <a:ln>
                <a:noFill/>
              </a:ln>
              <a:effectLst/>
            </c:spPr>
            <c:extLst>
              <c:ext xmlns:c16="http://schemas.microsoft.com/office/drawing/2014/chart" uri="{C3380CC4-5D6E-409C-BE32-E72D297353CC}">
                <c16:uniqueId val="{00000001-B361-40AB-99FE-6A8DF1BFC2DC}"/>
              </c:ext>
            </c:extLst>
          </c:dPt>
          <c:dPt>
            <c:idx val="1"/>
            <c:invertIfNegative val="0"/>
            <c:bubble3D val="0"/>
            <c:spPr>
              <a:solidFill>
                <a:srgbClr val="558335"/>
              </a:solidFill>
              <a:ln>
                <a:noFill/>
              </a:ln>
              <a:effectLst/>
            </c:spPr>
            <c:extLst>
              <c:ext xmlns:c16="http://schemas.microsoft.com/office/drawing/2014/chart" uri="{C3380CC4-5D6E-409C-BE32-E72D297353CC}">
                <c16:uniqueId val="{00000003-B361-40AB-99FE-6A8DF1BFC2DC}"/>
              </c:ext>
            </c:extLst>
          </c:dPt>
          <c:dPt>
            <c:idx val="2"/>
            <c:invertIfNegative val="0"/>
            <c:bubble3D val="0"/>
            <c:spPr>
              <a:solidFill>
                <a:srgbClr val="004821"/>
              </a:solidFill>
              <a:ln w="0">
                <a:solidFill>
                  <a:schemeClr val="bg1"/>
                </a:solidFill>
              </a:ln>
              <a:effectLst/>
            </c:spPr>
            <c:extLst>
              <c:ext xmlns:c16="http://schemas.microsoft.com/office/drawing/2014/chart" uri="{C3380CC4-5D6E-409C-BE32-E72D297353CC}">
                <c16:uniqueId val="{00000005-B361-40AB-99FE-6A8DF1BFC2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361-40AB-99FE-6A8DF1BFC2DC}"/>
            </c:ext>
          </c:extLst>
        </c:ser>
        <c:dLbls>
          <c:dLblPos val="outEnd"/>
          <c:showLegendKey val="0"/>
          <c:showVal val="1"/>
          <c:showCatName val="0"/>
          <c:showSerName val="0"/>
          <c:showPercent val="0"/>
          <c:showBubbleSize val="0"/>
        </c:dLbls>
        <c:gapWidth val="182"/>
        <c:axId val="97815423"/>
        <c:axId val="97821183"/>
      </c:barChart>
      <c:catAx>
        <c:axId val="9781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635D7"/>
                </a:solidFill>
                <a:latin typeface="+mn-lt"/>
                <a:ea typeface="+mn-ea"/>
                <a:cs typeface="+mn-cs"/>
              </a:defRPr>
            </a:pPr>
            <a:endParaRPr lang="en-US"/>
          </a:p>
        </c:txPr>
        <c:crossAx val="97821183"/>
        <c:crosses val="autoZero"/>
        <c:auto val="1"/>
        <c:lblAlgn val="ctr"/>
        <c:lblOffset val="100"/>
        <c:noMultiLvlLbl val="0"/>
      </c:catAx>
      <c:valAx>
        <c:axId val="9782118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635D7"/>
                </a:solidFill>
                <a:latin typeface="+mn-lt"/>
                <a:ea typeface="+mn-ea"/>
                <a:cs typeface="+mn-cs"/>
              </a:defRPr>
            </a:pPr>
            <a:endParaRPr lang="en-US"/>
          </a:p>
        </c:txPr>
        <c:crossAx val="9781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[Coffee_Dashboard.xlsx]Top_5_Customers!Total_Sales</c:name>
    <c:fmtId val="10"/>
  </c:pivotSource>
  <c:chart>
    <c:title>
      <c:tx>
        <c:rich>
          <a:bodyPr rot="0" spcFirstLastPara="1" vertOverflow="ellipsis" vert="horz" wrap="square" anchor="ctr" anchorCtr="1"/>
          <a:lstStyle/>
          <a:p>
            <a:pPr>
              <a:defRPr sz="1400" b="0" i="0" u="none" strike="noStrike" kern="1200" spc="0" baseline="0">
                <a:solidFill>
                  <a:srgbClr val="8635D7"/>
                </a:solidFill>
                <a:latin typeface="+mn-lt"/>
                <a:ea typeface="+mn-ea"/>
                <a:cs typeface="+mn-cs"/>
              </a:defRPr>
            </a:pPr>
            <a:r>
              <a:rPr lang="en-US" b="0">
                <a:solidFill>
                  <a:srgbClr val="8635D7"/>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635D7"/>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w="0">
            <a:solidFill>
              <a:schemeClr val="bg1"/>
            </a:solidFill>
          </a:ln>
          <a:effectLst/>
        </c:spPr>
      </c:pivotFmt>
      <c:pivotFmt>
        <c:idx val="2"/>
        <c:spPr>
          <a:solidFill>
            <a:srgbClr val="558335"/>
          </a:solidFill>
          <a:ln>
            <a:noFill/>
          </a:ln>
          <a:effectLst/>
        </c:spPr>
      </c:pivotFmt>
      <c:pivotFmt>
        <c:idx val="3"/>
        <c:spPr>
          <a:solidFill>
            <a:srgbClr val="009242"/>
          </a:solidFill>
          <a:ln>
            <a:noFill/>
          </a:ln>
          <a:effectLst/>
        </c:spPr>
      </c:pivotFmt>
      <c:pivotFmt>
        <c:idx val="4"/>
        <c:spPr>
          <a:solidFill>
            <a:srgbClr val="009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242"/>
          </a:solidFill>
          <a:ln>
            <a:noFill/>
          </a:ln>
          <a:effectLst/>
        </c:spPr>
      </c:pivotFmt>
      <c:pivotFmt>
        <c:idx val="6"/>
        <c:spPr>
          <a:solidFill>
            <a:srgbClr val="558335"/>
          </a:solidFill>
          <a:ln>
            <a:noFill/>
          </a:ln>
          <a:effectLst/>
        </c:spPr>
      </c:pivotFmt>
      <c:pivotFmt>
        <c:idx val="7"/>
        <c:spPr>
          <a:solidFill>
            <a:srgbClr val="004821"/>
          </a:solidFill>
          <a:ln w="0">
            <a:solidFill>
              <a:schemeClr val="bg1"/>
            </a:solidFill>
          </a:ln>
          <a:effectLst/>
        </c:spPr>
      </c:pivotFmt>
      <c:pivotFmt>
        <c:idx val="8"/>
        <c:spPr>
          <a:solidFill>
            <a:srgbClr val="009242"/>
          </a:solidFill>
          <a:ln>
            <a:noFill/>
          </a:ln>
          <a:effectLst/>
        </c:spPr>
      </c:pivotFmt>
      <c:pivotFmt>
        <c:idx val="9"/>
        <c:spPr>
          <a:solidFill>
            <a:srgbClr val="009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9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9242"/>
            </a:solidFill>
            <a:ln>
              <a:noFill/>
            </a:ln>
            <a:effectLst/>
          </c:spPr>
          <c:invertIfNegative val="0"/>
          <c:dPt>
            <c:idx val="0"/>
            <c:invertIfNegative val="0"/>
            <c:bubble3D val="0"/>
            <c:extLst>
              <c:ext xmlns:c16="http://schemas.microsoft.com/office/drawing/2014/chart" uri="{C3380CC4-5D6E-409C-BE32-E72D297353CC}">
                <c16:uniqueId val="{00000000-F0B9-44D9-8513-AFB5DEC35307}"/>
              </c:ext>
            </c:extLst>
          </c:dPt>
          <c:dPt>
            <c:idx val="1"/>
            <c:invertIfNegative val="0"/>
            <c:bubble3D val="0"/>
            <c:extLst>
              <c:ext xmlns:c16="http://schemas.microsoft.com/office/drawing/2014/chart" uri="{C3380CC4-5D6E-409C-BE32-E72D297353CC}">
                <c16:uniqueId val="{00000001-F0B9-44D9-8513-AFB5DEC35307}"/>
              </c:ext>
            </c:extLst>
          </c:dPt>
          <c:dPt>
            <c:idx val="2"/>
            <c:invertIfNegative val="0"/>
            <c:bubble3D val="0"/>
            <c:extLst>
              <c:ext xmlns:c16="http://schemas.microsoft.com/office/drawing/2014/chart" uri="{C3380CC4-5D6E-409C-BE32-E72D297353CC}">
                <c16:uniqueId val="{00000002-F0B9-44D9-8513-AFB5DEC3530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635D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0B9-44D9-8513-AFB5DEC35307}"/>
            </c:ext>
          </c:extLst>
        </c:ser>
        <c:dLbls>
          <c:dLblPos val="outEnd"/>
          <c:showLegendKey val="0"/>
          <c:showVal val="1"/>
          <c:showCatName val="0"/>
          <c:showSerName val="0"/>
          <c:showPercent val="0"/>
          <c:showBubbleSize val="0"/>
        </c:dLbls>
        <c:gapWidth val="182"/>
        <c:axId val="97815423"/>
        <c:axId val="97821183"/>
      </c:barChart>
      <c:catAx>
        <c:axId val="9781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635D7"/>
                </a:solidFill>
                <a:latin typeface="+mn-lt"/>
                <a:ea typeface="+mn-ea"/>
                <a:cs typeface="+mn-cs"/>
              </a:defRPr>
            </a:pPr>
            <a:endParaRPr lang="en-US"/>
          </a:p>
        </c:txPr>
        <c:crossAx val="97821183"/>
        <c:crosses val="autoZero"/>
        <c:auto val="1"/>
        <c:lblAlgn val="ctr"/>
        <c:lblOffset val="100"/>
        <c:noMultiLvlLbl val="0"/>
      </c:catAx>
      <c:valAx>
        <c:axId val="9782118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635D7"/>
                </a:solidFill>
                <a:latin typeface="+mn-lt"/>
                <a:ea typeface="+mn-ea"/>
                <a:cs typeface="+mn-cs"/>
              </a:defRPr>
            </a:pPr>
            <a:endParaRPr lang="en-US"/>
          </a:p>
        </c:txPr>
        <c:crossAx val="9781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15875</xdr:colOff>
      <xdr:row>5</xdr:row>
      <xdr:rowOff>0</xdr:rowOff>
    </xdr:to>
    <xdr:sp macro="" textlink="">
      <xdr:nvSpPr>
        <xdr:cNvPr id="2" name="Rectangle 1">
          <a:extLst>
            <a:ext uri="{FF2B5EF4-FFF2-40B4-BE49-F238E27FC236}">
              <a16:creationId xmlns:a16="http://schemas.microsoft.com/office/drawing/2014/main" id="{6940285F-90D4-C8E9-ABDC-8B262D7EAE16}"/>
            </a:ext>
          </a:extLst>
        </xdr:cNvPr>
        <xdr:cNvSpPr/>
      </xdr:nvSpPr>
      <xdr:spPr>
        <a:xfrm>
          <a:off x="111125" y="63500"/>
          <a:ext cx="12080875" cy="69850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19050</xdr:colOff>
      <xdr:row>16</xdr:row>
      <xdr:rowOff>1584</xdr:rowOff>
    </xdr:from>
    <xdr:to>
      <xdr:col>13</xdr:col>
      <xdr:colOff>0</xdr:colOff>
      <xdr:row>47</xdr:row>
      <xdr:rowOff>123824</xdr:rowOff>
    </xdr:to>
    <xdr:graphicFrame macro="">
      <xdr:nvGraphicFramePr>
        <xdr:cNvPr id="3" name="Chart 2">
          <a:extLst>
            <a:ext uri="{FF2B5EF4-FFF2-40B4-BE49-F238E27FC236}">
              <a16:creationId xmlns:a16="http://schemas.microsoft.com/office/drawing/2014/main" id="{A2DD0840-CEDA-448E-A36C-5F14C1FD0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196850</xdr:colOff>
      <xdr:row>11</xdr:row>
      <xdr:rowOff>6350</xdr:rowOff>
    </xdr:from>
    <xdr:to>
      <xdr:col>17</xdr:col>
      <xdr:colOff>219075</xdr:colOff>
      <xdr:row>16</xdr:row>
      <xdr:rowOff>19050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C4E116A-407E-4FE1-9311-FE05076824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682442" y="1872192"/>
              <a:ext cx="2471208" cy="909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177799</xdr:colOff>
      <xdr:row>6</xdr:row>
      <xdr:rowOff>19050</xdr:rowOff>
    </xdr:from>
    <xdr:to>
      <xdr:col>21</xdr:col>
      <xdr:colOff>9524</xdr:colOff>
      <xdr:row>10</xdr:row>
      <xdr:rowOff>57150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7D82648-681F-4617-AB2F-7BE9F357906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663391" y="982133"/>
              <a:ext cx="4742391" cy="757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323850</xdr:colOff>
      <xdr:row>11</xdr:row>
      <xdr:rowOff>28575</xdr:rowOff>
    </xdr:from>
    <xdr:to>
      <xdr:col>20</xdr:col>
      <xdr:colOff>600076</xdr:colOff>
      <xdr:row>16</xdr:row>
      <xdr:rowOff>34925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CD7B560-D9D4-46E4-90A1-614EB4E54E2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261600" y="1888067"/>
              <a:ext cx="2114551" cy="909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177800</xdr:colOff>
      <xdr:row>16</xdr:row>
      <xdr:rowOff>133350</xdr:rowOff>
    </xdr:from>
    <xdr:to>
      <xdr:col>20</xdr:col>
      <xdr:colOff>590550</xdr:colOff>
      <xdr:row>31</xdr:row>
      <xdr:rowOff>171450</xdr:rowOff>
    </xdr:to>
    <xdr:graphicFrame macro="">
      <xdr:nvGraphicFramePr>
        <xdr:cNvPr id="8" name="Chart 7">
          <a:extLst>
            <a:ext uri="{FF2B5EF4-FFF2-40B4-BE49-F238E27FC236}">
              <a16:creationId xmlns:a16="http://schemas.microsoft.com/office/drawing/2014/main" id="{5536658C-B79B-4588-A849-0673B74A4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171450</xdr:colOff>
      <xdr:row>32</xdr:row>
      <xdr:rowOff>82550</xdr:rowOff>
    </xdr:from>
    <xdr:to>
      <xdr:col>20</xdr:col>
      <xdr:colOff>590550</xdr:colOff>
      <xdr:row>47</xdr:row>
      <xdr:rowOff>133350</xdr:rowOff>
    </xdr:to>
    <xdr:graphicFrame macro="">
      <xdr:nvGraphicFramePr>
        <xdr:cNvPr id="9" name="Chart 8">
          <a:extLst>
            <a:ext uri="{FF2B5EF4-FFF2-40B4-BE49-F238E27FC236}">
              <a16:creationId xmlns:a16="http://schemas.microsoft.com/office/drawing/2014/main" id="{0E8044DF-E97E-4434-AF92-8EEE3C7B7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5</xdr:row>
      <xdr:rowOff>180974</xdr:rowOff>
    </xdr:from>
    <xdr:to>
      <xdr:col>13</xdr:col>
      <xdr:colOff>19050</xdr:colOff>
      <xdr:row>16</xdr:row>
      <xdr:rowOff>9524</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12F02F06-C58A-FF00-AC11-3674DD6D753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1600" y="967316"/>
              <a:ext cx="7399867" cy="18076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2.837162731485" createdVersion="8" refreshedVersion="8" minRefreshableVersion="3" recordCount="1000" xr:uid="{BD715A75-1733-483F-A48A-72F3F022024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24848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C4093-FE56-4578-BF56-5E433174E9ED}"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sd="0" x="0"/>
        <item x="1"/>
        <item x="2"/>
        <item x="3"/>
        <item x="4"/>
        <item sd="0"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3"/>
  </dataFields>
  <chartFormats count="9">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F53635-2C11-4145-B6E9-C6BD2CD24792}"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168"/>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2CCE8F-119D-45BC-A0E2-17200964C4A5}"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5" baseItem="0" numFmtId="168"/>
  </dataFields>
  <chartFormats count="6">
    <chartFormat chart="5"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5" count="1" selected="0">
            <x v="28"/>
          </reference>
        </references>
      </pivotArea>
    </chartFormat>
    <chartFormat chart="9" format="9" series="1">
      <pivotArea type="data" outline="0" fieldPosition="0">
        <references count="1">
          <reference field="4294967294" count="1" selected="0">
            <x v="0"/>
          </reference>
        </references>
      </pivotArea>
    </chartFormat>
    <chartFormat chart="1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EBFFF4A-150D-472F-9758-5202F3DF39C5}" sourceName="Size">
  <pivotTables>
    <pivotTable tabId="18" name="Total_Sales"/>
    <pivotTable tabId="19" name="Total_Sales"/>
    <pivotTable tabId="20" name="Total_Sales"/>
  </pivotTables>
  <data>
    <tabular pivotCacheId="3248488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A099C54-42EC-4919-BECF-BC47FC800FE8}" sourceName="Roast Type Name">
  <pivotTables>
    <pivotTable tabId="18" name="Total_Sales"/>
    <pivotTable tabId="19" name="Total_Sales"/>
    <pivotTable tabId="20" name="Total_Sales"/>
  </pivotTables>
  <data>
    <tabular pivotCacheId="3248488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550B291-9EBC-496C-BA67-2133B86C3913}" sourceName="Loyalty Card">
  <pivotTables>
    <pivotTable tabId="18" name="Total_Sales"/>
    <pivotTable tabId="19" name="Total_Sales"/>
    <pivotTable tabId="20" name="Total_Sales"/>
  </pivotTables>
  <data>
    <tabular pivotCacheId="3248488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C081BE4-1160-4CDD-9536-54BD8375C3CD}" cache="Slicer_Size" caption="Size" columnCount="2" rowHeight="241300"/>
  <slicer name="Roast Type Name" xr10:uid="{1A248FC3-DD77-477A-8B97-9EB54853D27E}" cache="Slicer_Roast_Type_Name" caption="Roast Type Name" columnCount="3" rowHeight="241300"/>
  <slicer name="Loyalty Card" xr10:uid="{7B7B62BB-E63C-4BA7-BB1E-CA8B34626DA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F69247-91E6-4EBB-B883-DF73B79BD37E}" name="Orders" displayName="Orders" ref="A1:P1001" totalsRowShown="0" headerRowDxfId="11">
  <autoFilter ref="A1:P1001" xr:uid="{68F69247-91E6-4EBB-B883-DF73B79BD37E}"/>
  <tableColumns count="16">
    <tableColumn id="1" xr3:uid="{D53751E6-F4D9-4D88-9E47-F3CD79488487}" name="Order ID" dataDxfId="10"/>
    <tableColumn id="2" xr3:uid="{BECFEC64-143B-46D0-92DE-3640FDF628F1}" name="Order Date" dataDxfId="9"/>
    <tableColumn id="3" xr3:uid="{FB4280ED-7B57-4DE6-8EAB-8759D03A512C}" name="Customer ID" dataDxfId="8"/>
    <tableColumn id="4" xr3:uid="{02E0C5E8-2BB7-494C-9733-5BD7E0324082}" name="Product ID"/>
    <tableColumn id="5" xr3:uid="{A609447F-F412-4EB8-80F1-E9E560D738BD}" name="Quantity" dataDxfId="7"/>
    <tableColumn id="6" xr3:uid="{591D5C01-E5DF-43FA-932E-B41EB217CFAF}" name="Customer Name" dataDxfId="6">
      <calculatedColumnFormula>_xlfn.XLOOKUP(C2,customers!$A$2:$A$1001,customers!$B$2:$B$1001,,0)</calculatedColumnFormula>
    </tableColumn>
    <tableColumn id="7" xr3:uid="{2F8AE3F2-75C7-4CAA-8CA5-8F378E83EF5E}" name="Email" dataDxfId="5">
      <calculatedColumnFormula>IF(_xlfn.XLOOKUP(C2,customers!$A$1:$A$1001,customers!$C$1:$C$1001,,0)=0,"",(_xlfn.XLOOKUP(C2,customers!$A$1:$A$1001,customers!$C$1:$C$1001,,0)))</calculatedColumnFormula>
    </tableColumn>
    <tableColumn id="8" xr3:uid="{48A90B87-B844-42FF-863E-A34F5A470839}" name="Country" dataDxfId="4">
      <calculatedColumnFormula>_xlfn.XLOOKUP(orders!C2,customers!$A$1:$A$1001,customers!$G$1:$G$1001,,0)</calculatedColumnFormula>
    </tableColumn>
    <tableColumn id="9" xr3:uid="{28DF236A-8055-4B9B-8E9B-E9CB4C8AB0B2}" name="Coffee Type">
      <calculatedColumnFormula>INDEX(products!$A$1:$G$49,MATCH(orders!$D2,products!$A$1:$A$49,0),MATCH(orders!I$1,products!$A$1:$G$1,0))</calculatedColumnFormula>
    </tableColumn>
    <tableColumn id="10" xr3:uid="{72B92200-6622-44FB-ADA0-227457AF7669}" name="Roast Type">
      <calculatedColumnFormula>INDEX(products!$A$1:$G$49,MATCH(orders!$D2,products!$A$1:$A$49,0),MATCH(orders!J$1,products!$A$1:$G$1,0))</calculatedColumnFormula>
    </tableColumn>
    <tableColumn id="11" xr3:uid="{29CE417D-87CC-4410-AC93-B813B95D3003}" name="Size" dataDxfId="3">
      <calculatedColumnFormula>INDEX(products!$A$1:$G$49,MATCH(orders!$D2,products!$A$1:$A$49,0),MATCH(orders!K$1,products!$A$1:$G$1,0))</calculatedColumnFormula>
    </tableColumn>
    <tableColumn id="12" xr3:uid="{1934223E-0675-42B7-B1E0-F0C4168CBACD}" name="Unit Price" dataDxfId="2">
      <calculatedColumnFormula>INDEX(products!$A$1:$G$49,MATCH(orders!$D2,products!$A$1:$A$49,0),MATCH(orders!L$1,products!$A$1:$G$1,0))</calculatedColumnFormula>
    </tableColumn>
    <tableColumn id="13" xr3:uid="{2773CC3B-9868-4BE8-BC95-B5DD6DA01900}" name="Sales" dataDxfId="1">
      <calculatedColumnFormula>L2*E2</calculatedColumnFormula>
    </tableColumn>
    <tableColumn id="14" xr3:uid="{C245DCA8-1449-40FA-B916-535E7B13D7EF}" name="Coffee Type Name">
      <calculatedColumnFormula>IF(I2="Rob","Robusta",IF(I2 = "Exc","Excelsa",IF(I2="Ara","Arabica",IF(I2="Lib","Liberica",""))))</calculatedColumnFormula>
    </tableColumn>
    <tableColumn id="15" xr3:uid="{1CE077F1-8AB9-4C8D-ADE0-AB80A4FF821D}" name="Roast Type Name">
      <calculatedColumnFormula>IF(J2="M","Medium",IF(J2="L","Light",IF(J2= "D","Dark","")))</calculatedColumnFormula>
    </tableColumn>
    <tableColumn id="16" xr3:uid="{0ED12843-B76A-4EF8-9B22-BDDEDB1DF2FC}"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C88276-7861-4076-A0AA-AAC227CAF527}" sourceName="Order Date">
  <pivotTables>
    <pivotTable tabId="18" name="Total_Sales"/>
    <pivotTable tabId="19" name="Total_Sales"/>
    <pivotTable tabId="20" name="Total_Sales"/>
  </pivotTables>
  <state minimalRefreshVersion="6" lastRefreshVersion="6" pivotCacheId="3248488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1DCC3DD-2D54-4C9F-BBBF-FAEEDF80FCDF}" cache="NativeTimeline_Order_Date" caption="Order Date" level="2" selectionLevel="2" scrollPosition="2019-06-22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4C81D-5456-46A3-90CD-3EB4CE550F8C}">
  <dimension ref="A1"/>
  <sheetViews>
    <sheetView showGridLines="0" tabSelected="1" zoomScale="90" zoomScaleNormal="90" workbookViewId="0">
      <selection activeCell="W4" sqref="W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FC315-41E6-485C-8CAE-D7997A663E40}">
  <dimension ref="A3:F48"/>
  <sheetViews>
    <sheetView workbookViewId="0">
      <selection activeCell="B33" sqref="B5:B48"/>
      <pivotSelection pane="bottomRight" showHeader="1" dimension="1" activeRow="32" activeCol="1" click="1" r:id="rId1">
        <pivotArea dataOnly="0" labelOnly="1" outline="0" fieldPosition="0">
          <references count="1">
            <reference field="16" count="0"/>
          </references>
        </pivotArea>
      </pivotSelection>
    </sheetView>
  </sheetViews>
  <sheetFormatPr defaultRowHeight="14.5" x14ac:dyDescent="0.35"/>
  <cols>
    <col min="1" max="1" width="12.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 min="7" max="7" width="10.7265625" bestFit="1" customWidth="1"/>
  </cols>
  <sheetData>
    <row r="3" spans="1:6" x14ac:dyDescent="0.35">
      <c r="A3" s="6" t="s">
        <v>6219</v>
      </c>
      <c r="C3" s="6" t="s">
        <v>6196</v>
      </c>
    </row>
    <row r="4" spans="1:6" x14ac:dyDescent="0.35">
      <c r="A4" s="6" t="s">
        <v>6213</v>
      </c>
      <c r="B4" s="6" t="s">
        <v>6214</v>
      </c>
      <c r="C4" t="s">
        <v>6215</v>
      </c>
      <c r="D4" t="s">
        <v>6216</v>
      </c>
      <c r="E4" t="s">
        <v>6217</v>
      </c>
      <c r="F4" t="s">
        <v>6218</v>
      </c>
    </row>
    <row r="5" spans="1:6" x14ac:dyDescent="0.35">
      <c r="A5" t="s">
        <v>6198</v>
      </c>
      <c r="B5" t="s">
        <v>6202</v>
      </c>
      <c r="C5" s="7">
        <v>186.85499999999999</v>
      </c>
      <c r="D5" s="7">
        <v>305.97000000000003</v>
      </c>
      <c r="E5" s="7">
        <v>213.15999999999997</v>
      </c>
      <c r="F5" s="7">
        <v>123</v>
      </c>
    </row>
    <row r="6" spans="1:6" x14ac:dyDescent="0.35">
      <c r="B6" t="s">
        <v>6220</v>
      </c>
      <c r="C6" s="7">
        <v>251.96499999999997</v>
      </c>
      <c r="D6" s="7">
        <v>129.46</v>
      </c>
      <c r="E6" s="7">
        <v>434.03999999999996</v>
      </c>
      <c r="F6" s="7">
        <v>171.93999999999997</v>
      </c>
    </row>
    <row r="7" spans="1:6" x14ac:dyDescent="0.35">
      <c r="B7" t="s">
        <v>6203</v>
      </c>
      <c r="C7" s="7">
        <v>224.94499999999999</v>
      </c>
      <c r="D7" s="7">
        <v>349.12</v>
      </c>
      <c r="E7" s="7">
        <v>321.04000000000002</v>
      </c>
      <c r="F7" s="7">
        <v>126.035</v>
      </c>
    </row>
    <row r="8" spans="1:6" x14ac:dyDescent="0.35">
      <c r="B8" t="s">
        <v>6204</v>
      </c>
      <c r="C8" s="7">
        <v>307.12</v>
      </c>
      <c r="D8" s="7">
        <v>681.07499999999993</v>
      </c>
      <c r="E8" s="7">
        <v>533.70499999999993</v>
      </c>
      <c r="F8" s="7">
        <v>158.85</v>
      </c>
    </row>
    <row r="9" spans="1:6" x14ac:dyDescent="0.35">
      <c r="B9" t="s">
        <v>6205</v>
      </c>
      <c r="C9" s="7">
        <v>53.664999999999992</v>
      </c>
      <c r="D9" s="7">
        <v>83.025000000000006</v>
      </c>
      <c r="E9" s="7">
        <v>193.83499999999998</v>
      </c>
      <c r="F9" s="7">
        <v>68.039999999999992</v>
      </c>
    </row>
    <row r="10" spans="1:6" x14ac:dyDescent="0.35">
      <c r="B10" t="s">
        <v>6206</v>
      </c>
      <c r="C10" s="7">
        <v>163.01999999999998</v>
      </c>
      <c r="D10" s="7">
        <v>678.3599999999999</v>
      </c>
      <c r="E10" s="7">
        <v>171.04500000000002</v>
      </c>
      <c r="F10" s="7">
        <v>372.255</v>
      </c>
    </row>
    <row r="11" spans="1:6" x14ac:dyDescent="0.35">
      <c r="B11" t="s">
        <v>6207</v>
      </c>
      <c r="C11" s="7">
        <v>345.02</v>
      </c>
      <c r="D11" s="7">
        <v>273.86999999999995</v>
      </c>
      <c r="E11" s="7">
        <v>184.12999999999997</v>
      </c>
      <c r="F11" s="7">
        <v>201.11499999999998</v>
      </c>
    </row>
    <row r="12" spans="1:6" x14ac:dyDescent="0.35">
      <c r="B12" t="s">
        <v>6208</v>
      </c>
      <c r="C12" s="7">
        <v>334.89</v>
      </c>
      <c r="D12" s="7">
        <v>70.95</v>
      </c>
      <c r="E12" s="7">
        <v>134.23000000000002</v>
      </c>
      <c r="F12" s="7">
        <v>166.27499999999998</v>
      </c>
    </row>
    <row r="13" spans="1:6" x14ac:dyDescent="0.35">
      <c r="B13" t="s">
        <v>6209</v>
      </c>
      <c r="C13" s="7">
        <v>178.70999999999998</v>
      </c>
      <c r="D13" s="7">
        <v>166.1</v>
      </c>
      <c r="E13" s="7">
        <v>439.30999999999995</v>
      </c>
      <c r="F13" s="7">
        <v>492.9</v>
      </c>
    </row>
    <row r="14" spans="1:6" x14ac:dyDescent="0.35">
      <c r="B14" t="s">
        <v>6210</v>
      </c>
      <c r="C14" s="7">
        <v>301.98500000000001</v>
      </c>
      <c r="D14" s="7">
        <v>153.76499999999999</v>
      </c>
      <c r="E14" s="7">
        <v>215.55499999999998</v>
      </c>
      <c r="F14" s="7">
        <v>213.66499999999999</v>
      </c>
    </row>
    <row r="15" spans="1:6" x14ac:dyDescent="0.35">
      <c r="B15" t="s">
        <v>6211</v>
      </c>
      <c r="C15" s="7">
        <v>312.83499999999998</v>
      </c>
      <c r="D15" s="7">
        <v>63.249999999999993</v>
      </c>
      <c r="E15" s="7">
        <v>350.89500000000004</v>
      </c>
      <c r="F15" s="7">
        <v>96.405000000000001</v>
      </c>
    </row>
    <row r="16" spans="1:6" x14ac:dyDescent="0.35">
      <c r="B16" t="s">
        <v>6212</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6220</v>
      </c>
      <c r="C18" s="7">
        <v>745.44999999999993</v>
      </c>
      <c r="D18" s="7">
        <v>428.88499999999999</v>
      </c>
      <c r="E18" s="7">
        <v>194.17499999999998</v>
      </c>
      <c r="F18" s="7">
        <v>429.82999999999993</v>
      </c>
    </row>
    <row r="19" spans="1:6" x14ac:dyDescent="0.35">
      <c r="B19" t="s">
        <v>6203</v>
      </c>
      <c r="C19" s="7">
        <v>130.47</v>
      </c>
      <c r="D19" s="7">
        <v>271.48500000000001</v>
      </c>
      <c r="E19" s="7">
        <v>281.20499999999998</v>
      </c>
      <c r="F19" s="7">
        <v>231.63000000000002</v>
      </c>
    </row>
    <row r="20" spans="1:6" x14ac:dyDescent="0.35">
      <c r="B20" t="s">
        <v>6204</v>
      </c>
      <c r="C20" s="7">
        <v>27</v>
      </c>
      <c r="D20" s="7">
        <v>347.26</v>
      </c>
      <c r="E20" s="7">
        <v>147.51</v>
      </c>
      <c r="F20" s="7">
        <v>240.04</v>
      </c>
    </row>
    <row r="21" spans="1:6" x14ac:dyDescent="0.35">
      <c r="B21" t="s">
        <v>6205</v>
      </c>
      <c r="C21" s="7">
        <v>255.11499999999995</v>
      </c>
      <c r="D21" s="7">
        <v>541.73</v>
      </c>
      <c r="E21" s="7">
        <v>83.43</v>
      </c>
      <c r="F21" s="7">
        <v>59.079999999999991</v>
      </c>
    </row>
    <row r="22" spans="1:6" x14ac:dyDescent="0.35">
      <c r="B22" t="s">
        <v>6206</v>
      </c>
      <c r="C22" s="7">
        <v>584.78999999999985</v>
      </c>
      <c r="D22" s="7">
        <v>357.42999999999995</v>
      </c>
      <c r="E22" s="7">
        <v>355.34</v>
      </c>
      <c r="F22" s="7">
        <v>140.88</v>
      </c>
    </row>
    <row r="23" spans="1:6" x14ac:dyDescent="0.35">
      <c r="B23" t="s">
        <v>6207</v>
      </c>
      <c r="C23" s="7">
        <v>430.62</v>
      </c>
      <c r="D23" s="7">
        <v>227.42500000000001</v>
      </c>
      <c r="E23" s="7">
        <v>236.315</v>
      </c>
      <c r="F23" s="7">
        <v>414.58499999999992</v>
      </c>
    </row>
    <row r="24" spans="1:6" x14ac:dyDescent="0.35">
      <c r="B24" t="s">
        <v>6208</v>
      </c>
      <c r="C24" s="7">
        <v>22.5</v>
      </c>
      <c r="D24" s="7">
        <v>77.72</v>
      </c>
      <c r="E24" s="7">
        <v>60.5</v>
      </c>
      <c r="F24" s="7">
        <v>139.67999999999998</v>
      </c>
    </row>
    <row r="25" spans="1:6" x14ac:dyDescent="0.35">
      <c r="B25" t="s">
        <v>6209</v>
      </c>
      <c r="C25" s="7">
        <v>126.14999999999999</v>
      </c>
      <c r="D25" s="7">
        <v>195.11</v>
      </c>
      <c r="E25" s="7">
        <v>89.13</v>
      </c>
      <c r="F25" s="7">
        <v>302.65999999999997</v>
      </c>
    </row>
    <row r="26" spans="1:6" x14ac:dyDescent="0.35">
      <c r="B26" t="s">
        <v>6210</v>
      </c>
      <c r="C26" s="7">
        <v>376.03</v>
      </c>
      <c r="D26" s="7">
        <v>523.24</v>
      </c>
      <c r="E26" s="7">
        <v>440.96499999999997</v>
      </c>
      <c r="F26" s="7">
        <v>174.46999999999997</v>
      </c>
    </row>
    <row r="27" spans="1:6" x14ac:dyDescent="0.35">
      <c r="B27" t="s">
        <v>6211</v>
      </c>
      <c r="C27" s="7">
        <v>515.17999999999995</v>
      </c>
      <c r="D27" s="7">
        <v>142.56</v>
      </c>
      <c r="E27" s="7">
        <v>347.03999999999996</v>
      </c>
      <c r="F27" s="7">
        <v>104.08499999999999</v>
      </c>
    </row>
    <row r="28" spans="1:6" x14ac:dyDescent="0.35">
      <c r="B28" t="s">
        <v>6212</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6220</v>
      </c>
      <c r="C30" s="7">
        <v>342.2</v>
      </c>
      <c r="D30" s="7">
        <v>284.24999999999994</v>
      </c>
      <c r="E30" s="7">
        <v>251.83</v>
      </c>
      <c r="F30" s="7">
        <v>80.550000000000011</v>
      </c>
    </row>
    <row r="31" spans="1:6" x14ac:dyDescent="0.35">
      <c r="B31" t="s">
        <v>6203</v>
      </c>
      <c r="C31" s="7">
        <v>418.30499999999989</v>
      </c>
      <c r="D31" s="7">
        <v>468.125</v>
      </c>
      <c r="E31" s="7">
        <v>405.05500000000006</v>
      </c>
      <c r="F31" s="7">
        <v>253.15499999999997</v>
      </c>
    </row>
    <row r="32" spans="1:6" x14ac:dyDescent="0.35">
      <c r="B32" t="s">
        <v>6204</v>
      </c>
      <c r="C32" s="7">
        <v>102.32999999999998</v>
      </c>
      <c r="D32" s="7">
        <v>242.14000000000001</v>
      </c>
      <c r="E32" s="7">
        <v>554.875</v>
      </c>
      <c r="F32" s="7">
        <v>106.23999999999998</v>
      </c>
    </row>
    <row r="33" spans="1:6" x14ac:dyDescent="0.35">
      <c r="B33" t="s">
        <v>6205</v>
      </c>
      <c r="C33" s="7">
        <v>234.71999999999997</v>
      </c>
      <c r="D33" s="7">
        <v>133.08000000000001</v>
      </c>
      <c r="E33" s="7">
        <v>267.2</v>
      </c>
      <c r="F33" s="7">
        <v>272.68999999999994</v>
      </c>
    </row>
    <row r="34" spans="1:6" x14ac:dyDescent="0.35">
      <c r="B34" t="s">
        <v>6206</v>
      </c>
      <c r="C34" s="7">
        <v>430.39</v>
      </c>
      <c r="D34" s="7">
        <v>136.20500000000001</v>
      </c>
      <c r="E34" s="7">
        <v>209.6</v>
      </c>
      <c r="F34" s="7">
        <v>88.334999999999994</v>
      </c>
    </row>
    <row r="35" spans="1:6" x14ac:dyDescent="0.35">
      <c r="B35" t="s">
        <v>6207</v>
      </c>
      <c r="C35" s="7">
        <v>109.005</v>
      </c>
      <c r="D35" s="7">
        <v>393.57499999999999</v>
      </c>
      <c r="E35" s="7">
        <v>61.034999999999997</v>
      </c>
      <c r="F35" s="7">
        <v>199.48999999999998</v>
      </c>
    </row>
    <row r="36" spans="1:6" x14ac:dyDescent="0.35">
      <c r="B36" t="s">
        <v>6208</v>
      </c>
      <c r="C36" s="7">
        <v>287.52499999999998</v>
      </c>
      <c r="D36" s="7">
        <v>288.67</v>
      </c>
      <c r="E36" s="7">
        <v>125.58</v>
      </c>
      <c r="F36" s="7">
        <v>374.13499999999999</v>
      </c>
    </row>
    <row r="37" spans="1:6" x14ac:dyDescent="0.35">
      <c r="B37" t="s">
        <v>6209</v>
      </c>
      <c r="C37" s="7">
        <v>840.92999999999984</v>
      </c>
      <c r="D37" s="7">
        <v>409.875</v>
      </c>
      <c r="E37" s="7">
        <v>171.32999999999998</v>
      </c>
      <c r="F37" s="7">
        <v>221.43999999999997</v>
      </c>
    </row>
    <row r="38" spans="1:6" x14ac:dyDescent="0.35">
      <c r="B38" t="s">
        <v>6210</v>
      </c>
      <c r="C38" s="7">
        <v>299.07</v>
      </c>
      <c r="D38" s="7">
        <v>260.32499999999999</v>
      </c>
      <c r="E38" s="7">
        <v>584.64</v>
      </c>
      <c r="F38" s="7">
        <v>256.36500000000001</v>
      </c>
    </row>
    <row r="39" spans="1:6" x14ac:dyDescent="0.35">
      <c r="B39" t="s">
        <v>6211</v>
      </c>
      <c r="C39" s="7">
        <v>323.32499999999999</v>
      </c>
      <c r="D39" s="7">
        <v>565.57000000000005</v>
      </c>
      <c r="E39" s="7">
        <v>537.80999999999995</v>
      </c>
      <c r="F39" s="7">
        <v>189.47499999999999</v>
      </c>
    </row>
    <row r="40" spans="1:6" x14ac:dyDescent="0.35">
      <c r="B40" t="s">
        <v>6212</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6220</v>
      </c>
      <c r="C42" s="7">
        <v>114.87999999999998</v>
      </c>
      <c r="D42" s="7">
        <v>133.815</v>
      </c>
      <c r="E42" s="7">
        <v>91.175000000000011</v>
      </c>
      <c r="F42" s="7">
        <v>53.759999999999991</v>
      </c>
    </row>
    <row r="43" spans="1:6" x14ac:dyDescent="0.35">
      <c r="B43" t="s">
        <v>6203</v>
      </c>
      <c r="C43" s="7">
        <v>277.76</v>
      </c>
      <c r="D43" s="7">
        <v>175.41</v>
      </c>
      <c r="E43" s="7">
        <v>462.50999999999993</v>
      </c>
      <c r="F43" s="7">
        <v>399.52499999999998</v>
      </c>
    </row>
    <row r="44" spans="1:6" x14ac:dyDescent="0.35">
      <c r="B44" t="s">
        <v>6204</v>
      </c>
      <c r="C44" s="7">
        <v>197.89499999999998</v>
      </c>
      <c r="D44" s="7">
        <v>289.755</v>
      </c>
      <c r="E44" s="7">
        <v>88.545000000000002</v>
      </c>
      <c r="F44" s="7">
        <v>200.25499999999997</v>
      </c>
    </row>
    <row r="45" spans="1:6" x14ac:dyDescent="0.35">
      <c r="B45" t="s">
        <v>6205</v>
      </c>
      <c r="C45" s="7">
        <v>193.11499999999998</v>
      </c>
      <c r="D45" s="7">
        <v>212.49499999999998</v>
      </c>
      <c r="E45" s="7">
        <v>292.29000000000002</v>
      </c>
      <c r="F45" s="7">
        <v>304.46999999999997</v>
      </c>
    </row>
    <row r="46" spans="1:6" x14ac:dyDescent="0.35">
      <c r="B46" t="s">
        <v>6206</v>
      </c>
      <c r="C46" s="7">
        <v>179.79</v>
      </c>
      <c r="D46" s="7">
        <v>426.2</v>
      </c>
      <c r="E46" s="7">
        <v>170.08999999999997</v>
      </c>
      <c r="F46" s="7">
        <v>379.31</v>
      </c>
    </row>
    <row r="47" spans="1:6" x14ac:dyDescent="0.35">
      <c r="B47" t="s">
        <v>6207</v>
      </c>
      <c r="C47" s="7">
        <v>247.28999999999996</v>
      </c>
      <c r="D47" s="7">
        <v>246.685</v>
      </c>
      <c r="E47" s="7">
        <v>271.05499999999995</v>
      </c>
      <c r="F47" s="7">
        <v>141.69999999999999</v>
      </c>
    </row>
    <row r="48" spans="1:6" x14ac:dyDescent="0.35">
      <c r="B48" t="s">
        <v>6208</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CC63-A173-4683-8C75-97D23F29EE9E}">
  <dimension ref="A3:B6"/>
  <sheetViews>
    <sheetView workbookViewId="0">
      <selection activeCell="T23" sqref="T23"/>
    </sheetView>
  </sheetViews>
  <sheetFormatPr defaultRowHeight="14.5" x14ac:dyDescent="0.35"/>
  <cols>
    <col min="1" max="1" width="14.7265625" bestFit="1" customWidth="1"/>
    <col min="2" max="3" width="11.54296875" bestFit="1" customWidth="1"/>
    <col min="4" max="4" width="7.08984375" bestFit="1" customWidth="1"/>
    <col min="5" max="5" width="7.453125" bestFit="1" customWidth="1"/>
    <col min="6" max="6" width="7.7265625" bestFit="1" customWidth="1"/>
    <col min="7" max="7" width="10.7265625" bestFit="1" customWidth="1"/>
  </cols>
  <sheetData>
    <row r="3" spans="1:2" x14ac:dyDescent="0.35">
      <c r="A3" s="6" t="s">
        <v>7</v>
      </c>
      <c r="B3" t="s">
        <v>6219</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CC6F9-C3CD-4985-8DC4-6D3657374B53}">
  <dimension ref="A3:B8"/>
  <sheetViews>
    <sheetView workbookViewId="0">
      <selection activeCell="Q11" sqref="Q11"/>
    </sheetView>
  </sheetViews>
  <sheetFormatPr defaultRowHeight="14.5" x14ac:dyDescent="0.35"/>
  <cols>
    <col min="1" max="1" width="17" bestFit="1" customWidth="1"/>
    <col min="2" max="3" width="11.54296875" bestFit="1" customWidth="1"/>
    <col min="4" max="4" width="7.08984375" bestFit="1" customWidth="1"/>
    <col min="5" max="5" width="7.453125" bestFit="1" customWidth="1"/>
    <col min="6" max="6" width="7.7265625" bestFit="1" customWidth="1"/>
    <col min="7" max="7" width="10.7265625" bestFit="1" customWidth="1"/>
  </cols>
  <sheetData>
    <row r="3" spans="1:2" x14ac:dyDescent="0.35">
      <c r="A3" s="6" t="s">
        <v>4</v>
      </c>
      <c r="B3" t="s">
        <v>6219</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G17" sqref="G17"/>
    </sheetView>
  </sheetViews>
  <sheetFormatPr defaultRowHeight="14.5" x14ac:dyDescent="0.35"/>
  <cols>
    <col min="1" max="1" width="16.54296875" bestFit="1" customWidth="1"/>
    <col min="2" max="2" width="12.36328125" bestFit="1" customWidth="1"/>
    <col min="3" max="3" width="17.453125" bestFit="1" customWidth="1"/>
    <col min="4" max="4" width="11.36328125" customWidth="1"/>
    <col min="5" max="5" width="9.81640625" customWidth="1"/>
    <col min="6" max="6" width="22.36328125" bestFit="1" customWidth="1"/>
    <col min="7" max="7" width="36.36328125" bestFit="1" customWidth="1"/>
    <col min="8" max="8" width="14.54296875" bestFit="1" customWidth="1"/>
    <col min="9" max="9" width="12.453125" customWidth="1"/>
    <col min="10" max="10" width="11.7265625" customWidth="1"/>
    <col min="11" max="11" width="6" bestFit="1" customWidth="1"/>
    <col min="12" max="12" width="10.6328125" customWidth="1"/>
    <col min="13" max="13" width="9.81640625" customWidth="1"/>
    <col min="14" max="14" width="17.90625" customWidth="1"/>
    <col min="15" max="15" width="17.1796875" customWidth="1"/>
    <col min="16" max="16" width="12.26953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 = "Exc","Excelsa",IF(I2="Ara","Arabica",IF(I2="Lib","Liberica",""))))</f>
        <v>Robusta</v>
      </c>
      <c r="O2" t="str">
        <f>IF(J2="M","Medium",IF(J2="L","Light",IF(J2= "D","Dark","")))</f>
        <v>Medium</v>
      </c>
      <c r="P2" t="str">
        <f>_xlfn.XLOOKUP(Orders[[#This Row],[Customer ID]],customers!$A$2:$A$1001,customers!$I$2:$I$1001,,0)</f>
        <v>Yes</v>
      </c>
    </row>
    <row r="3" spans="1:16" x14ac:dyDescent="0.35">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 = "Exc","Excelsa",IF(I3="Ara","Arabica",IF(I3="Lib","Liberica",""))))</f>
        <v>Excelsa</v>
      </c>
      <c r="O3" t="str">
        <f t="shared" ref="O3:O66" si="2">IF(J3="M","Medium",IF(J3="L","Light",IF(J3= "D","Dark","")))</f>
        <v>Medium</v>
      </c>
      <c r="P3" t="str">
        <f>_xlfn.XLOOKUP(Orders[[#This Row],[Customer ID]],customers!$A$2:$A$1001,customers!$I$2:$I$1001,,0)</f>
        <v>Yes</v>
      </c>
    </row>
    <row r="4" spans="1:16" x14ac:dyDescent="0.35">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5">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5">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5">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5">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5">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5">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5">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5">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5">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5">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5">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5">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5">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5">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5">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5">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5">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5">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5">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5">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5">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5">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5">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5">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5">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5">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5">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5">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5">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5">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5">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5">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 = "Exc","Excelsa",IF(I67="Ara","Arabica",IF(I67="Lib","Liberica",""))))</f>
        <v>Robusta</v>
      </c>
      <c r="O67" t="str">
        <f t="shared" ref="O67:O130" si="5">IF(J67="M","Medium",IF(J67="L","Light",IF(J67= "D","Dark","")))</f>
        <v>Dark</v>
      </c>
      <c r="P67" t="str">
        <f>_xlfn.XLOOKUP(Orders[[#This Row],[Customer ID]],customers!$A$2:$A$1001,customers!$I$2:$I$1001,,0)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5">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5">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5">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5">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5">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5">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5">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5">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5">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5">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5">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5">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5">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 = "Exc","Excelsa",IF(I131="Ara","Arabica",IF(I131="Lib","Liberica",""))))</f>
        <v>Excelsa</v>
      </c>
      <c r="O131" t="str">
        <f t="shared" ref="O131:O194" si="8">IF(J131="M","Medium",IF(J131="L","Light",IF(J131= "D","Dark","")))</f>
        <v>Dark</v>
      </c>
      <c r="P131" t="str">
        <f>_xlfn.XLOOKUP(Orders[[#This Row],[Customer ID]],customers!$A$2:$A$1001,customers!$I$2:$I$1001,,0)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 = "Exc","Excelsa",IF(I195="Ara","Arabica",IF(I195="Lib","Liberica",""))))</f>
        <v>Excelsa</v>
      </c>
      <c r="O195" t="str">
        <f t="shared" ref="O195:O258" si="11">IF(J195="M","Medium",IF(J195="L","Light",IF(J195= "D","Dark","")))</f>
        <v>Light</v>
      </c>
      <c r="P195" t="str">
        <f>_xlfn.XLOOKUP(Orders[[#This Row],[Customer ID]],customers!$A$2:$A$1001,customers!$I$2:$I$1001,,0)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 = "Exc","Excelsa",IF(I259="Ara","Arabica",IF(I259="Lib","Liberica",""))))</f>
        <v>Excelsa</v>
      </c>
      <c r="O259" t="str">
        <f t="shared" ref="O259:O322" si="14">IF(J259="M","Medium",IF(J259="L","Light",IF(J259= "D","Dark","")))</f>
        <v>Dark</v>
      </c>
      <c r="P259" t="str">
        <f>_xlfn.XLOOKUP(Orders[[#This Row],[Customer ID]],customers!$A$2:$A$1001,customers!$I$2:$I$1001,,0)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 = "Exc","Excelsa",IF(I323="Ara","Arabica",IF(I323="Lib","Liberica",""))))</f>
        <v>Arabica</v>
      </c>
      <c r="O323" t="str">
        <f t="shared" ref="O323:O386" si="17">IF(J323="M","Medium",IF(J323="L","Light",IF(J323= "D","Dark","")))</f>
        <v>Medium</v>
      </c>
      <c r="P323" t="str">
        <f>_xlfn.XLOOKUP(Orders[[#This Row],[Customer ID]],customers!$A$2:$A$1001,customers!$I$2:$I$1001,,0)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 = "Exc","Excelsa",IF(I387="Ara","Arabica",IF(I387="Lib","Liberica",""))))</f>
        <v>Liberica</v>
      </c>
      <c r="O387" t="str">
        <f t="shared" ref="O387:O450" si="20">IF(J387="M","Medium",IF(J387="L","Light",IF(J387= "D","Dark","")))</f>
        <v>Medium</v>
      </c>
      <c r="P387" t="str">
        <f>_xlfn.XLOOKUP(Orders[[#This Row],[Customer ID]],customers!$A$2:$A$1001,customers!$I$2:$I$1001,,0)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 = "Exc","Excelsa",IF(I451="Ara","Arabica",IF(I451="Lib","Liberica",""))))</f>
        <v>Robusta</v>
      </c>
      <c r="O451" t="str">
        <f t="shared" ref="O451:O514" si="23">IF(J451="M","Medium",IF(J451="L","Light",IF(J451= "D","Dark","")))</f>
        <v>Dark</v>
      </c>
      <c r="P451" t="str">
        <f>_xlfn.XLOOKUP(Orders[[#This Row],[Customer ID]],customers!$A$2:$A$1001,customers!$I$2:$I$1001,,0)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 = "Exc","Excelsa",IF(I515="Ara","Arabica",IF(I515="Lib","Liberica",""))))</f>
        <v>Liberica</v>
      </c>
      <c r="O515" t="str">
        <f t="shared" ref="O515:O578" si="26">IF(J515="M","Medium",IF(J515="L","Light",IF(J515= "D","Dark","")))</f>
        <v>Light</v>
      </c>
      <c r="P515" t="str">
        <f>_xlfn.XLOOKUP(Orders[[#This Row],[Customer ID]],customers!$A$2:$A$1001,customers!$I$2:$I$1001,,0)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 = "Exc","Excelsa",IF(I579="Ara","Arabica",IF(I579="Lib","Liberica",""))))</f>
        <v>Liberica</v>
      </c>
      <c r="O579" t="str">
        <f t="shared" ref="O579:O642" si="29">IF(J579="M","Medium",IF(J579="L","Light",IF(J579= "D","Dark","")))</f>
        <v>Medium</v>
      </c>
      <c r="P579" t="str">
        <f>_xlfn.XLOOKUP(Orders[[#This Row],[Customer ID]],customers!$A$2:$A$1001,customers!$I$2:$I$1001,,0)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 = "Exc","Excelsa",IF(I643="Ara","Arabica",IF(I643="Lib","Liberica",""))))</f>
        <v>Robusta</v>
      </c>
      <c r="O643" t="str">
        <f t="shared" ref="O643:O706" si="32">IF(J643="M","Medium",IF(J643="L","Light",IF(J643= "D","Dark","")))</f>
        <v>Light</v>
      </c>
      <c r="P643" t="str">
        <f>_xlfn.XLOOKUP(Orders[[#This Row],[Customer ID]],customers!$A$2:$A$1001,customers!$I$2:$I$1001,,0)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 = "Exc","Excelsa",IF(I707="Ara","Arabica",IF(I707="Lib","Liberica",""))))</f>
        <v>Excelsa</v>
      </c>
      <c r="O707" t="str">
        <f t="shared" ref="O707:O770" si="35">IF(J707="M","Medium",IF(J707="L","Light",IF(J707= "D","Dark","")))</f>
        <v>Light</v>
      </c>
      <c r="P707" t="str">
        <f>_xlfn.XLOOKUP(Orders[[#This Row],[Customer ID]],customers!$A$2:$A$1001,customers!$I$2:$I$1001,,0)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 = "Exc","Excelsa",IF(I771="Ara","Arabica",IF(I771="Lib","Liberica",""))))</f>
        <v>Robusta</v>
      </c>
      <c r="O771" t="str">
        <f t="shared" ref="O771:O834" si="38">IF(J771="M","Medium",IF(J771="L","Light",IF(J771= "D","Dark","")))</f>
        <v>Medium</v>
      </c>
      <c r="P771" t="str">
        <f>_xlfn.XLOOKUP(Orders[[#This Row],[Customer ID]],customers!$A$2:$A$1001,customers!$I$2:$I$1001,,0)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 = "Exc","Excelsa",IF(I835="Ara","Arabica",IF(I835="Lib","Liberica",""))))</f>
        <v>Robusta</v>
      </c>
      <c r="O835" t="str">
        <f t="shared" ref="O835:O898" si="41">IF(J835="M","Medium",IF(J835="L","Light",IF(J835= "D","Dark","")))</f>
        <v>Dark</v>
      </c>
      <c r="P835" t="str">
        <f>_xlfn.XLOOKUP(Orders[[#This Row],[Customer ID]],customers!$A$2:$A$1001,customers!$I$2:$I$1001,,0)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 = "Exc","Excelsa",IF(I899="Ara","Arabica",IF(I899="Lib","Liberica",""))))</f>
        <v>Excelsa</v>
      </c>
      <c r="O899" t="str">
        <f t="shared" ref="O899:O962" si="44">IF(J899="M","Medium",IF(J899="L","Light",IF(J899= "D","Dark","")))</f>
        <v>Dark</v>
      </c>
      <c r="P899" t="str">
        <f>_xlfn.XLOOKUP(Orders[[#This Row],[Customer ID]],customers!$A$2:$A$1001,customers!$I$2:$I$1001,,0)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 = "Exc","Excelsa",IF(I963="Ara","Arabica",IF(I963="Lib","Liberica",""))))</f>
        <v>Arabica</v>
      </c>
      <c r="O963" t="str">
        <f t="shared" ref="O963:O1001" si="47">IF(J963="M","Medium",IF(J963="L","Light",IF(J963= "D","Dark","")))</f>
        <v>Dark</v>
      </c>
      <c r="P963" t="str">
        <f>_xlfn.XLOOKUP(Orders[[#This Row],[Customer ID]],customers!$A$2:$A$1001,customers!$I$2:$I$1001,,0)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A6" sqref="A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G104857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Country_Bar_Chart</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Vlad Sobur</cp:lastModifiedBy>
  <cp:revision/>
  <dcterms:created xsi:type="dcterms:W3CDTF">2022-11-26T09:51:45Z</dcterms:created>
  <dcterms:modified xsi:type="dcterms:W3CDTF">2024-08-29T01:41:27Z</dcterms:modified>
  <cp:category/>
  <cp:contentStatus/>
</cp:coreProperties>
</file>