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gh\4SM\Arkusz\"/>
    </mc:Choice>
  </mc:AlternateContent>
  <xr:revisionPtr revIDLastSave="0" documentId="8_{59D5F148-7CC4-43BD-93B2-980AE60257C2}" xr6:coauthVersionLast="47" xr6:coauthVersionMax="47" xr10:uidLastSave="{00000000-0000-0000-0000-000000000000}"/>
  <bookViews>
    <workbookView xWindow="-120" yWindow="-120" windowWidth="38640" windowHeight="15720" xr2:uid="{D26AB11A-C0DA-4B53-B84E-2847BB3A525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K5" i="1"/>
  <c r="H6" i="1" s="1"/>
  <c r="K4" i="1"/>
  <c r="H5" i="1"/>
  <c r="L4" i="1"/>
  <c r="H7" i="1" l="1"/>
  <c r="K7" i="1" s="1"/>
  <c r="K6" i="1"/>
  <c r="L5" i="1"/>
  <c r="I4" i="1"/>
  <c r="I5" i="1" s="1"/>
  <c r="I6" i="1" s="1"/>
  <c r="I7" i="1" s="1"/>
  <c r="I8" i="1" s="1"/>
  <c r="I9" i="1" s="1"/>
  <c r="I10" i="1" s="1"/>
  <c r="I11" i="1" s="1"/>
  <c r="I12" i="1" s="1"/>
  <c r="I13" i="1" s="1"/>
  <c r="H4" i="1"/>
  <c r="G4" i="1"/>
  <c r="J4" i="1" s="1"/>
  <c r="J5" i="1" s="1"/>
  <c r="J6" i="1" l="1"/>
  <c r="J7" i="1" s="1"/>
  <c r="L6" i="1" l="1"/>
  <c r="J8" i="1" l="1"/>
  <c r="L7" i="1" l="1"/>
  <c r="H8" i="1"/>
  <c r="K8" i="1" s="1"/>
  <c r="J9" i="1" l="1"/>
  <c r="J10" i="1" s="1"/>
  <c r="J11" i="1" s="1"/>
  <c r="J12" i="1" s="1"/>
  <c r="L8" i="1" l="1"/>
  <c r="H9" i="1"/>
  <c r="K9" i="1" s="1"/>
  <c r="H10" i="1" l="1"/>
  <c r="K10" i="1" s="1"/>
  <c r="L9" i="1"/>
  <c r="H11" i="1" l="1"/>
  <c r="K11" i="1" s="1"/>
  <c r="L10" i="1"/>
  <c r="H12" i="1" l="1"/>
  <c r="K12" i="1" s="1"/>
  <c r="L11" i="1"/>
  <c r="J13" i="1" l="1"/>
  <c r="L12" i="1" l="1"/>
  <c r="H13" i="1"/>
  <c r="K13" i="1" l="1"/>
  <c r="L13" i="1" s="1"/>
  <c r="L14" i="1" s="1"/>
</calcChain>
</file>

<file path=xl/sharedStrings.xml><?xml version="1.0" encoding="utf-8"?>
<sst xmlns="http://schemas.openxmlformats.org/spreadsheetml/2006/main" count="49" uniqueCount="39">
  <si>
    <t>lp</t>
  </si>
  <si>
    <t>data</t>
  </si>
  <si>
    <t>typ tranzakcji</t>
  </si>
  <si>
    <t xml:space="preserve">liczba sztuk </t>
  </si>
  <si>
    <t>cena nabycia</t>
  </si>
  <si>
    <t>wartość transakcji</t>
  </si>
  <si>
    <t>cena ewidencyjna</t>
  </si>
  <si>
    <t>stan ilościowy</t>
  </si>
  <si>
    <t>stan wartościowy</t>
  </si>
  <si>
    <t>01.01.2024</t>
  </si>
  <si>
    <t>01.02.2024</t>
  </si>
  <si>
    <t>01.03.2024</t>
  </si>
  <si>
    <t>01.04.2024</t>
  </si>
  <si>
    <t>01.05.2024</t>
  </si>
  <si>
    <t>01.06.2024</t>
  </si>
  <si>
    <t>01.07.2024</t>
  </si>
  <si>
    <t>dokument</t>
  </si>
  <si>
    <t>Faktura zakupu 001</t>
  </si>
  <si>
    <t>Faktura zakupu 002</t>
  </si>
  <si>
    <t>Faktura zakupu 004</t>
  </si>
  <si>
    <t>Faktura zakupu 007</t>
  </si>
  <si>
    <t>przychód</t>
  </si>
  <si>
    <t>rozchód</t>
  </si>
  <si>
    <t>01.08.2024</t>
  </si>
  <si>
    <t>01.09.2024</t>
  </si>
  <si>
    <t>01.10.2024</t>
  </si>
  <si>
    <t>Faktura sprzedaży 003</t>
  </si>
  <si>
    <t>Faktura sprzedaży 005</t>
  </si>
  <si>
    <t>Faktura sprzedaży 006</t>
  </si>
  <si>
    <t>Faktura zakupu 008</t>
  </si>
  <si>
    <t>Faktura zakupu 009</t>
  </si>
  <si>
    <t>Faktura sprzedaży 010</t>
  </si>
  <si>
    <t>dane „ogólne” transakcji</t>
  </si>
  <si>
    <t>dane dotyczące samej transakcji</t>
  </si>
  <si>
    <t>dane agregujące stany magazynowe po transakcji</t>
  </si>
  <si>
    <t>typ transakcji</t>
  </si>
  <si>
    <t>zaokr.</t>
  </si>
  <si>
    <t>odchylenie</t>
  </si>
  <si>
    <t>kalkulacja odchyleń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</si>
</sst>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#,##0.00\ [$zł-415]"/>
    <numFmt numFmtId="165" formatCode="#,##0.00\ [$zł-415];\-#,##0.00\ [$zł-415]"/>
    <numFmt numFmtId="166" formatCode="0.0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4" borderId="1" xfId="4" applyAlignment="1">
      <alignment horizontal="center"/>
    </xf>
    <xf numFmtId="0" fontId="0" fillId="0" borderId="2" xfId="0" applyBorder="1" applyAlignment="1">
      <alignment horizontal="right"/>
    </xf>
    <xf numFmtId="165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2" xfId="0" applyNumberFormat="1" applyBorder="1"/>
    <xf numFmtId="166" fontId="0" fillId="0" borderId="2" xfId="0" applyNumberFormat="1" applyBorder="1"/>
    <xf numFmtId="0" fontId="3" fillId="3" borderId="4" xfId="3" applyBorder="1" applyAlignment="1">
      <alignment horizontal="center" wrapText="1"/>
    </xf>
    <xf numFmtId="0" fontId="3" fillId="3" borderId="5" xfId="3" applyBorder="1" applyAlignment="1">
      <alignment horizontal="center" wrapText="1"/>
    </xf>
    <xf numFmtId="0" fontId="3" fillId="3" borderId="6" xfId="3" applyBorder="1" applyAlignment="1">
      <alignment horizontal="center" wrapText="1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164" fontId="5" fillId="5" borderId="4" xfId="5" applyNumberFormat="1" applyBorder="1" applyAlignment="1">
      <alignment horizontal="center"/>
    </xf>
    <xf numFmtId="164" fontId="5" fillId="5" borderId="5" xfId="5" applyNumberFormat="1" applyBorder="1" applyAlignment="1">
      <alignment horizontal="center"/>
    </xf>
    <xf numFmtId="164" fontId="5" fillId="5" borderId="6" xfId="5" applyNumberFormat="1" applyBorder="1" applyAlignment="1">
      <alignment horizontal="center"/>
    </xf>
    <xf numFmtId="0" fontId="1" fillId="6" borderId="7" xfId="6" applyBorder="1" applyAlignment="1">
      <alignment horizontal="center"/>
    </xf>
    <xf numFmtId="2" fontId="0" fillId="7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</cellXfs>
  <cellStyles count="7">
    <cellStyle name="20% — akcent 1" xfId="6" builtinId="30"/>
    <cellStyle name="Akcent 5" xfId="5" builtinId="45"/>
    <cellStyle name="Dobry" xfId="2" builtinId="26"/>
    <cellStyle name="Komórka zaznaczona" xfId="4" builtinId="23"/>
    <cellStyle name="Neutralny" xfId="3" builtinId="28"/>
    <cellStyle name="Normalny" xfId="0" builtinId="0"/>
    <cellStyle name="Walutowy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F95D-4D88-432F-8052-511BA6D08EDA}">
  <dimension ref="A1:N15"/>
  <sheetViews>
    <sheetView tabSelected="1" zoomScale="145" zoomScaleNormal="145" workbookViewId="0">
      <selection activeCell="K13" sqref="K13"/>
    </sheetView>
  </sheetViews>
  <sheetFormatPr defaultRowHeight="15" x14ac:dyDescent="0.25"/>
  <cols>
    <col min="1" max="1" width="3.140625" bestFit="1" customWidth="1"/>
    <col min="2" max="2" width="11.7109375" style="3" customWidth="1"/>
    <col min="3" max="3" width="19.140625" customWidth="1"/>
    <col min="4" max="4" width="13.42578125" bestFit="1" customWidth="1"/>
    <col min="5" max="5" width="12.7109375" bestFit="1" customWidth="1"/>
    <col min="6" max="6" width="11.7109375" style="10" bestFit="1" customWidth="1"/>
    <col min="7" max="7" width="16.28515625" style="6" customWidth="1"/>
    <col min="8" max="8" width="17.5703125" style="8" bestFit="1" customWidth="1"/>
    <col min="9" max="9" width="16.85546875" bestFit="1" customWidth="1"/>
    <col min="10" max="10" width="18.28515625" style="6" customWidth="1"/>
    <col min="11" max="11" width="9.85546875" customWidth="1"/>
    <col min="12" max="12" width="11" customWidth="1"/>
    <col min="14" max="14" width="15.42578125" customWidth="1"/>
  </cols>
  <sheetData>
    <row r="1" spans="1:14" ht="16.5" thickTop="1" thickBot="1" x14ac:dyDescent="0.3">
      <c r="N1" s="11" t="s">
        <v>35</v>
      </c>
    </row>
    <row r="2" spans="1:14" ht="16.5" thickTop="1" thickBot="1" x14ac:dyDescent="0.3">
      <c r="A2" s="25" t="s">
        <v>32</v>
      </c>
      <c r="B2" s="26"/>
      <c r="C2" s="26"/>
      <c r="D2" s="27"/>
      <c r="E2" s="28" t="s">
        <v>33</v>
      </c>
      <c r="F2" s="29"/>
      <c r="G2" s="30"/>
      <c r="H2" s="31" t="s">
        <v>34</v>
      </c>
      <c r="I2" s="32"/>
      <c r="J2" s="33"/>
      <c r="K2" s="34" t="s">
        <v>38</v>
      </c>
      <c r="L2" s="34"/>
      <c r="N2" s="4" t="s">
        <v>21</v>
      </c>
    </row>
    <row r="3" spans="1:14" x14ac:dyDescent="0.25">
      <c r="A3" s="18" t="s">
        <v>0</v>
      </c>
      <c r="B3" s="19" t="s">
        <v>1</v>
      </c>
      <c r="C3" s="18" t="s">
        <v>16</v>
      </c>
      <c r="D3" s="18" t="s">
        <v>2</v>
      </c>
      <c r="E3" s="18" t="s">
        <v>3</v>
      </c>
      <c r="F3" s="20" t="s">
        <v>4</v>
      </c>
      <c r="G3" s="21" t="s">
        <v>5</v>
      </c>
      <c r="H3" s="22" t="s">
        <v>6</v>
      </c>
      <c r="I3" s="18" t="s">
        <v>7</v>
      </c>
      <c r="J3" s="21" t="s">
        <v>8</v>
      </c>
      <c r="K3" s="16" t="s">
        <v>36</v>
      </c>
      <c r="L3" s="12" t="s">
        <v>37</v>
      </c>
      <c r="N3" s="4" t="s">
        <v>22</v>
      </c>
    </row>
    <row r="4" spans="1:14" x14ac:dyDescent="0.25">
      <c r="A4" s="12">
        <v>1</v>
      </c>
      <c r="B4" s="17" t="s">
        <v>9</v>
      </c>
      <c r="C4" s="12" t="s">
        <v>17</v>
      </c>
      <c r="D4" s="12" t="s">
        <v>21</v>
      </c>
      <c r="E4" s="12">
        <v>13500</v>
      </c>
      <c r="F4" s="13">
        <v>0.72</v>
      </c>
      <c r="G4" s="14">
        <f>E4*F4</f>
        <v>9720</v>
      </c>
      <c r="H4" s="15">
        <f>F4</f>
        <v>0.72</v>
      </c>
      <c r="I4" s="12">
        <f>E4</f>
        <v>13500</v>
      </c>
      <c r="J4" s="16">
        <f>G4</f>
        <v>9720</v>
      </c>
      <c r="K4" s="23">
        <f>ROUND(H4,2)</f>
        <v>0.72</v>
      </c>
      <c r="L4" s="24">
        <f>H4-K4</f>
        <v>0</v>
      </c>
    </row>
    <row r="5" spans="1:14" x14ac:dyDescent="0.25">
      <c r="A5" s="12">
        <v>2</v>
      </c>
      <c r="B5" s="17" t="s">
        <v>10</v>
      </c>
      <c r="C5" s="12" t="s">
        <v>18</v>
      </c>
      <c r="D5" s="12" t="s">
        <v>21</v>
      </c>
      <c r="E5" s="12">
        <v>7800</v>
      </c>
      <c r="F5" s="13">
        <v>0.69</v>
      </c>
      <c r="G5" s="35">
        <f>IF(D5=$N$2,E5*F5,E5*K5)</f>
        <v>5382</v>
      </c>
      <c r="H5" s="15">
        <f>IF(D5=$N$2,(H4*E4+E5*F5)/(E4+E5),K4)</f>
        <v>0.70901408450704229</v>
      </c>
      <c r="I5" s="12">
        <f>IF(D5=$N$2,I4+E5,I4-E5)</f>
        <v>21300</v>
      </c>
      <c r="J5" s="16">
        <f>IF(D5=$N$2,J4+G5,J4-G5)</f>
        <v>15102</v>
      </c>
      <c r="K5" s="23">
        <f t="shared" ref="K5:K13" si="0">ROUND(H5,2)</f>
        <v>0.71</v>
      </c>
      <c r="L5" s="24">
        <f t="shared" ref="L5:L13" si="1">H5-K5</f>
        <v>-9.8591549295767855E-4</v>
      </c>
    </row>
    <row r="6" spans="1:14" x14ac:dyDescent="0.25">
      <c r="A6" s="12">
        <v>3</v>
      </c>
      <c r="B6" s="17" t="s">
        <v>11</v>
      </c>
      <c r="C6" s="12" t="s">
        <v>26</v>
      </c>
      <c r="D6" s="12" t="s">
        <v>22</v>
      </c>
      <c r="E6" s="12">
        <v>2500</v>
      </c>
      <c r="F6" s="13"/>
      <c r="G6" s="35">
        <f t="shared" ref="G6:G13" si="2">IF(D6=$N$2,E6*F6,E6*K6)</f>
        <v>1775</v>
      </c>
      <c r="H6" s="15">
        <f t="shared" ref="H6:H13" si="3">IF(D6=$N$2,(H5*E5+E6*F6)/(E5+E6),K5)</f>
        <v>0.71</v>
      </c>
      <c r="I6" s="12">
        <f>IF(D6=$N$2,I5+E6,I5-E6)</f>
        <v>18800</v>
      </c>
      <c r="J6" s="36">
        <f>IF(D6=$N$2,J5+G6,J5-G6)</f>
        <v>13327</v>
      </c>
      <c r="K6" s="23">
        <f t="shared" si="0"/>
        <v>0.71</v>
      </c>
      <c r="L6" s="24">
        <f t="shared" si="1"/>
        <v>0</v>
      </c>
    </row>
    <row r="7" spans="1:14" x14ac:dyDescent="0.25">
      <c r="A7" s="12">
        <v>4</v>
      </c>
      <c r="B7" s="17" t="s">
        <v>12</v>
      </c>
      <c r="C7" s="12" t="s">
        <v>19</v>
      </c>
      <c r="D7" s="12" t="s">
        <v>21</v>
      </c>
      <c r="E7" s="12">
        <v>14000</v>
      </c>
      <c r="F7" s="13">
        <v>0.8</v>
      </c>
      <c r="G7" s="35">
        <f t="shared" si="2"/>
        <v>11200</v>
      </c>
      <c r="H7" s="15">
        <f t="shared" si="3"/>
        <v>0.78636363636363638</v>
      </c>
      <c r="I7" s="12">
        <f t="shared" ref="I7:I13" si="4">IF(D7=$N$2,I6+E7,I6-E7)</f>
        <v>32800</v>
      </c>
      <c r="J7" s="16">
        <f t="shared" ref="J7:J13" si="5">IF(D7=$N$2,J6+G7,J6-G7)</f>
        <v>24527</v>
      </c>
      <c r="K7" s="23">
        <f t="shared" si="0"/>
        <v>0.79</v>
      </c>
      <c r="L7" s="24">
        <f t="shared" si="1"/>
        <v>-3.6363636363636598E-3</v>
      </c>
    </row>
    <row r="8" spans="1:14" x14ac:dyDescent="0.25">
      <c r="A8" s="12">
        <v>5</v>
      </c>
      <c r="B8" s="17" t="s">
        <v>13</v>
      </c>
      <c r="C8" s="12" t="s">
        <v>27</v>
      </c>
      <c r="D8" s="12" t="s">
        <v>22</v>
      </c>
      <c r="E8" s="12">
        <v>15000</v>
      </c>
      <c r="F8" s="13"/>
      <c r="G8" s="35">
        <f t="shared" si="2"/>
        <v>11850</v>
      </c>
      <c r="H8" s="15">
        <f t="shared" si="3"/>
        <v>0.79</v>
      </c>
      <c r="I8" s="12">
        <f t="shared" si="4"/>
        <v>17800</v>
      </c>
      <c r="J8" s="16">
        <f t="shared" si="5"/>
        <v>12677</v>
      </c>
      <c r="K8" s="23">
        <f t="shared" si="0"/>
        <v>0.79</v>
      </c>
      <c r="L8" s="24">
        <f t="shared" si="1"/>
        <v>0</v>
      </c>
    </row>
    <row r="9" spans="1:14" x14ac:dyDescent="0.25">
      <c r="A9" s="12">
        <v>6</v>
      </c>
      <c r="B9" s="17" t="s">
        <v>14</v>
      </c>
      <c r="C9" s="12" t="s">
        <v>28</v>
      </c>
      <c r="D9" s="12" t="s">
        <v>22</v>
      </c>
      <c r="E9" s="12">
        <v>19500</v>
      </c>
      <c r="F9" s="13"/>
      <c r="G9" s="35">
        <f t="shared" si="2"/>
        <v>15405</v>
      </c>
      <c r="H9" s="15">
        <f t="shared" si="3"/>
        <v>0.79</v>
      </c>
      <c r="I9" s="12">
        <f t="shared" si="4"/>
        <v>-1700</v>
      </c>
      <c r="J9" s="16">
        <f t="shared" si="5"/>
        <v>-2728</v>
      </c>
      <c r="K9" s="23">
        <f t="shared" si="0"/>
        <v>0.79</v>
      </c>
      <c r="L9" s="24">
        <f t="shared" si="1"/>
        <v>0</v>
      </c>
    </row>
    <row r="10" spans="1:14" x14ac:dyDescent="0.25">
      <c r="A10" s="12">
        <v>7</v>
      </c>
      <c r="B10" s="17" t="s">
        <v>15</v>
      </c>
      <c r="C10" s="12" t="s">
        <v>20</v>
      </c>
      <c r="D10" s="12" t="s">
        <v>21</v>
      </c>
      <c r="E10" s="12">
        <v>4000</v>
      </c>
      <c r="F10" s="13">
        <v>0.65</v>
      </c>
      <c r="G10" s="35">
        <f t="shared" si="2"/>
        <v>2600</v>
      </c>
      <c r="H10" s="15">
        <f t="shared" si="3"/>
        <v>0.76617021276595743</v>
      </c>
      <c r="I10" s="12">
        <f t="shared" si="4"/>
        <v>2300</v>
      </c>
      <c r="J10" s="16">
        <f t="shared" si="5"/>
        <v>-128</v>
      </c>
      <c r="K10" s="23">
        <f t="shared" si="0"/>
        <v>0.77</v>
      </c>
      <c r="L10" s="24">
        <f t="shared" si="1"/>
        <v>-3.829787234042592E-3</v>
      </c>
    </row>
    <row r="11" spans="1:14" x14ac:dyDescent="0.25">
      <c r="A11" s="12">
        <v>8</v>
      </c>
      <c r="B11" s="17" t="s">
        <v>23</v>
      </c>
      <c r="C11" s="12" t="s">
        <v>29</v>
      </c>
      <c r="D11" s="12" t="s">
        <v>21</v>
      </c>
      <c r="E11" s="12">
        <v>1500</v>
      </c>
      <c r="F11" s="13">
        <v>0.75</v>
      </c>
      <c r="G11" s="35">
        <f t="shared" si="2"/>
        <v>1125</v>
      </c>
      <c r="H11" s="15">
        <f t="shared" si="3"/>
        <v>0.76176015473887804</v>
      </c>
      <c r="I11" s="12">
        <f t="shared" si="4"/>
        <v>3800</v>
      </c>
      <c r="J11" s="16">
        <f t="shared" si="5"/>
        <v>997</v>
      </c>
      <c r="K11" s="23">
        <f t="shared" si="0"/>
        <v>0.76</v>
      </c>
      <c r="L11" s="24">
        <f t="shared" si="1"/>
        <v>1.7601547388780281E-3</v>
      </c>
    </row>
    <row r="12" spans="1:14" x14ac:dyDescent="0.25">
      <c r="A12" s="12">
        <v>9</v>
      </c>
      <c r="B12" s="17" t="s">
        <v>24</v>
      </c>
      <c r="C12" s="12" t="s">
        <v>30</v>
      </c>
      <c r="D12" s="12" t="s">
        <v>21</v>
      </c>
      <c r="E12" s="12">
        <v>7000</v>
      </c>
      <c r="F12" s="13">
        <v>0.68</v>
      </c>
      <c r="G12" s="35">
        <f t="shared" si="2"/>
        <v>4760</v>
      </c>
      <c r="H12" s="15">
        <f t="shared" si="3"/>
        <v>0.69442826260097845</v>
      </c>
      <c r="I12" s="12">
        <f t="shared" si="4"/>
        <v>10800</v>
      </c>
      <c r="J12" s="16">
        <f t="shared" si="5"/>
        <v>5757</v>
      </c>
      <c r="K12" s="23">
        <f t="shared" si="0"/>
        <v>0.69</v>
      </c>
      <c r="L12" s="24">
        <f t="shared" si="1"/>
        <v>4.4282626009785053E-3</v>
      </c>
    </row>
    <row r="13" spans="1:14" x14ac:dyDescent="0.25">
      <c r="A13" s="12">
        <v>10</v>
      </c>
      <c r="B13" s="17" t="s">
        <v>25</v>
      </c>
      <c r="C13" s="12" t="s">
        <v>31</v>
      </c>
      <c r="D13" s="12" t="s">
        <v>22</v>
      </c>
      <c r="E13" s="12">
        <v>12000</v>
      </c>
      <c r="F13" s="13"/>
      <c r="G13" s="35">
        <f t="shared" si="2"/>
        <v>8280</v>
      </c>
      <c r="H13" s="15">
        <f t="shared" si="3"/>
        <v>0.69</v>
      </c>
      <c r="I13" s="12">
        <f t="shared" si="4"/>
        <v>-1200</v>
      </c>
      <c r="J13" s="16">
        <f t="shared" si="5"/>
        <v>-2523</v>
      </c>
      <c r="K13" s="23">
        <f t="shared" si="0"/>
        <v>0.69</v>
      </c>
      <c r="L13" s="24">
        <f t="shared" si="1"/>
        <v>0</v>
      </c>
    </row>
    <row r="14" spans="1:14" x14ac:dyDescent="0.25">
      <c r="A14" s="1"/>
      <c r="B14" s="2"/>
      <c r="C14" s="1"/>
      <c r="D14" s="1"/>
      <c r="E14" s="1"/>
      <c r="F14" s="9"/>
      <c r="G14" s="5"/>
      <c r="H14" s="7"/>
      <c r="I14" s="1"/>
      <c r="J14" s="5"/>
      <c r="L14" s="24">
        <f>SUM(L4:L13)</f>
        <v>-2.2636490235073969E-3</v>
      </c>
    </row>
    <row r="15" spans="1:14" x14ac:dyDescent="0.25">
      <c r="A15" s="1"/>
      <c r="B15" s="2"/>
      <c r="C15" s="1"/>
      <c r="D15" s="1"/>
      <c r="E15" s="1"/>
      <c r="F15" s="9"/>
      <c r="G15" s="5"/>
      <c r="H15" s="7"/>
      <c r="I15" s="1"/>
      <c r="J15" s="5"/>
    </row>
  </sheetData>
  <mergeCells count="4">
    <mergeCell ref="A2:D2"/>
    <mergeCell ref="E2:G2"/>
    <mergeCell ref="H2:J2"/>
    <mergeCell ref="K2:L2"/>
  </mergeCells>
  <phoneticPr fontId="6" type="noConversion"/>
  <conditionalFormatting sqref="I1:I1048576">
    <cfRule type="cellIs" dxfId="0" priority="1" operator="lessThan">
      <formula>0</formula>
    </cfRule>
  </conditionalFormatting>
  <dataValidations disablePrompts="1" count="1">
    <dataValidation type="list" allowBlank="1" showInputMessage="1" showErrorMessage="1" sqref="D4:D13" xr:uid="{B1C23036-0B89-4729-BE44-E868E195192C}">
      <formula1>$N$2:$N$3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Yanovich</dc:creator>
  <cp:lastModifiedBy>Vladislav Yanovich</cp:lastModifiedBy>
  <dcterms:created xsi:type="dcterms:W3CDTF">2024-05-07T10:39:08Z</dcterms:created>
  <dcterms:modified xsi:type="dcterms:W3CDTF">2024-05-15T19:39:38Z</dcterms:modified>
</cp:coreProperties>
</file>