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САТПР\"/>
    </mc:Choice>
  </mc:AlternateContent>
  <bookViews>
    <workbookView xWindow="0" yWindow="0" windowWidth="19200" windowHeight="7310" activeTab="1"/>
  </bookViews>
  <sheets>
    <sheet name="Лист1" sheetId="1" r:id="rId1"/>
    <sheet name="Лист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2" l="1"/>
  <c r="F14" i="2"/>
  <c r="D14" i="2"/>
  <c r="H13" i="2"/>
  <c r="F13" i="2"/>
  <c r="D13" i="2"/>
  <c r="H12" i="2"/>
  <c r="F12" i="2"/>
  <c r="D12" i="2"/>
  <c r="H5" i="2"/>
  <c r="F5" i="2"/>
  <c r="D5" i="2"/>
  <c r="H4" i="2"/>
  <c r="F4" i="2"/>
  <c r="D4" i="2"/>
  <c r="H3" i="2"/>
  <c r="F3" i="2"/>
  <c r="D3" i="2"/>
  <c r="J29" i="1"/>
  <c r="K25" i="1" s="1"/>
  <c r="J28" i="1"/>
  <c r="F28" i="1"/>
  <c r="G27" i="1"/>
  <c r="K26" i="1"/>
  <c r="G26" i="1"/>
  <c r="G25" i="1"/>
  <c r="G24" i="1"/>
  <c r="K21" i="1"/>
  <c r="O20" i="1"/>
  <c r="K20" i="1"/>
  <c r="G20" i="1"/>
  <c r="C20" i="1"/>
  <c r="O19" i="1"/>
  <c r="K19" i="1"/>
  <c r="G19" i="1"/>
  <c r="C19" i="1"/>
  <c r="C21" i="1" s="1"/>
  <c r="L22" i="1" s="1"/>
  <c r="O18" i="1"/>
  <c r="O21" i="1" s="1"/>
  <c r="K18" i="1"/>
  <c r="G18" i="1"/>
  <c r="G21" i="1" s="1"/>
  <c r="C18" i="1"/>
  <c r="O14" i="1"/>
  <c r="Q14" i="1" s="1"/>
  <c r="R14" i="1" s="1"/>
  <c r="N14" i="1"/>
  <c r="L14" i="1"/>
  <c r="K14" i="1"/>
  <c r="Q13" i="1"/>
  <c r="Q15" i="1" s="1"/>
  <c r="I13" i="1"/>
  <c r="K13" i="1" s="1"/>
  <c r="H13" i="1"/>
  <c r="N9" i="1"/>
  <c r="Q9" i="1" s="1"/>
  <c r="R9" i="1" s="1"/>
  <c r="K9" i="1"/>
  <c r="L9" i="1" s="1"/>
  <c r="Q8" i="1"/>
  <c r="K8" i="1"/>
  <c r="K10" i="1" s="1"/>
  <c r="H8" i="1"/>
  <c r="Q4" i="1"/>
  <c r="R4" i="1" s="1"/>
  <c r="K4" i="1"/>
  <c r="L4" i="1" s="1"/>
  <c r="E4" i="1"/>
  <c r="Q3" i="1"/>
  <c r="Q5" i="1" s="1"/>
  <c r="K3" i="1"/>
  <c r="K5" i="1" s="1"/>
  <c r="E3" i="1"/>
  <c r="R3" i="1" s="1"/>
  <c r="P21" i="1" l="1"/>
  <c r="P22" i="1"/>
  <c r="L21" i="1"/>
  <c r="Q10" i="1"/>
  <c r="H22" i="1"/>
  <c r="H21" i="1"/>
  <c r="H28" i="1"/>
  <c r="L5" i="1"/>
  <c r="K15" i="1"/>
  <c r="L13" i="1"/>
  <c r="L8" i="1"/>
  <c r="L3" i="1"/>
  <c r="E5" i="1"/>
  <c r="R5" i="1" s="1"/>
  <c r="R13" i="1"/>
  <c r="H27" i="1"/>
  <c r="R8" i="1"/>
  <c r="K24" i="1"/>
  <c r="K27" i="1" s="1"/>
  <c r="L28" i="1" l="1"/>
  <c r="L27" i="1"/>
  <c r="L10" i="1"/>
  <c r="R15" i="1"/>
  <c r="R10" i="1"/>
  <c r="L15" i="1"/>
</calcChain>
</file>

<file path=xl/sharedStrings.xml><?xml version="1.0" encoding="utf-8"?>
<sst xmlns="http://schemas.openxmlformats.org/spreadsheetml/2006/main" count="91" uniqueCount="17">
  <si>
    <t>Збільш</t>
  </si>
  <si>
    <t>Зменш</t>
  </si>
  <si>
    <t>Стала</t>
  </si>
  <si>
    <t xml:space="preserve">Збільш </t>
  </si>
  <si>
    <t>Ймов</t>
  </si>
  <si>
    <t>Очікуваний прибуток</t>
  </si>
  <si>
    <t>Кукур</t>
  </si>
  <si>
    <t>Соя</t>
  </si>
  <si>
    <t>Попит</t>
  </si>
  <si>
    <t>Ціна товару</t>
  </si>
  <si>
    <t xml:space="preserve">Витрати </t>
  </si>
  <si>
    <t>X</t>
  </si>
  <si>
    <t>U(x)</t>
  </si>
  <si>
    <t>Y</t>
  </si>
  <si>
    <t>U(y)</t>
  </si>
  <si>
    <t>Z</t>
  </si>
  <si>
    <t>U(z)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</si>
</sst>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0" borderId="12" xfId="0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0" xfId="0" applyNumberFormat="1"/>
    <xf numFmtId="3" fontId="0" fillId="0" borderId="7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0" borderId="4" xfId="0" applyNumberFormat="1" applyBorder="1"/>
    <xf numFmtId="2" fontId="0" fillId="0" borderId="5" xfId="0" applyNumberFormat="1" applyBorder="1"/>
    <xf numFmtId="0" fontId="0" fillId="2" borderId="4" xfId="0" applyFill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10" xfId="0" applyNumberFormat="1" applyBorder="1"/>
    <xf numFmtId="0" fontId="0" fillId="2" borderId="9" xfId="0" applyFill="1" applyBorder="1"/>
    <xf numFmtId="2" fontId="0" fillId="0" borderId="0" xfId="0" applyNumberFormat="1" applyBorder="1"/>
    <xf numFmtId="2" fontId="0" fillId="0" borderId="11" xfId="0" applyNumberFormat="1" applyBorder="1"/>
    <xf numFmtId="3" fontId="0" fillId="0" borderId="9" xfId="0" applyNumberFormat="1" applyBorder="1"/>
    <xf numFmtId="3" fontId="0" fillId="0" borderId="12" xfId="0" applyNumberFormat="1" applyBorder="1"/>
    <xf numFmtId="0" fontId="0" fillId="0" borderId="13" xfId="0" applyBorder="1"/>
    <xf numFmtId="0" fontId="0" fillId="0" borderId="14" xfId="0" applyBorder="1"/>
    <xf numFmtId="2" fontId="0" fillId="0" borderId="1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Задача 1</a:t>
            </a:r>
          </a:p>
          <a:p>
            <a:pPr>
              <a:defRPr/>
            </a:pPr>
            <a:r>
              <a:rPr lang="uk-UA"/>
              <a:t>Графік</a:t>
            </a:r>
            <a:r>
              <a:rPr lang="uk-UA" baseline="0"/>
              <a:t> корисності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[1]Лист3!$D$1</c:f>
              <c:strCache>
                <c:ptCount val="1"/>
                <c:pt idx="0">
                  <c:v>U(x)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[1]Лист3!$B$2:$B$5</c:f>
              <c:numCache>
                <c:formatCode>General</c:formatCode>
                <c:ptCount val="4"/>
                <c:pt idx="0" formatCode="#,##0">
                  <c:v>-5000</c:v>
                </c:pt>
                <c:pt idx="1">
                  <c:v>0</c:v>
                </c:pt>
                <c:pt idx="2" formatCode="#,##0">
                  <c:v>5000</c:v>
                </c:pt>
                <c:pt idx="3" formatCode="#,##0">
                  <c:v>10000</c:v>
                </c:pt>
              </c:numCache>
            </c:numRef>
          </c:cat>
          <c:val>
            <c:numRef>
              <c:f>[1]Лист3!$D$2:$D$5</c:f>
              <c:numCache>
                <c:formatCode>General</c:formatCode>
                <c:ptCount val="4"/>
                <c:pt idx="0">
                  <c:v>0</c:v>
                </c:pt>
                <c:pt idx="1">
                  <c:v>70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[1]Лист3!$F$1</c:f>
              <c:strCache>
                <c:ptCount val="1"/>
                <c:pt idx="0">
                  <c:v>U(y)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[1]Лист3!$B$2:$B$5</c:f>
              <c:numCache>
                <c:formatCode>General</c:formatCode>
                <c:ptCount val="4"/>
                <c:pt idx="0" formatCode="#,##0">
                  <c:v>-5000</c:v>
                </c:pt>
                <c:pt idx="1">
                  <c:v>0</c:v>
                </c:pt>
                <c:pt idx="2" formatCode="#,##0">
                  <c:v>5000</c:v>
                </c:pt>
                <c:pt idx="3" formatCode="#,##0">
                  <c:v>10000</c:v>
                </c:pt>
              </c:numCache>
            </c:numRef>
          </c:cat>
          <c:val>
            <c:numRef>
              <c:f>[1]Лист3!$F$2:$F$5</c:f>
              <c:numCache>
                <c:formatCode>General</c:formatCode>
                <c:ptCount val="4"/>
                <c:pt idx="0">
                  <c:v>0</c:v>
                </c:pt>
                <c:pt idx="1">
                  <c:v>9.9999999999999982</c:v>
                </c:pt>
                <c:pt idx="2">
                  <c:v>30.000000000000004</c:v>
                </c:pt>
                <c:pt idx="3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[1]Лист3!$H$1</c:f>
              <c:strCache>
                <c:ptCount val="1"/>
                <c:pt idx="0">
                  <c:v>U(z)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[1]Лист3!$B$2:$B$5</c:f>
              <c:numCache>
                <c:formatCode>General</c:formatCode>
                <c:ptCount val="4"/>
                <c:pt idx="0" formatCode="#,##0">
                  <c:v>-5000</c:v>
                </c:pt>
                <c:pt idx="1">
                  <c:v>0</c:v>
                </c:pt>
                <c:pt idx="2" formatCode="#,##0">
                  <c:v>5000</c:v>
                </c:pt>
                <c:pt idx="3" formatCode="#,##0">
                  <c:v>10000</c:v>
                </c:pt>
              </c:numCache>
            </c:numRef>
          </c:cat>
          <c:val>
            <c:numRef>
              <c:f>[1]Лист3!$H$2:$H$5</c:f>
              <c:numCache>
                <c:formatCode>General</c:formatCode>
                <c:ptCount val="4"/>
                <c:pt idx="0">
                  <c:v>0</c:v>
                </c:pt>
                <c:pt idx="1">
                  <c:v>30.000000000000004</c:v>
                </c:pt>
                <c:pt idx="2">
                  <c:v>60</c:v>
                </c:pt>
                <c:pt idx="3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339000"/>
        <c:axId val="508340176"/>
      </c:lineChart>
      <c:catAx>
        <c:axId val="508339000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08340176"/>
        <c:crosses val="autoZero"/>
        <c:auto val="1"/>
        <c:lblAlgn val="ctr"/>
        <c:lblOffset val="100"/>
        <c:noMultiLvlLbl val="0"/>
      </c:catAx>
      <c:valAx>
        <c:axId val="5083401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0833900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Задача</a:t>
            </a:r>
            <a:r>
              <a:rPr lang="uk-UA" baseline="0"/>
              <a:t> 2</a:t>
            </a:r>
          </a:p>
          <a:p>
            <a:pPr>
              <a:defRPr/>
            </a:pPr>
            <a:r>
              <a:rPr lang="uk-UA" baseline="0"/>
              <a:t>Графік корисності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[1]Лист3!$D$10</c:f>
              <c:strCache>
                <c:ptCount val="1"/>
                <c:pt idx="0">
                  <c:v>U(x)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[1]Лист3!$B$11:$B$14</c:f>
              <c:numCache>
                <c:formatCode>#,##0</c:formatCode>
                <c:ptCount val="4"/>
                <c:pt idx="0">
                  <c:v>1800</c:v>
                </c:pt>
                <c:pt idx="1">
                  <c:v>3900</c:v>
                </c:pt>
                <c:pt idx="2">
                  <c:v>6000</c:v>
                </c:pt>
                <c:pt idx="3">
                  <c:v>8100</c:v>
                </c:pt>
              </c:numCache>
            </c:numRef>
          </c:cat>
          <c:val>
            <c:numRef>
              <c:f>[1]Лист3!$D$11:$D$14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80</c:v>
                </c:pt>
                <c:pt idx="3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[1]Лист3!$F$10</c:f>
              <c:strCache>
                <c:ptCount val="1"/>
                <c:pt idx="0">
                  <c:v>U(y)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[1]Лист3!$B$11:$B$14</c:f>
              <c:numCache>
                <c:formatCode>#,##0</c:formatCode>
                <c:ptCount val="4"/>
                <c:pt idx="0">
                  <c:v>1800</c:v>
                </c:pt>
                <c:pt idx="1">
                  <c:v>3900</c:v>
                </c:pt>
                <c:pt idx="2">
                  <c:v>6000</c:v>
                </c:pt>
                <c:pt idx="3">
                  <c:v>8100</c:v>
                </c:pt>
              </c:numCache>
            </c:numRef>
          </c:cat>
          <c:val>
            <c:numRef>
              <c:f>[1]Лист3!$F$11:$F$14</c:f>
              <c:numCache>
                <c:formatCode>General</c:formatCode>
                <c:ptCount val="4"/>
                <c:pt idx="0">
                  <c:v>0</c:v>
                </c:pt>
                <c:pt idx="1">
                  <c:v>60</c:v>
                </c:pt>
                <c:pt idx="2">
                  <c:v>90</c:v>
                </c:pt>
                <c:pt idx="3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[1]Лист3!$H$10</c:f>
              <c:strCache>
                <c:ptCount val="1"/>
                <c:pt idx="0">
                  <c:v>U(z)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[1]Лист3!$B$11:$B$14</c:f>
              <c:numCache>
                <c:formatCode>#,##0</c:formatCode>
                <c:ptCount val="4"/>
                <c:pt idx="0">
                  <c:v>1800</c:v>
                </c:pt>
                <c:pt idx="1">
                  <c:v>3900</c:v>
                </c:pt>
                <c:pt idx="2">
                  <c:v>6000</c:v>
                </c:pt>
                <c:pt idx="3">
                  <c:v>8100</c:v>
                </c:pt>
              </c:numCache>
            </c:numRef>
          </c:cat>
          <c:val>
            <c:numRef>
              <c:f>[1]Лист3!$H$11:$H$14</c:f>
              <c:numCache>
                <c:formatCode>General</c:formatCode>
                <c:ptCount val="4"/>
                <c:pt idx="0">
                  <c:v>0</c:v>
                </c:pt>
                <c:pt idx="1">
                  <c:v>35</c:v>
                </c:pt>
                <c:pt idx="2">
                  <c:v>65</c:v>
                </c:pt>
                <c:pt idx="3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339784"/>
        <c:axId val="618483528"/>
      </c:lineChart>
      <c:catAx>
        <c:axId val="50833978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18483528"/>
        <c:crosses val="autoZero"/>
        <c:auto val="1"/>
        <c:lblAlgn val="ctr"/>
        <c:lblOffset val="100"/>
        <c:noMultiLvlLbl val="0"/>
      </c:catAx>
      <c:valAx>
        <c:axId val="6184835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0833978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73025</xdr:colOff>
      <xdr:row>0</xdr:row>
      <xdr:rowOff>95250</xdr:rowOff>
    </xdr:from>
    <xdr:to>
      <xdr:col>16</xdr:col>
      <xdr:colOff>377825</xdr:colOff>
      <xdr:row>7</xdr:row>
      <xdr:rowOff>260350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41275</xdr:colOff>
      <xdr:row>8</xdr:row>
      <xdr:rowOff>139700</xdr:rowOff>
    </xdr:from>
    <xdr:to>
      <xdr:col>16</xdr:col>
      <xdr:colOff>346075</xdr:colOff>
      <xdr:row>15</xdr:row>
      <xdr:rowOff>304800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3;&#1072;&#1073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аб1"/>
      <sheetName val="лаб2"/>
      <sheetName val="лаб3"/>
      <sheetName val="Лист3"/>
      <sheetName val="Лист4"/>
      <sheetName val="Лист5"/>
      <sheetName val="Лист6"/>
      <sheetName val="Лист7"/>
      <sheetName val="Лист8"/>
      <sheetName val="Лист9"/>
    </sheetNames>
    <sheetDataSet>
      <sheetData sheetId="0"/>
      <sheetData sheetId="1"/>
      <sheetData sheetId="2"/>
      <sheetData sheetId="3"/>
      <sheetData sheetId="4"/>
      <sheetData sheetId="5">
        <row r="1">
          <cell r="D1" t="str">
            <v>U(x)</v>
          </cell>
          <cell r="F1" t="str">
            <v>U(y)</v>
          </cell>
          <cell r="H1" t="str">
            <v>U(z)</v>
          </cell>
        </row>
        <row r="2">
          <cell r="B2">
            <v>-5000</v>
          </cell>
          <cell r="D2">
            <v>0</v>
          </cell>
          <cell r="F2">
            <v>0</v>
          </cell>
          <cell r="H2">
            <v>0</v>
          </cell>
        </row>
        <row r="3">
          <cell r="B3">
            <v>0</v>
          </cell>
          <cell r="D3">
            <v>70</v>
          </cell>
          <cell r="F3">
            <v>9.9999999999999982</v>
          </cell>
          <cell r="H3">
            <v>30.000000000000004</v>
          </cell>
        </row>
        <row r="4">
          <cell r="B4">
            <v>5000</v>
          </cell>
          <cell r="D4">
            <v>90</v>
          </cell>
          <cell r="F4">
            <v>30.000000000000004</v>
          </cell>
          <cell r="H4">
            <v>60</v>
          </cell>
        </row>
        <row r="5">
          <cell r="B5">
            <v>10000</v>
          </cell>
          <cell r="D5">
            <v>100</v>
          </cell>
          <cell r="F5">
            <v>100</v>
          </cell>
          <cell r="H5">
            <v>100</v>
          </cell>
        </row>
        <row r="10">
          <cell r="D10" t="str">
            <v>U(x)</v>
          </cell>
          <cell r="F10" t="str">
            <v>U(y)</v>
          </cell>
          <cell r="H10" t="str">
            <v>U(z)</v>
          </cell>
        </row>
        <row r="11">
          <cell r="B11">
            <v>1800</v>
          </cell>
          <cell r="D11">
            <v>0</v>
          </cell>
          <cell r="F11">
            <v>0</v>
          </cell>
          <cell r="H11">
            <v>0</v>
          </cell>
        </row>
        <row r="12">
          <cell r="B12">
            <v>3900</v>
          </cell>
          <cell r="D12">
            <v>50</v>
          </cell>
          <cell r="F12">
            <v>60</v>
          </cell>
          <cell r="H12">
            <v>35</v>
          </cell>
        </row>
        <row r="13">
          <cell r="B13">
            <v>6000</v>
          </cell>
          <cell r="D13">
            <v>80</v>
          </cell>
          <cell r="F13">
            <v>90</v>
          </cell>
          <cell r="H13">
            <v>65</v>
          </cell>
        </row>
        <row r="14">
          <cell r="B14">
            <v>8100</v>
          </cell>
          <cell r="D14">
            <v>100</v>
          </cell>
          <cell r="F14">
            <v>100</v>
          </cell>
          <cell r="H14">
            <v>100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sqref="A1:XFD1048576"/>
    </sheetView>
  </sheetViews>
  <sheetFormatPr defaultRowHeight="14.5" x14ac:dyDescent="0.35"/>
  <cols>
    <col min="1" max="1" width="11.08984375" customWidth="1"/>
    <col min="3" max="3" width="11.36328125" customWidth="1"/>
    <col min="4" max="4" width="9.08984375" customWidth="1"/>
    <col min="5" max="5" width="10.90625" customWidth="1"/>
    <col min="6" max="6" width="12.26953125" customWidth="1"/>
    <col min="7" max="7" width="10.453125" customWidth="1"/>
    <col min="8" max="8" width="7.90625" customWidth="1"/>
    <col min="9" max="9" width="11.08984375" customWidth="1"/>
    <col min="11" max="11" width="11.1796875" customWidth="1"/>
    <col min="15" max="15" width="10.6328125" customWidth="1"/>
  </cols>
  <sheetData>
    <row r="1" spans="1:23" ht="15" thickBot="1" x14ac:dyDescent="0.4">
      <c r="A1" s="1"/>
      <c r="B1" s="2" t="s">
        <v>0</v>
      </c>
      <c r="C1" s="3" t="s">
        <v>1</v>
      </c>
      <c r="D1" s="4" t="s">
        <v>2</v>
      </c>
      <c r="G1" s="1" t="s">
        <v>3</v>
      </c>
      <c r="H1" s="2" t="s">
        <v>0</v>
      </c>
      <c r="I1" s="3" t="s">
        <v>1</v>
      </c>
      <c r="J1" s="4" t="s">
        <v>2</v>
      </c>
      <c r="M1" s="1" t="s">
        <v>1</v>
      </c>
      <c r="N1" s="2" t="s">
        <v>0</v>
      </c>
      <c r="O1" s="3" t="s">
        <v>1</v>
      </c>
      <c r="P1" s="4" t="s">
        <v>2</v>
      </c>
      <c r="S1" s="5"/>
      <c r="T1" s="5"/>
      <c r="U1" s="5"/>
      <c r="V1" s="5"/>
      <c r="W1" s="6"/>
    </row>
    <row r="2" spans="1:23" ht="58.5" thickBot="1" x14ac:dyDescent="0.4">
      <c r="A2" s="7" t="s">
        <v>4</v>
      </c>
      <c r="B2" s="8">
        <v>0.25</v>
      </c>
      <c r="C2" s="9">
        <v>0.45</v>
      </c>
      <c r="D2" s="10">
        <v>0.3</v>
      </c>
      <c r="E2" s="11" t="s">
        <v>5</v>
      </c>
      <c r="G2" s="7" t="s">
        <v>4</v>
      </c>
      <c r="H2" s="8">
        <v>0.26</v>
      </c>
      <c r="I2" s="9">
        <v>0.45</v>
      </c>
      <c r="J2" s="10">
        <v>0.28999999999999998</v>
      </c>
      <c r="K2" s="12" t="s">
        <v>5</v>
      </c>
      <c r="M2" s="7" t="s">
        <v>4</v>
      </c>
      <c r="N2" s="8">
        <v>0.25</v>
      </c>
      <c r="O2" s="9">
        <v>0.44</v>
      </c>
      <c r="P2" s="10">
        <v>0.31</v>
      </c>
      <c r="Q2" s="12" t="s">
        <v>5</v>
      </c>
      <c r="S2" s="5"/>
      <c r="T2" s="13"/>
      <c r="U2" s="13"/>
      <c r="V2" s="13"/>
      <c r="W2" s="14"/>
    </row>
    <row r="3" spans="1:23" x14ac:dyDescent="0.35">
      <c r="A3" s="15" t="s">
        <v>6</v>
      </c>
      <c r="B3" s="16">
        <v>30000</v>
      </c>
      <c r="C3" s="17">
        <v>-35000</v>
      </c>
      <c r="D3" s="18">
        <v>0</v>
      </c>
      <c r="E3" s="19">
        <f>B3*$B$2+C3*$C$2+D3*$D$2</f>
        <v>-8250</v>
      </c>
      <c r="G3" s="15" t="s">
        <v>6</v>
      </c>
      <c r="H3" s="16">
        <v>30000</v>
      </c>
      <c r="I3" s="17">
        <v>-35000</v>
      </c>
      <c r="J3" s="5">
        <v>0</v>
      </c>
      <c r="K3" s="20">
        <f>H3*$H$2+I3*$I$2+J3*$J$2</f>
        <v>-7950</v>
      </c>
      <c r="L3">
        <f>K3-E3</f>
        <v>300</v>
      </c>
      <c r="M3" s="15" t="s">
        <v>6</v>
      </c>
      <c r="N3" s="16">
        <v>30000</v>
      </c>
      <c r="O3" s="17">
        <v>-35000</v>
      </c>
      <c r="P3" s="5">
        <v>0</v>
      </c>
      <c r="Q3" s="20">
        <f>N3*$N$2+O3*$O$2+P3*$P$2</f>
        <v>-7900</v>
      </c>
      <c r="R3">
        <f>Q3-E3</f>
        <v>350</v>
      </c>
      <c r="S3" s="5"/>
      <c r="T3" s="17"/>
      <c r="U3" s="17"/>
      <c r="V3" s="5"/>
      <c r="W3" s="6"/>
    </row>
    <row r="4" spans="1:23" ht="15" thickBot="1" x14ac:dyDescent="0.4">
      <c r="A4" s="21" t="s">
        <v>7</v>
      </c>
      <c r="B4" s="22">
        <v>10000</v>
      </c>
      <c r="C4" s="23">
        <v>-5000</v>
      </c>
      <c r="D4" s="24">
        <v>0</v>
      </c>
      <c r="E4" s="25">
        <f>B4*$B$2+C4*$C$2+D4*$D$2</f>
        <v>250</v>
      </c>
      <c r="G4" s="21" t="s">
        <v>7</v>
      </c>
      <c r="H4" s="22">
        <v>10000</v>
      </c>
      <c r="I4" s="23">
        <v>-5000</v>
      </c>
      <c r="J4" s="26">
        <v>0</v>
      </c>
      <c r="K4" s="25">
        <f>H4*$H$2+I4*$I$2+J4*$J$2</f>
        <v>350</v>
      </c>
      <c r="L4">
        <f>K4-E4</f>
        <v>100</v>
      </c>
      <c r="M4" s="21" t="s">
        <v>7</v>
      </c>
      <c r="N4" s="22">
        <v>10000</v>
      </c>
      <c r="O4" s="23">
        <v>-5000</v>
      </c>
      <c r="P4" s="26">
        <v>0</v>
      </c>
      <c r="Q4" s="25">
        <f>N4*$N$2+O4*$O$2+P4*$P$2</f>
        <v>300</v>
      </c>
      <c r="R4">
        <f>Q4-E4</f>
        <v>50</v>
      </c>
      <c r="S4" s="5"/>
      <c r="T4" s="17"/>
      <c r="U4" s="17"/>
      <c r="V4" s="5"/>
      <c r="W4" s="6"/>
    </row>
    <row r="5" spans="1:23" ht="15" thickBot="1" x14ac:dyDescent="0.4">
      <c r="E5">
        <f>SUM(E3:E4)</f>
        <v>-8000</v>
      </c>
      <c r="K5">
        <f>SUM(K3:K4)</f>
        <v>-7600</v>
      </c>
      <c r="L5">
        <f>K5/$E$5</f>
        <v>0.95</v>
      </c>
      <c r="Q5">
        <f>SUM(Q3:Q4)</f>
        <v>-7600</v>
      </c>
      <c r="R5">
        <f>Q5/$E$5</f>
        <v>0.95</v>
      </c>
    </row>
    <row r="6" spans="1:23" ht="15" thickBot="1" x14ac:dyDescent="0.4">
      <c r="G6" s="1" t="s">
        <v>6</v>
      </c>
      <c r="H6" s="2" t="s">
        <v>0</v>
      </c>
      <c r="I6" s="3" t="s">
        <v>1</v>
      </c>
      <c r="J6" s="4" t="s">
        <v>2</v>
      </c>
      <c r="M6" s="1" t="s">
        <v>7</v>
      </c>
      <c r="N6" s="2" t="s">
        <v>0</v>
      </c>
      <c r="O6" s="3" t="s">
        <v>1</v>
      </c>
      <c r="P6" s="4" t="s">
        <v>2</v>
      </c>
    </row>
    <row r="7" spans="1:23" ht="58.5" thickBot="1" x14ac:dyDescent="0.4">
      <c r="G7" s="7" t="s">
        <v>4</v>
      </c>
      <c r="H7" s="8">
        <v>0.25</v>
      </c>
      <c r="I7" s="9">
        <v>0.45</v>
      </c>
      <c r="J7" s="10">
        <v>0.3</v>
      </c>
      <c r="K7" s="12" t="s">
        <v>5</v>
      </c>
      <c r="M7" s="7" t="s">
        <v>4</v>
      </c>
      <c r="N7" s="8">
        <v>0.25</v>
      </c>
      <c r="O7" s="9">
        <v>0.45</v>
      </c>
      <c r="P7" s="10">
        <v>0.3</v>
      </c>
      <c r="Q7" s="11" t="s">
        <v>5</v>
      </c>
    </row>
    <row r="8" spans="1:23" x14ac:dyDescent="0.35">
      <c r="G8" s="15" t="s">
        <v>6</v>
      </c>
      <c r="H8" s="16">
        <f>30000*1.01</f>
        <v>30300</v>
      </c>
      <c r="I8" s="17">
        <v>-35000</v>
      </c>
      <c r="J8" s="5">
        <v>0</v>
      </c>
      <c r="K8" s="20">
        <f>H8*$H$7+I8*$I$7+J8*$J$7</f>
        <v>-8175</v>
      </c>
      <c r="L8">
        <f>K8-E3</f>
        <v>75</v>
      </c>
      <c r="M8" s="15" t="s">
        <v>6</v>
      </c>
      <c r="N8" s="16">
        <v>30000</v>
      </c>
      <c r="O8" s="17">
        <v>-35000</v>
      </c>
      <c r="P8" s="18">
        <v>0</v>
      </c>
      <c r="Q8" s="20">
        <f>N8*$N$7+O8*$O$7+P8*$P$7</f>
        <v>-8250</v>
      </c>
      <c r="R8">
        <f>Q8-E3</f>
        <v>0</v>
      </c>
    </row>
    <row r="9" spans="1:23" ht="15" thickBot="1" x14ac:dyDescent="0.4">
      <c r="G9" s="21" t="s">
        <v>7</v>
      </c>
      <c r="H9" s="22">
        <v>10000</v>
      </c>
      <c r="I9" s="23">
        <v>-5000</v>
      </c>
      <c r="J9" s="26">
        <v>0</v>
      </c>
      <c r="K9" s="25">
        <f>H9*$H$7+I9*$I$7+J9*$J$7</f>
        <v>250</v>
      </c>
      <c r="L9">
        <f>K9-E4</f>
        <v>0</v>
      </c>
      <c r="M9" s="21" t="s">
        <v>7</v>
      </c>
      <c r="N9" s="22">
        <f>10000*1.01</f>
        <v>10100</v>
      </c>
      <c r="O9" s="23">
        <v>-5000</v>
      </c>
      <c r="P9" s="24">
        <v>0</v>
      </c>
      <c r="Q9" s="25">
        <f>N9*$N$7+O9*$O$7+P9*$P$7</f>
        <v>275</v>
      </c>
      <c r="R9">
        <f>Q9-E4</f>
        <v>25</v>
      </c>
    </row>
    <row r="10" spans="1:23" ht="15" thickBot="1" x14ac:dyDescent="0.4">
      <c r="K10">
        <f>SUM(K8:K9)</f>
        <v>-7925</v>
      </c>
      <c r="L10" s="27">
        <f>K10/$E$5</f>
        <v>0.99062499999999998</v>
      </c>
      <c r="Q10">
        <f>SUM(Q8:Q9)</f>
        <v>-7975</v>
      </c>
      <c r="R10" s="27">
        <f>Q10/$E$5</f>
        <v>0.99687499999999996</v>
      </c>
    </row>
    <row r="11" spans="1:23" ht="15" thickBot="1" x14ac:dyDescent="0.4">
      <c r="G11" s="1" t="s">
        <v>6</v>
      </c>
      <c r="H11" s="2" t="s">
        <v>0</v>
      </c>
      <c r="I11" s="3" t="s">
        <v>1</v>
      </c>
      <c r="J11" s="4" t="s">
        <v>2</v>
      </c>
      <c r="M11" s="1" t="s">
        <v>7</v>
      </c>
      <c r="N11" s="2" t="s">
        <v>0</v>
      </c>
      <c r="O11" s="3" t="s">
        <v>1</v>
      </c>
      <c r="P11" s="4" t="s">
        <v>2</v>
      </c>
    </row>
    <row r="12" spans="1:23" ht="58.5" thickBot="1" x14ac:dyDescent="0.4">
      <c r="B12" s="18">
        <v>0.3</v>
      </c>
      <c r="C12" s="18">
        <v>0.6</v>
      </c>
      <c r="D12" s="24">
        <v>0.1</v>
      </c>
      <c r="G12" s="7" t="s">
        <v>4</v>
      </c>
      <c r="H12" s="8">
        <v>0.25</v>
      </c>
      <c r="I12" s="9">
        <v>0.45</v>
      </c>
      <c r="J12" s="10">
        <v>0.3</v>
      </c>
      <c r="K12" s="12" t="s">
        <v>5</v>
      </c>
      <c r="M12" s="7" t="s">
        <v>4</v>
      </c>
      <c r="N12" s="8">
        <v>0.25</v>
      </c>
      <c r="O12" s="9">
        <v>0.45</v>
      </c>
      <c r="P12" s="10">
        <v>0.3</v>
      </c>
      <c r="Q12" s="12" t="s">
        <v>5</v>
      </c>
    </row>
    <row r="13" spans="1:23" ht="15" thickBot="1" x14ac:dyDescent="0.4">
      <c r="B13" s="28">
        <v>10</v>
      </c>
      <c r="C13" s="28">
        <v>15</v>
      </c>
      <c r="D13" s="29">
        <v>20</v>
      </c>
      <c r="G13" s="15" t="s">
        <v>6</v>
      </c>
      <c r="H13" s="16">
        <f>30000</f>
        <v>30000</v>
      </c>
      <c r="I13" s="17">
        <f>-35000*0.99</f>
        <v>-34650</v>
      </c>
      <c r="J13" s="5">
        <v>0</v>
      </c>
      <c r="K13" s="20">
        <f>H13*$H$12+I13*$I$12+J13*$J$12</f>
        <v>-8092.5</v>
      </c>
      <c r="L13">
        <f>K13-E3</f>
        <v>157.5</v>
      </c>
      <c r="M13" s="15" t="s">
        <v>6</v>
      </c>
      <c r="N13" s="16">
        <v>30000</v>
      </c>
      <c r="O13" s="17">
        <v>-35000</v>
      </c>
      <c r="P13" s="5">
        <v>0</v>
      </c>
      <c r="Q13" s="20">
        <f>N13*$N$12+O13*$O$12+P13*$P$12</f>
        <v>-8250</v>
      </c>
      <c r="R13">
        <f>Q13-E3</f>
        <v>0</v>
      </c>
    </row>
    <row r="14" spans="1:23" ht="15" thickBot="1" x14ac:dyDescent="0.4">
      <c r="G14" s="21" t="s">
        <v>7</v>
      </c>
      <c r="H14" s="22">
        <v>10000</v>
      </c>
      <c r="I14" s="23">
        <v>-5000</v>
      </c>
      <c r="J14" s="26">
        <v>0</v>
      </c>
      <c r="K14" s="25">
        <f>H14*$H$12+I14*$I$12+J14*$J$12</f>
        <v>250</v>
      </c>
      <c r="L14">
        <f>K14-E4</f>
        <v>0</v>
      </c>
      <c r="M14" s="21" t="s">
        <v>7</v>
      </c>
      <c r="N14" s="22">
        <f>10000</f>
        <v>10000</v>
      </c>
      <c r="O14" s="23">
        <f>-5000*0.99</f>
        <v>-4950</v>
      </c>
      <c r="P14" s="26">
        <v>0</v>
      </c>
      <c r="Q14" s="25">
        <f>N14*$N$12+O14*$O$12+P14*$P$12</f>
        <v>272.5</v>
      </c>
      <c r="R14">
        <f>Q14-E4</f>
        <v>22.5</v>
      </c>
    </row>
    <row r="15" spans="1:23" x14ac:dyDescent="0.35">
      <c r="K15">
        <f>SUM(K13:K14)</f>
        <v>-7842.5</v>
      </c>
      <c r="L15" s="30">
        <f>K15/$E$5</f>
        <v>0.98031250000000003</v>
      </c>
      <c r="Q15">
        <f>SUM(Q13:Q14)</f>
        <v>-7977.5</v>
      </c>
      <c r="R15" s="27">
        <f>Q15/$E$5</f>
        <v>0.9971875</v>
      </c>
    </row>
    <row r="16" spans="1:23" ht="15" thickBot="1" x14ac:dyDescent="0.4"/>
    <row r="17" spans="1:16" ht="29.5" thickBot="1" x14ac:dyDescent="0.4">
      <c r="A17" s="2" t="s">
        <v>8</v>
      </c>
      <c r="B17" s="4" t="s">
        <v>4</v>
      </c>
      <c r="C17" s="11" t="s">
        <v>5</v>
      </c>
      <c r="E17" s="2" t="s">
        <v>8</v>
      </c>
      <c r="F17" s="4" t="s">
        <v>4</v>
      </c>
      <c r="G17" s="11" t="s">
        <v>5</v>
      </c>
      <c r="I17" s="2" t="s">
        <v>8</v>
      </c>
      <c r="J17" s="4" t="s">
        <v>4</v>
      </c>
      <c r="K17" s="11" t="s">
        <v>5</v>
      </c>
      <c r="M17" s="2" t="s">
        <v>8</v>
      </c>
      <c r="N17" s="4" t="s">
        <v>4</v>
      </c>
      <c r="O17" s="11" t="s">
        <v>5</v>
      </c>
    </row>
    <row r="18" spans="1:16" x14ac:dyDescent="0.35">
      <c r="A18" s="28">
        <v>10</v>
      </c>
      <c r="B18" s="18">
        <v>0.3</v>
      </c>
      <c r="C18" s="20">
        <f>(A18*$B$22+A18*$B$23)*B18</f>
        <v>2700</v>
      </c>
      <c r="E18" s="28">
        <v>10</v>
      </c>
      <c r="F18" s="18">
        <v>0.31</v>
      </c>
      <c r="G18" s="20">
        <f>(E18*$B$22+E18*$B$23)*F18</f>
        <v>2790</v>
      </c>
      <c r="I18" s="28">
        <v>10</v>
      </c>
      <c r="J18" s="18">
        <v>0.3</v>
      </c>
      <c r="K18" s="20">
        <f>(I18*$B$22+I18*$B$23)*J18</f>
        <v>2700</v>
      </c>
      <c r="M18" s="28">
        <v>10</v>
      </c>
      <c r="N18" s="18">
        <v>0.3</v>
      </c>
      <c r="O18" s="20">
        <f>(M18*$B$22+M18*$B$23)*N18</f>
        <v>2700</v>
      </c>
    </row>
    <row r="19" spans="1:16" x14ac:dyDescent="0.35">
      <c r="A19" s="28">
        <v>15</v>
      </c>
      <c r="B19" s="18">
        <v>0.6</v>
      </c>
      <c r="C19" s="19">
        <f>(A19*$B$22+A19*$B$23)*B19</f>
        <v>8100</v>
      </c>
      <c r="E19" s="28">
        <v>15</v>
      </c>
      <c r="F19" s="18">
        <v>0.59</v>
      </c>
      <c r="G19" s="19">
        <f>(E19*$B$22+E19*$B$23)*F19</f>
        <v>7965</v>
      </c>
      <c r="I19" s="28">
        <v>15</v>
      </c>
      <c r="J19" s="18">
        <v>0.51</v>
      </c>
      <c r="K19" s="19">
        <f>(I19*$B$22+I19*$B$23)*J19</f>
        <v>6885</v>
      </c>
      <c r="M19" s="28">
        <v>15</v>
      </c>
      <c r="N19" s="18">
        <v>0.59</v>
      </c>
      <c r="O19" s="19">
        <f>(M19*$B$22+M19*$B$23)*N19</f>
        <v>7965</v>
      </c>
    </row>
    <row r="20" spans="1:16" ht="15" thickBot="1" x14ac:dyDescent="0.4">
      <c r="A20" s="29">
        <v>20</v>
      </c>
      <c r="B20" s="24">
        <v>0.1</v>
      </c>
      <c r="C20" s="25">
        <f>(A20*$B$22+A20*$B$23)*B20</f>
        <v>1800</v>
      </c>
      <c r="E20" s="29">
        <v>20</v>
      </c>
      <c r="F20" s="24">
        <v>0.1</v>
      </c>
      <c r="G20" s="25">
        <f>(E20*$B$22+E20*$B$23)*F20</f>
        <v>1800</v>
      </c>
      <c r="I20" s="29">
        <v>20</v>
      </c>
      <c r="J20" s="24">
        <v>0.09</v>
      </c>
      <c r="K20" s="25">
        <f>(I20*$B$22+I20*$B$23)*J20</f>
        <v>1620</v>
      </c>
      <c r="M20" s="29">
        <v>20</v>
      </c>
      <c r="N20" s="24">
        <v>0.11</v>
      </c>
      <c r="O20" s="25">
        <f>(M20*$B$22+M20*$B$23)*N20</f>
        <v>1980</v>
      </c>
    </row>
    <row r="21" spans="1:16" ht="15" thickBot="1" x14ac:dyDescent="0.4">
      <c r="C21">
        <f>SUM(C18:C20)</f>
        <v>12600</v>
      </c>
      <c r="G21">
        <f>SUM(G18:G20)</f>
        <v>12555</v>
      </c>
      <c r="H21">
        <f>G21-C21</f>
        <v>-45</v>
      </c>
      <c r="K21">
        <f>SUM(K18:K20)</f>
        <v>11205</v>
      </c>
      <c r="L21">
        <f>K21-C21</f>
        <v>-1395</v>
      </c>
      <c r="O21">
        <f>SUM(O18:O20)</f>
        <v>12645</v>
      </c>
      <c r="P21">
        <f>O21-C21</f>
        <v>45</v>
      </c>
    </row>
    <row r="22" spans="1:16" ht="15" thickBot="1" x14ac:dyDescent="0.4">
      <c r="A22" s="7" t="s">
        <v>9</v>
      </c>
      <c r="B22" s="31">
        <v>2400</v>
      </c>
      <c r="H22" s="27">
        <f>G21/$C$21</f>
        <v>0.99642857142857144</v>
      </c>
      <c r="L22" s="30">
        <f>K21/$C$21</f>
        <v>0.88928571428571423</v>
      </c>
      <c r="P22" s="27">
        <f>O21/$C$21</f>
        <v>1.0035714285714286</v>
      </c>
    </row>
    <row r="23" spans="1:16" ht="29.5" thickBot="1" x14ac:dyDescent="0.4">
      <c r="A23" s="21" t="s">
        <v>10</v>
      </c>
      <c r="B23" s="32">
        <v>-1500</v>
      </c>
      <c r="E23" s="2" t="s">
        <v>8</v>
      </c>
      <c r="F23" s="4" t="s">
        <v>4</v>
      </c>
      <c r="G23" s="11" t="s">
        <v>5</v>
      </c>
      <c r="I23" s="2" t="s">
        <v>8</v>
      </c>
      <c r="J23" s="4" t="s">
        <v>4</v>
      </c>
      <c r="K23" s="11" t="s">
        <v>5</v>
      </c>
    </row>
    <row r="24" spans="1:16" ht="15" thickBot="1" x14ac:dyDescent="0.4">
      <c r="E24" s="28">
        <v>10</v>
      </c>
      <c r="F24" s="18">
        <v>0.3</v>
      </c>
      <c r="G24" s="20">
        <f>(E24*$F$28+E24*$F$29)*F24</f>
        <v>2772</v>
      </c>
      <c r="I24" s="28">
        <v>10</v>
      </c>
      <c r="J24" s="18">
        <v>0.3</v>
      </c>
      <c r="K24" s="20">
        <f>(I24*J$28+I24*$J$29)*J24</f>
        <v>2745</v>
      </c>
    </row>
    <row r="25" spans="1:16" ht="15" thickBot="1" x14ac:dyDescent="0.4">
      <c r="E25" s="28">
        <v>15</v>
      </c>
      <c r="F25" s="18">
        <v>0.6</v>
      </c>
      <c r="G25" s="20">
        <f>(E25*$F$28+E25*$F$29)*F25</f>
        <v>8316</v>
      </c>
      <c r="I25" s="28">
        <v>15</v>
      </c>
      <c r="J25" s="18">
        <v>0.6</v>
      </c>
      <c r="K25" s="20">
        <f>(I25*J$28+I25*$J$29)*J25</f>
        <v>8235</v>
      </c>
    </row>
    <row r="26" spans="1:16" ht="15" thickBot="1" x14ac:dyDescent="0.4">
      <c r="E26" s="29">
        <v>20</v>
      </c>
      <c r="F26" s="24">
        <v>0.1</v>
      </c>
      <c r="G26" s="33">
        <f>(E26*$F$28+E26*$F$29)*F26</f>
        <v>1848</v>
      </c>
      <c r="I26" s="29">
        <v>20</v>
      </c>
      <c r="J26" s="24">
        <v>0.1</v>
      </c>
      <c r="K26" s="33">
        <f>(I26*J$28+I26*$J$29)*J26</f>
        <v>1830</v>
      </c>
    </row>
    <row r="27" spans="1:16" ht="15" thickBot="1" x14ac:dyDescent="0.4">
      <c r="G27">
        <f>SUM(G24:G26)</f>
        <v>12936</v>
      </c>
      <c r="H27">
        <f>G27-C21</f>
        <v>336</v>
      </c>
      <c r="K27">
        <f>SUM(K24:K26)</f>
        <v>12810</v>
      </c>
      <c r="L27">
        <f>K27-C21</f>
        <v>210</v>
      </c>
    </row>
    <row r="28" spans="1:16" ht="15" thickBot="1" x14ac:dyDescent="0.4">
      <c r="E28" s="7" t="s">
        <v>9</v>
      </c>
      <c r="F28" s="31">
        <f>2400*1.01</f>
        <v>2424</v>
      </c>
      <c r="H28" s="30">
        <f>G27/$C$21</f>
        <v>1.0266666666666666</v>
      </c>
      <c r="I28" s="34" t="s">
        <v>9</v>
      </c>
      <c r="J28" s="31">
        <f>2400</f>
        <v>2400</v>
      </c>
      <c r="L28" s="30">
        <f>K27/$C$21</f>
        <v>1.0166666666666666</v>
      </c>
    </row>
    <row r="29" spans="1:16" ht="15" thickBot="1" x14ac:dyDescent="0.4">
      <c r="E29" s="21" t="s">
        <v>10</v>
      </c>
      <c r="F29" s="32">
        <v>-1500</v>
      </c>
      <c r="I29" s="21" t="s">
        <v>10</v>
      </c>
      <c r="J29" s="32">
        <f>-1500*0.99</f>
        <v>-1485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sqref="A1:XFD1048576"/>
    </sheetView>
  </sheetViews>
  <sheetFormatPr defaultRowHeight="29" customHeight="1" x14ac:dyDescent="0.35"/>
  <sheetData>
    <row r="1" spans="2:8" ht="15" thickBot="1" x14ac:dyDescent="0.4">
      <c r="C1" s="2" t="s">
        <v>11</v>
      </c>
      <c r="D1" s="35" t="s">
        <v>12</v>
      </c>
      <c r="E1" s="3" t="s">
        <v>13</v>
      </c>
      <c r="F1" s="35" t="s">
        <v>14</v>
      </c>
      <c r="G1" s="4" t="s">
        <v>15</v>
      </c>
      <c r="H1" s="35" t="s">
        <v>16</v>
      </c>
    </row>
    <row r="2" spans="2:8" ht="14.5" x14ac:dyDescent="0.35">
      <c r="B2" s="36">
        <v>-5000</v>
      </c>
      <c r="C2" s="37">
        <v>0.5</v>
      </c>
      <c r="D2" s="38">
        <v>0</v>
      </c>
      <c r="E2" s="39">
        <v>0.5</v>
      </c>
      <c r="F2" s="38">
        <v>0</v>
      </c>
      <c r="G2" s="40">
        <v>0</v>
      </c>
      <c r="H2" s="38">
        <v>0</v>
      </c>
    </row>
    <row r="3" spans="2:8" ht="14.5" x14ac:dyDescent="0.35">
      <c r="B3" s="19">
        <v>0</v>
      </c>
      <c r="C3" s="41">
        <v>0.3</v>
      </c>
      <c r="D3" s="42">
        <f>100*(1-C3)</f>
        <v>70</v>
      </c>
      <c r="E3" s="43">
        <v>0.9</v>
      </c>
      <c r="F3" s="42">
        <f>100*(1-E3)</f>
        <v>9.9999999999999982</v>
      </c>
      <c r="G3" s="44">
        <v>0.7</v>
      </c>
      <c r="H3" s="42">
        <f>100*(1-G3)</f>
        <v>30.000000000000004</v>
      </c>
    </row>
    <row r="4" spans="2:8" ht="14.5" x14ac:dyDescent="0.35">
      <c r="B4" s="45">
        <v>5000</v>
      </c>
      <c r="C4" s="41">
        <v>0.1</v>
      </c>
      <c r="D4" s="42">
        <f>100*(1-C4)</f>
        <v>90</v>
      </c>
      <c r="E4" s="43">
        <v>0.7</v>
      </c>
      <c r="F4" s="42">
        <f>100*(1-E4)</f>
        <v>30.000000000000004</v>
      </c>
      <c r="G4" s="44">
        <v>0.4</v>
      </c>
      <c r="H4" s="42">
        <f>100*(1-G4)</f>
        <v>60</v>
      </c>
    </row>
    <row r="5" spans="2:8" ht="15" thickBot="1" x14ac:dyDescent="0.4">
      <c r="B5" s="46">
        <v>10000</v>
      </c>
      <c r="C5" s="47">
        <v>0</v>
      </c>
      <c r="D5" s="42">
        <f>100*(1-C5)</f>
        <v>100</v>
      </c>
      <c r="E5" s="48">
        <v>0</v>
      </c>
      <c r="F5" s="42">
        <f>100*(1-E5)</f>
        <v>100</v>
      </c>
      <c r="G5" s="49">
        <v>0</v>
      </c>
      <c r="H5" s="42">
        <f>100*(1-G5)</f>
        <v>100</v>
      </c>
    </row>
    <row r="6" spans="2:8" ht="14.5" x14ac:dyDescent="0.35">
      <c r="C6" s="30"/>
      <c r="D6" s="30"/>
      <c r="E6" s="30"/>
    </row>
    <row r="9" spans="2:8" ht="15" thickBot="1" x14ac:dyDescent="0.4"/>
    <row r="10" spans="2:8" ht="15" thickBot="1" x14ac:dyDescent="0.4">
      <c r="C10" s="2" t="s">
        <v>11</v>
      </c>
      <c r="D10" s="35" t="s">
        <v>12</v>
      </c>
      <c r="E10" s="3" t="s">
        <v>13</v>
      </c>
      <c r="F10" s="35" t="s">
        <v>14</v>
      </c>
      <c r="G10" s="4" t="s">
        <v>15</v>
      </c>
      <c r="H10" s="35" t="s">
        <v>16</v>
      </c>
    </row>
    <row r="11" spans="2:8" ht="14.5" x14ac:dyDescent="0.35">
      <c r="B11" s="36">
        <v>1800</v>
      </c>
      <c r="C11" s="37">
        <v>0.5</v>
      </c>
      <c r="D11" s="38">
        <v>0</v>
      </c>
      <c r="E11" s="39">
        <v>0.5</v>
      </c>
      <c r="F11" s="38">
        <v>0</v>
      </c>
      <c r="G11" s="40">
        <v>0</v>
      </c>
      <c r="H11" s="38">
        <v>0</v>
      </c>
    </row>
    <row r="12" spans="2:8" ht="14.5" x14ac:dyDescent="0.35">
      <c r="B12" s="45">
        <v>3900</v>
      </c>
      <c r="C12" s="41">
        <v>0.5</v>
      </c>
      <c r="D12" s="42">
        <f>100*(1-C12)</f>
        <v>50</v>
      </c>
      <c r="E12" s="43">
        <v>0.4</v>
      </c>
      <c r="F12" s="42">
        <f>100*(1-E12)</f>
        <v>60</v>
      </c>
      <c r="G12" s="44">
        <v>0.65</v>
      </c>
      <c r="H12" s="42">
        <f>100*(1-G12)</f>
        <v>35</v>
      </c>
    </row>
    <row r="13" spans="2:8" ht="14.5" x14ac:dyDescent="0.35">
      <c r="B13" s="45">
        <v>6000</v>
      </c>
      <c r="C13" s="41">
        <v>0.2</v>
      </c>
      <c r="D13" s="42">
        <f>100*(1-C13)</f>
        <v>80</v>
      </c>
      <c r="E13" s="43">
        <v>0.1</v>
      </c>
      <c r="F13" s="42">
        <f>100*(1-E13)</f>
        <v>90</v>
      </c>
      <c r="G13" s="44">
        <v>0.35</v>
      </c>
      <c r="H13" s="42">
        <f>100*(1-G13)</f>
        <v>65</v>
      </c>
    </row>
    <row r="14" spans="2:8" ht="15" thickBot="1" x14ac:dyDescent="0.4">
      <c r="B14" s="46">
        <v>8100</v>
      </c>
      <c r="C14" s="47">
        <v>0</v>
      </c>
      <c r="D14" s="42">
        <f>100*(1-C14)</f>
        <v>100</v>
      </c>
      <c r="E14" s="48">
        <v>0</v>
      </c>
      <c r="F14" s="42">
        <f>100*(1-E14)</f>
        <v>100</v>
      </c>
      <c r="G14" s="49">
        <v>0</v>
      </c>
      <c r="H14" s="42">
        <f>100*(1-G14)</f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2023-12-05T12:53:51Z</dcterms:created>
  <dcterms:modified xsi:type="dcterms:W3CDTF">2023-12-05T12:54:20Z</dcterms:modified>
</cp:coreProperties>
</file>