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Vlats\Desktop\Диплом\ESG\"/>
    </mc:Choice>
  </mc:AlternateContent>
  <xr:revisionPtr revIDLastSave="0" documentId="13_ncr:1_{BA29793D-8BA3-4FE9-B9AC-660FB9599263}" xr6:coauthVersionLast="47" xr6:coauthVersionMax="47" xr10:uidLastSave="{00000000-0000-0000-0000-000000000000}"/>
  <bookViews>
    <workbookView xWindow="-110" yWindow="-110" windowWidth="19420" windowHeight="10420" firstSheet="1" activeTab="1" xr2:uid="{40CB1A18-138D-450F-9967-36A955CD4CBF}"/>
  </bookViews>
  <sheets>
    <sheet name="Приложение №1" sheetId="6" r:id="rId1"/>
    <sheet name="Приложение №2" sheetId="10" r:id="rId2"/>
    <sheet name="Стандарты нефтегаза" sheetId="9" r:id="rId3"/>
    <sheet name="Рисунок 1" sheetId="5" r:id="rId4"/>
    <sheet name="Рисунок 2" sheetId="8" r:id="rId5"/>
    <sheet name="Сравнение пок-ей методологий" sheetId="3" r:id="rId6"/>
    <sheet name="только совпадения" sheetId="7" r:id="rId7"/>
    <sheet name="Анкета для лидеров рынка" sheetId="4" r:id="rId8"/>
    <sheet name="Новая метода" sheetId="1" r:id="rId9"/>
  </sheets>
  <definedNames>
    <definedName name="_xlnm._FilterDatabase" localSheetId="8" hidden="1">'Новая метода'!$A$1:$J$445</definedName>
    <definedName name="_xlnm._FilterDatabase" localSheetId="0" hidden="1">'Приложение №1'!$A$1:$H$152</definedName>
    <definedName name="_xlnm._FilterDatabase" localSheetId="1" hidden="1">'Приложение №2'!$A$1:$H$152</definedName>
    <definedName name="_xlnm._FilterDatabase" localSheetId="5" hidden="1">'Сравнение пок-ей методологий'!$A$1:$O$177</definedName>
    <definedName name="_xlnm._FilterDatabase" localSheetId="2" hidden="1">'Стандарты нефтегаза'!$A$33:$L$33</definedName>
    <definedName name="_xlnm._FilterDatabase" localSheetId="6" hidden="1">'только совпадения'!$A$1:$H$56</definedName>
  </definedNames>
  <calcPr calcId="191029" concurrentCalc="0"/>
  <pivotCaches>
    <pivotCache cacheId="0" r:id="rId10"/>
    <pivotCache cacheId="1" r:id="rId11"/>
    <pivotCache cacheId="2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5" i="9" l="1"/>
  <c r="K53" i="9"/>
  <c r="I51" i="9"/>
  <c r="K57" i="9"/>
  <c r="K59" i="9"/>
  <c r="J58" i="9"/>
  <c r="J56" i="9"/>
  <c r="J54" i="9"/>
  <c r="J52" i="9"/>
  <c r="I53" i="9"/>
  <c r="I59" i="9"/>
  <c r="I57" i="9"/>
  <c r="I55" i="9"/>
  <c r="O61" i="9"/>
  <c r="O59" i="9"/>
  <c r="O57" i="9"/>
  <c r="O55" i="9"/>
  <c r="O53" i="9"/>
  <c r="N60" i="9"/>
  <c r="N58" i="9"/>
  <c r="N56" i="9"/>
  <c r="N54" i="9"/>
  <c r="N52" i="9"/>
  <c r="Q46" i="9"/>
  <c r="Q47" i="9"/>
  <c r="Q48" i="9"/>
  <c r="C59" i="9" a="1"/>
  <c r="C59" i="9"/>
  <c r="Q43" i="9"/>
  <c r="Q44" i="9"/>
  <c r="Q45" i="9"/>
  <c r="C57" i="9" a="1"/>
  <c r="C57" i="9"/>
  <c r="Q40" i="9"/>
  <c r="Q41" i="9"/>
  <c r="Q42" i="9"/>
  <c r="C55" i="9" a="1"/>
  <c r="C55" i="9"/>
  <c r="Q37" i="9"/>
  <c r="Q38" i="9"/>
  <c r="Q39" i="9"/>
  <c r="C53" i="9" a="1"/>
  <c r="C53" i="9"/>
  <c r="Q34" i="9"/>
  <c r="Q35" i="9"/>
  <c r="Q36" i="9"/>
  <c r="C51" i="9" a="1"/>
  <c r="C51" i="9"/>
  <c r="B19" i="9"/>
  <c r="F102" i="3"/>
  <c r="J2" i="1"/>
  <c r="J30" i="1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R3" i="9"/>
  <c r="R4" i="9"/>
  <c r="R5" i="9"/>
  <c r="R6" i="9"/>
  <c r="R7" i="9"/>
  <c r="R8" i="9"/>
  <c r="R10" i="9"/>
  <c r="B20" i="9"/>
  <c r="F152" i="6"/>
  <c r="G152" i="6"/>
  <c r="F151" i="6"/>
  <c r="G151" i="6"/>
  <c r="F150" i="6"/>
  <c r="G150" i="6"/>
  <c r="F149" i="6"/>
  <c r="G149" i="6"/>
  <c r="F148" i="6"/>
  <c r="G148" i="6"/>
  <c r="F147" i="6"/>
  <c r="G147" i="6"/>
  <c r="F146" i="6"/>
  <c r="G146" i="6"/>
  <c r="F145" i="6"/>
  <c r="G145" i="6"/>
  <c r="F144" i="6"/>
  <c r="G144" i="6"/>
  <c r="F143" i="6"/>
  <c r="G143" i="6"/>
  <c r="F142" i="6"/>
  <c r="G142" i="6"/>
  <c r="F141" i="6"/>
  <c r="G141" i="6"/>
  <c r="F140" i="6"/>
  <c r="G140" i="6"/>
  <c r="F139" i="6"/>
  <c r="G139" i="6"/>
  <c r="F138" i="6"/>
  <c r="G138" i="6"/>
  <c r="F137" i="6"/>
  <c r="G137" i="6"/>
  <c r="F136" i="6"/>
  <c r="G136" i="6"/>
  <c r="F135" i="6"/>
  <c r="G135" i="6"/>
  <c r="F134" i="6"/>
  <c r="G134" i="6"/>
  <c r="F133" i="6"/>
  <c r="G133" i="6"/>
  <c r="F132" i="6"/>
  <c r="G132" i="6"/>
  <c r="F131" i="6"/>
  <c r="G131" i="6"/>
  <c r="F130" i="6"/>
  <c r="G130" i="6"/>
  <c r="F129" i="6"/>
  <c r="G129" i="6"/>
  <c r="F128" i="6"/>
  <c r="G128" i="6"/>
  <c r="F127" i="6"/>
  <c r="G127" i="6"/>
  <c r="F126" i="6"/>
  <c r="G126" i="6"/>
  <c r="F125" i="6"/>
  <c r="G125" i="6"/>
  <c r="F124" i="6"/>
  <c r="G124" i="6"/>
  <c r="F123" i="6"/>
  <c r="G123" i="6"/>
  <c r="F122" i="6"/>
  <c r="G122" i="6"/>
  <c r="F121" i="6"/>
  <c r="G121" i="6"/>
  <c r="F120" i="6"/>
  <c r="G120" i="6"/>
  <c r="F119" i="6"/>
  <c r="G119" i="6"/>
  <c r="F118" i="6"/>
  <c r="G118" i="6"/>
  <c r="F117" i="6"/>
  <c r="G117" i="6"/>
  <c r="F116" i="6"/>
  <c r="G116" i="6"/>
  <c r="F115" i="6"/>
  <c r="G115" i="6"/>
  <c r="F114" i="6"/>
  <c r="G114" i="6"/>
  <c r="F113" i="6"/>
  <c r="G113" i="6"/>
  <c r="F112" i="6"/>
  <c r="G112" i="6"/>
  <c r="F111" i="6"/>
  <c r="G111" i="6"/>
  <c r="F110" i="6"/>
  <c r="G110" i="6"/>
  <c r="F109" i="6"/>
  <c r="G109" i="6"/>
  <c r="F108" i="6"/>
  <c r="G108" i="6"/>
  <c r="F107" i="6"/>
  <c r="G107" i="6"/>
  <c r="F106" i="6"/>
  <c r="G106" i="6"/>
  <c r="F105" i="6"/>
  <c r="G105" i="6"/>
  <c r="F104" i="6"/>
  <c r="G104" i="6"/>
  <c r="F103" i="6"/>
  <c r="G103" i="6"/>
  <c r="F102" i="6"/>
  <c r="G102" i="6"/>
  <c r="F101" i="6"/>
  <c r="G101" i="6"/>
  <c r="F100" i="6"/>
  <c r="G100" i="6"/>
  <c r="F99" i="6"/>
  <c r="G99" i="6"/>
  <c r="F98" i="6"/>
  <c r="G98" i="6"/>
  <c r="F97" i="6"/>
  <c r="G97" i="6"/>
  <c r="F96" i="6"/>
  <c r="G96" i="6"/>
  <c r="F95" i="6"/>
  <c r="G95" i="6"/>
  <c r="F94" i="6"/>
  <c r="G94" i="6"/>
  <c r="F93" i="6"/>
  <c r="G93" i="6"/>
  <c r="F92" i="6"/>
  <c r="G92" i="6"/>
  <c r="F91" i="6"/>
  <c r="G91" i="6"/>
  <c r="F90" i="6"/>
  <c r="G90" i="6"/>
  <c r="F89" i="6"/>
  <c r="G89" i="6"/>
  <c r="F88" i="6"/>
  <c r="G88" i="6"/>
  <c r="F87" i="6"/>
  <c r="G87" i="6"/>
  <c r="F86" i="6"/>
  <c r="G86" i="6"/>
  <c r="F85" i="6"/>
  <c r="G85" i="6"/>
  <c r="F84" i="6"/>
  <c r="G84" i="6"/>
  <c r="F83" i="6"/>
  <c r="G83" i="6"/>
  <c r="F82" i="6"/>
  <c r="G82" i="6"/>
  <c r="F81" i="6"/>
  <c r="G81" i="6"/>
  <c r="F80" i="6"/>
  <c r="G80" i="6"/>
  <c r="F79" i="6"/>
  <c r="G79" i="6"/>
  <c r="F78" i="6"/>
  <c r="G78" i="6"/>
  <c r="F77" i="6"/>
  <c r="G77" i="6"/>
  <c r="F76" i="6"/>
  <c r="G76" i="6"/>
  <c r="F75" i="6"/>
  <c r="G75" i="6"/>
  <c r="F74" i="6"/>
  <c r="G74" i="6"/>
  <c r="F73" i="6"/>
  <c r="G73" i="6"/>
  <c r="F72" i="6"/>
  <c r="G72" i="6"/>
  <c r="F71" i="6"/>
  <c r="G71" i="6"/>
  <c r="F70" i="6"/>
  <c r="G70" i="6"/>
  <c r="F69" i="6"/>
  <c r="G69" i="6"/>
  <c r="F68" i="6"/>
  <c r="G68" i="6"/>
  <c r="F67" i="6"/>
  <c r="G67" i="6"/>
  <c r="F66" i="6"/>
  <c r="G66" i="6"/>
  <c r="F65" i="6"/>
  <c r="G65" i="6"/>
  <c r="F64" i="6"/>
  <c r="G64" i="6"/>
  <c r="F63" i="6"/>
  <c r="G63" i="6"/>
  <c r="F62" i="6"/>
  <c r="G62" i="6"/>
  <c r="F61" i="6"/>
  <c r="G61" i="6"/>
  <c r="F60" i="6"/>
  <c r="G60" i="6"/>
  <c r="F59" i="6"/>
  <c r="G59" i="6"/>
  <c r="F58" i="6"/>
  <c r="G58" i="6"/>
  <c r="F57" i="6"/>
  <c r="G57" i="6"/>
  <c r="F56" i="6"/>
  <c r="G56" i="6"/>
  <c r="F55" i="6"/>
  <c r="G55" i="6"/>
  <c r="F54" i="6"/>
  <c r="G54" i="6"/>
  <c r="F53" i="6"/>
  <c r="G53" i="6"/>
  <c r="F52" i="6"/>
  <c r="G52" i="6"/>
  <c r="F51" i="6"/>
  <c r="G51" i="6"/>
  <c r="F50" i="6"/>
  <c r="G50" i="6"/>
  <c r="F49" i="6"/>
  <c r="G49" i="6"/>
  <c r="F48" i="6"/>
  <c r="G48" i="6"/>
  <c r="F47" i="6"/>
  <c r="G47" i="6"/>
  <c r="F46" i="6"/>
  <c r="G46" i="6"/>
  <c r="F45" i="6"/>
  <c r="G45" i="6"/>
  <c r="F44" i="6"/>
  <c r="G44" i="6"/>
  <c r="F43" i="6"/>
  <c r="G43" i="6"/>
  <c r="F42" i="6"/>
  <c r="G42" i="6"/>
  <c r="F41" i="6"/>
  <c r="G41" i="6"/>
  <c r="F40" i="6"/>
  <c r="G40" i="6"/>
  <c r="F39" i="6"/>
  <c r="G39" i="6"/>
  <c r="F38" i="6"/>
  <c r="G38" i="6"/>
  <c r="F37" i="6"/>
  <c r="G37" i="6"/>
  <c r="F36" i="6"/>
  <c r="G36" i="6"/>
  <c r="F35" i="6"/>
  <c r="G35" i="6"/>
  <c r="F34" i="6"/>
  <c r="G34" i="6"/>
  <c r="F33" i="6"/>
  <c r="G33" i="6"/>
  <c r="F32" i="6"/>
  <c r="G32" i="6"/>
  <c r="F31" i="6"/>
  <c r="G31" i="6"/>
  <c r="F30" i="6"/>
  <c r="G30" i="6"/>
  <c r="F29" i="6"/>
  <c r="G29" i="6"/>
  <c r="F28" i="6"/>
  <c r="G28" i="6"/>
  <c r="F27" i="6"/>
  <c r="G27" i="6"/>
  <c r="F26" i="6"/>
  <c r="G26" i="6"/>
  <c r="F25" i="6"/>
  <c r="G25" i="6"/>
  <c r="F24" i="6"/>
  <c r="G24" i="6"/>
  <c r="F23" i="6"/>
  <c r="G23" i="6"/>
  <c r="F22" i="6"/>
  <c r="G22" i="6"/>
  <c r="F21" i="6"/>
  <c r="G21" i="6"/>
  <c r="F20" i="6"/>
  <c r="G20" i="6"/>
  <c r="F19" i="6"/>
  <c r="G19" i="6"/>
  <c r="F18" i="6"/>
  <c r="G18" i="6"/>
  <c r="F17" i="6"/>
  <c r="G17" i="6"/>
  <c r="F16" i="6"/>
  <c r="G16" i="6"/>
  <c r="F15" i="6"/>
  <c r="G15" i="6"/>
  <c r="F14" i="6"/>
  <c r="G14" i="6"/>
  <c r="F13" i="6"/>
  <c r="G13" i="6"/>
  <c r="F12" i="6"/>
  <c r="G12" i="6"/>
  <c r="F11" i="6"/>
  <c r="G11" i="6"/>
  <c r="F10" i="6"/>
  <c r="G10" i="6"/>
  <c r="F9" i="6"/>
  <c r="G9" i="6"/>
  <c r="F8" i="6"/>
  <c r="G8" i="6"/>
  <c r="F7" i="6"/>
  <c r="G7" i="6"/>
  <c r="F6" i="6"/>
  <c r="G6" i="6"/>
  <c r="F5" i="6"/>
  <c r="G5" i="6"/>
  <c r="F4" i="6"/>
  <c r="G4" i="6"/>
  <c r="F3" i="6"/>
  <c r="G3" i="6"/>
  <c r="F2" i="6"/>
  <c r="G2" i="6"/>
  <c r="F2" i="7"/>
  <c r="F3" i="7"/>
  <c r="B24" i="9"/>
  <c r="B23" i="9"/>
  <c r="B22" i="9"/>
  <c r="P17" i="9"/>
  <c r="O17" i="9"/>
  <c r="N17" i="9"/>
  <c r="M17" i="9"/>
  <c r="L17" i="9"/>
  <c r="K17" i="9"/>
  <c r="J17" i="9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G177" i="3"/>
  <c r="G176" i="3"/>
  <c r="G175" i="3"/>
  <c r="G173" i="3"/>
  <c r="G172" i="3"/>
  <c r="G171" i="3"/>
  <c r="G170" i="3"/>
  <c r="G169" i="3"/>
  <c r="G168" i="3"/>
  <c r="G167" i="3"/>
  <c r="G166" i="3"/>
  <c r="G165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6" i="3"/>
  <c r="G145" i="3"/>
  <c r="G144" i="3"/>
  <c r="G143" i="3"/>
  <c r="G142" i="3"/>
  <c r="G141" i="3"/>
  <c r="G140" i="3"/>
  <c r="G139" i="3"/>
  <c r="G138" i="3"/>
  <c r="G137" i="3"/>
  <c r="G135" i="3"/>
  <c r="G134" i="3"/>
  <c r="G133" i="3"/>
  <c r="G132" i="3"/>
  <c r="G131" i="3"/>
  <c r="G130" i="3"/>
  <c r="G129" i="3"/>
  <c r="G128" i="3"/>
  <c r="G127" i="3"/>
  <c r="G126" i="3"/>
  <c r="G124" i="3"/>
  <c r="G123" i="3"/>
  <c r="G122" i="3"/>
  <c r="G121" i="3"/>
  <c r="G120" i="3"/>
  <c r="G119" i="3"/>
  <c r="G118" i="3"/>
  <c r="G117" i="3"/>
  <c r="G116" i="3"/>
  <c r="G115" i="3"/>
  <c r="G114" i="3"/>
  <c r="G112" i="3"/>
  <c r="G111" i="3"/>
  <c r="G110" i="3"/>
  <c r="G109" i="3"/>
  <c r="G108" i="3"/>
  <c r="G107" i="3"/>
  <c r="G106" i="3"/>
  <c r="G105" i="3"/>
  <c r="G104" i="3"/>
  <c r="G103" i="3"/>
  <c r="G102" i="3"/>
  <c r="G99" i="3"/>
  <c r="G98" i="3"/>
  <c r="G97" i="3"/>
  <c r="G96" i="3"/>
  <c r="G95" i="3"/>
  <c r="G94" i="3"/>
  <c r="G92" i="3"/>
  <c r="G91" i="3"/>
  <c r="G90" i="3"/>
  <c r="G89" i="3"/>
  <c r="G88" i="3"/>
  <c r="G87" i="3"/>
  <c r="G85" i="3"/>
  <c r="G84" i="3"/>
  <c r="G83" i="3"/>
  <c r="G82" i="3"/>
  <c r="G81" i="3"/>
  <c r="G79" i="3"/>
  <c r="G78" i="3"/>
  <c r="G77" i="3"/>
  <c r="G76" i="3"/>
  <c r="G75" i="3"/>
  <c r="G74" i="3"/>
  <c r="G73" i="3"/>
  <c r="G72" i="3"/>
  <c r="G71" i="3"/>
  <c r="G70" i="3"/>
  <c r="G67" i="3"/>
  <c r="G66" i="3"/>
  <c r="G65" i="3"/>
  <c r="G64" i="3"/>
  <c r="G63" i="3"/>
  <c r="G61" i="3"/>
  <c r="G60" i="3"/>
  <c r="G58" i="3"/>
  <c r="G57" i="3"/>
  <c r="G56" i="3"/>
  <c r="G55" i="3"/>
  <c r="G53" i="3"/>
  <c r="G52" i="3"/>
  <c r="G51" i="3"/>
  <c r="G50" i="3"/>
  <c r="G49" i="3"/>
  <c r="G48" i="3"/>
  <c r="G47" i="3"/>
  <c r="G45" i="3"/>
  <c r="G44" i="3"/>
  <c r="G43" i="3"/>
  <c r="G42" i="3"/>
  <c r="G41" i="3"/>
  <c r="G40" i="3"/>
  <c r="G39" i="3"/>
  <c r="G38" i="3"/>
  <c r="G37" i="3"/>
  <c r="G35" i="3"/>
  <c r="G34" i="3"/>
  <c r="G33" i="3"/>
  <c r="G32" i="3"/>
  <c r="G30" i="3"/>
  <c r="G29" i="3"/>
  <c r="G28" i="3"/>
  <c r="G27" i="3"/>
  <c r="G25" i="3"/>
  <c r="G24" i="3"/>
  <c r="G23" i="3"/>
  <c r="G22" i="3"/>
  <c r="G21" i="3"/>
  <c r="G19" i="3"/>
  <c r="G18" i="3"/>
  <c r="G17" i="3"/>
  <c r="G15" i="3"/>
  <c r="G14" i="3"/>
  <c r="G13" i="3"/>
  <c r="G12" i="3"/>
  <c r="G10" i="3"/>
  <c r="G9" i="3"/>
  <c r="G8" i="3"/>
  <c r="G7" i="3"/>
  <c r="G6" i="3"/>
  <c r="G5" i="3"/>
  <c r="G4" i="3"/>
  <c r="F177" i="3"/>
  <c r="F176" i="3"/>
  <c r="F175" i="3"/>
  <c r="F173" i="3"/>
  <c r="F172" i="3"/>
  <c r="F171" i="3"/>
  <c r="F170" i="3"/>
  <c r="F169" i="3"/>
  <c r="F168" i="3"/>
  <c r="F167" i="3"/>
  <c r="F166" i="3"/>
  <c r="F165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6" i="3"/>
  <c r="F145" i="3"/>
  <c r="F144" i="3"/>
  <c r="F143" i="3"/>
  <c r="F142" i="3"/>
  <c r="F141" i="3"/>
  <c r="F140" i="3"/>
  <c r="F139" i="3"/>
  <c r="F138" i="3"/>
  <c r="F137" i="3"/>
  <c r="F135" i="3"/>
  <c r="F134" i="3"/>
  <c r="F133" i="3"/>
  <c r="F132" i="3"/>
  <c r="F131" i="3"/>
  <c r="F130" i="3"/>
  <c r="F129" i="3"/>
  <c r="F128" i="3"/>
  <c r="F127" i="3"/>
  <c r="F126" i="3"/>
  <c r="F124" i="3"/>
  <c r="F123" i="3"/>
  <c r="F122" i="3"/>
  <c r="F121" i="3"/>
  <c r="F120" i="3"/>
  <c r="F119" i="3"/>
  <c r="F118" i="3"/>
  <c r="F117" i="3"/>
  <c r="F116" i="3"/>
  <c r="F115" i="3"/>
  <c r="F114" i="3"/>
  <c r="F112" i="3"/>
  <c r="F111" i="3"/>
  <c r="F110" i="3"/>
  <c r="F109" i="3"/>
  <c r="F108" i="3"/>
  <c r="F107" i="3"/>
  <c r="F106" i="3"/>
  <c r="F105" i="3"/>
  <c r="F104" i="3"/>
  <c r="F103" i="3"/>
  <c r="F99" i="3"/>
  <c r="F98" i="3"/>
  <c r="F97" i="3"/>
  <c r="F96" i="3"/>
  <c r="F95" i="3"/>
  <c r="F94" i="3"/>
  <c r="F92" i="3"/>
  <c r="F91" i="3"/>
  <c r="F90" i="3"/>
  <c r="F89" i="3"/>
  <c r="F88" i="3"/>
  <c r="F87" i="3"/>
  <c r="F85" i="3"/>
  <c r="F84" i="3"/>
  <c r="F83" i="3"/>
  <c r="F82" i="3"/>
  <c r="F81" i="3"/>
  <c r="F79" i="3"/>
  <c r="F78" i="3"/>
  <c r="F77" i="3"/>
  <c r="F76" i="3"/>
  <c r="F75" i="3"/>
  <c r="F74" i="3"/>
  <c r="F73" i="3"/>
  <c r="F72" i="3"/>
  <c r="F71" i="3"/>
  <c r="F70" i="3"/>
  <c r="F67" i="3"/>
  <c r="F66" i="3"/>
  <c r="F65" i="3"/>
  <c r="F64" i="3"/>
  <c r="F63" i="3"/>
  <c r="F61" i="3"/>
  <c r="F60" i="3"/>
  <c r="F58" i="3"/>
  <c r="F57" i="3"/>
  <c r="F56" i="3"/>
  <c r="F55" i="3"/>
  <c r="F53" i="3"/>
  <c r="F52" i="3"/>
  <c r="F51" i="3"/>
  <c r="F50" i="3"/>
  <c r="F49" i="3"/>
  <c r="F48" i="3"/>
  <c r="F47" i="3"/>
  <c r="F45" i="3"/>
  <c r="F44" i="3"/>
  <c r="F43" i="3"/>
  <c r="F42" i="3"/>
  <c r="F41" i="3"/>
  <c r="F40" i="3"/>
  <c r="F39" i="3"/>
  <c r="F38" i="3"/>
  <c r="F37" i="3"/>
  <c r="F35" i="3"/>
  <c r="F34" i="3"/>
  <c r="F33" i="3"/>
  <c r="F32" i="3"/>
  <c r="F30" i="3"/>
  <c r="F29" i="3"/>
  <c r="F28" i="3"/>
  <c r="F27" i="3"/>
  <c r="F25" i="3"/>
  <c r="F24" i="3"/>
  <c r="F23" i="3"/>
  <c r="F22" i="3"/>
  <c r="F21" i="3"/>
  <c r="F19" i="3"/>
  <c r="F18" i="3"/>
  <c r="F17" i="3"/>
  <c r="F15" i="3"/>
  <c r="F14" i="3"/>
  <c r="F13" i="3"/>
  <c r="F12" i="3"/>
  <c r="F10" i="3"/>
  <c r="F9" i="3"/>
  <c r="F8" i="3"/>
  <c r="F7" i="3"/>
  <c r="F6" i="3"/>
  <c r="F5" i="3"/>
  <c r="F4" i="3"/>
  <c r="J4" i="1"/>
  <c r="J445" i="1"/>
  <c r="J443" i="1"/>
  <c r="J444" i="1"/>
  <c r="J442" i="1"/>
  <c r="J436" i="1"/>
  <c r="J439" i="1"/>
  <c r="J440" i="1"/>
  <c r="J441" i="1"/>
  <c r="J431" i="1"/>
  <c r="J438" i="1"/>
  <c r="J430" i="1"/>
  <c r="J437" i="1"/>
  <c r="J433" i="1"/>
  <c r="J434" i="1"/>
  <c r="J435" i="1"/>
  <c r="J432" i="1"/>
  <c r="J429" i="1"/>
  <c r="J428" i="1"/>
  <c r="J427" i="1"/>
  <c r="J426" i="1"/>
  <c r="J425" i="1"/>
  <c r="J423" i="1"/>
  <c r="J424" i="1"/>
  <c r="J422" i="1"/>
  <c r="J420" i="1"/>
  <c r="J421" i="1"/>
  <c r="J419" i="1"/>
  <c r="J417" i="1"/>
  <c r="J418" i="1"/>
  <c r="J414" i="1"/>
  <c r="J416" i="1"/>
  <c r="J413" i="1"/>
  <c r="J415" i="1"/>
  <c r="J410" i="1"/>
  <c r="J412" i="1"/>
  <c r="J411" i="1"/>
  <c r="J408" i="1"/>
  <c r="J409" i="1"/>
  <c r="J407" i="1"/>
  <c r="J402" i="1"/>
  <c r="J406" i="1"/>
  <c r="J401" i="1"/>
  <c r="J405" i="1"/>
  <c r="J404" i="1"/>
  <c r="J400" i="1"/>
  <c r="J403" i="1"/>
  <c r="J399" i="1"/>
  <c r="J398" i="1"/>
  <c r="J396" i="1"/>
  <c r="J394" i="1"/>
  <c r="J397" i="1"/>
  <c r="J395" i="1"/>
  <c r="J393" i="1"/>
  <c r="J391" i="1"/>
  <c r="J390" i="1"/>
  <c r="J389" i="1"/>
  <c r="J388" i="1"/>
  <c r="J392" i="1"/>
  <c r="J386" i="1"/>
  <c r="J387" i="1"/>
  <c r="J383" i="1"/>
  <c r="J379" i="1"/>
  <c r="J382" i="1"/>
  <c r="J385" i="1"/>
  <c r="J384" i="1"/>
  <c r="J378" i="1"/>
  <c r="J381" i="1"/>
  <c r="J380" i="1"/>
  <c r="J377" i="1"/>
  <c r="J374" i="1"/>
  <c r="J375" i="1"/>
  <c r="J376" i="1"/>
  <c r="J373" i="1"/>
  <c r="J372" i="1"/>
  <c r="J370" i="1"/>
  <c r="J369" i="1"/>
  <c r="J371" i="1"/>
  <c r="J368" i="1"/>
  <c r="J367" i="1"/>
  <c r="J366" i="1"/>
  <c r="J365" i="1"/>
  <c r="J361" i="1"/>
  <c r="J364" i="1"/>
  <c r="J363" i="1"/>
  <c r="J362" i="1"/>
  <c r="J352" i="1"/>
  <c r="J358" i="1"/>
  <c r="J359" i="1"/>
  <c r="J360" i="1"/>
  <c r="J353" i="1"/>
  <c r="J356" i="1"/>
  <c r="J348" i="1"/>
  <c r="J351" i="1"/>
  <c r="J357" i="1"/>
  <c r="J350" i="1"/>
  <c r="J354" i="1"/>
  <c r="J355" i="1"/>
  <c r="J349" i="1"/>
  <c r="J347" i="1"/>
  <c r="J346" i="1"/>
  <c r="J345" i="1"/>
  <c r="J340" i="1"/>
  <c r="J344" i="1"/>
  <c r="J343" i="1"/>
  <c r="J342" i="1"/>
  <c r="J341" i="1"/>
  <c r="J338" i="1"/>
  <c r="J337" i="1"/>
  <c r="J339" i="1"/>
  <c r="J336" i="1"/>
  <c r="J335" i="1"/>
  <c r="J331" i="1"/>
  <c r="J333" i="1"/>
  <c r="J330" i="1"/>
  <c r="J334" i="1"/>
  <c r="J332" i="1"/>
  <c r="J327" i="1"/>
  <c r="J328" i="1"/>
  <c r="J329" i="1"/>
  <c r="J324" i="1"/>
  <c r="J326" i="1"/>
  <c r="J325" i="1"/>
  <c r="J323" i="1"/>
  <c r="J321" i="1"/>
  <c r="J320" i="1"/>
  <c r="J322" i="1"/>
  <c r="J317" i="1"/>
  <c r="J318" i="1"/>
  <c r="J319" i="1"/>
  <c r="J316" i="1"/>
  <c r="J314" i="1"/>
  <c r="J313" i="1"/>
  <c r="J311" i="1"/>
  <c r="J312" i="1"/>
  <c r="J315" i="1"/>
  <c r="J307" i="1"/>
  <c r="J309" i="1"/>
  <c r="J310" i="1"/>
  <c r="J308" i="1"/>
  <c r="J305" i="1"/>
  <c r="J306" i="1"/>
  <c r="J303" i="1"/>
  <c r="J304" i="1"/>
  <c r="J302" i="1"/>
  <c r="J300" i="1"/>
  <c r="J301" i="1"/>
  <c r="J299" i="1"/>
  <c r="J298" i="1"/>
  <c r="J297" i="1"/>
  <c r="J296" i="1"/>
  <c r="J295" i="1"/>
  <c r="J293" i="1"/>
  <c r="J294" i="1"/>
  <c r="J291" i="1"/>
  <c r="J292" i="1"/>
  <c r="J290" i="1"/>
  <c r="J289" i="1"/>
  <c r="J286" i="1"/>
  <c r="J282" i="1"/>
  <c r="J285" i="1"/>
  <c r="J288" i="1"/>
  <c r="J287" i="1"/>
  <c r="J281" i="1"/>
  <c r="J284" i="1"/>
  <c r="J283" i="1"/>
  <c r="J280" i="1"/>
  <c r="J277" i="1"/>
  <c r="J279" i="1"/>
  <c r="J276" i="1"/>
  <c r="J278" i="1"/>
  <c r="J275" i="1"/>
  <c r="J273" i="1"/>
  <c r="J274" i="1"/>
  <c r="J272" i="1"/>
  <c r="J270" i="1"/>
  <c r="J271" i="1"/>
  <c r="J269" i="1"/>
  <c r="J268" i="1"/>
  <c r="J266" i="1"/>
  <c r="J267" i="1"/>
  <c r="J265" i="1"/>
  <c r="J260" i="1"/>
  <c r="J264" i="1"/>
  <c r="J263" i="1"/>
  <c r="J262" i="1"/>
  <c r="J261" i="1"/>
  <c r="J249" i="1"/>
  <c r="J257" i="1"/>
  <c r="J259" i="1"/>
  <c r="J258" i="1"/>
  <c r="J250" i="1"/>
  <c r="J256" i="1"/>
  <c r="J254" i="1"/>
  <c r="J245" i="1"/>
  <c r="J253" i="1"/>
  <c r="J247" i="1"/>
  <c r="J255" i="1"/>
  <c r="J248" i="1"/>
  <c r="J252" i="1"/>
  <c r="J251" i="1"/>
  <c r="J246" i="1"/>
  <c r="J243" i="1"/>
  <c r="J244" i="1"/>
  <c r="J242" i="1"/>
  <c r="J241" i="1"/>
  <c r="J240" i="1"/>
  <c r="J238" i="1"/>
  <c r="J239" i="1"/>
  <c r="J234" i="1"/>
  <c r="J233" i="1"/>
  <c r="J237" i="1"/>
  <c r="J235" i="1"/>
  <c r="J236" i="1"/>
  <c r="J232" i="1"/>
  <c r="J230" i="1"/>
  <c r="J229" i="1"/>
  <c r="J231" i="1"/>
  <c r="J226" i="1"/>
  <c r="J227" i="1"/>
  <c r="J228" i="1"/>
  <c r="J225" i="1"/>
  <c r="J222" i="1"/>
  <c r="J221" i="1"/>
  <c r="J219" i="1"/>
  <c r="J224" i="1"/>
  <c r="J223" i="1"/>
  <c r="J214" i="1"/>
  <c r="J216" i="1"/>
  <c r="J220" i="1"/>
  <c r="J213" i="1"/>
  <c r="J217" i="1"/>
  <c r="J218" i="1"/>
  <c r="J209" i="1"/>
  <c r="J215" i="1"/>
  <c r="J211" i="1"/>
  <c r="J210" i="1"/>
  <c r="J212" i="1"/>
  <c r="J205" i="1"/>
  <c r="J207" i="1"/>
  <c r="J208" i="1"/>
  <c r="J206" i="1"/>
  <c r="J202" i="1"/>
  <c r="J200" i="1"/>
  <c r="J201" i="1"/>
  <c r="J198" i="1"/>
  <c r="J199" i="1"/>
  <c r="J204" i="1"/>
  <c r="J193" i="1"/>
  <c r="J203" i="1"/>
  <c r="J192" i="1"/>
  <c r="J197" i="1"/>
  <c r="J191" i="1"/>
  <c r="J196" i="1"/>
  <c r="J195" i="1"/>
  <c r="J190" i="1"/>
  <c r="J194" i="1"/>
  <c r="J187" i="1"/>
  <c r="J186" i="1"/>
  <c r="J189" i="1"/>
  <c r="J183" i="1"/>
  <c r="J184" i="1"/>
  <c r="J185" i="1"/>
  <c r="J188" i="1"/>
  <c r="J182" i="1"/>
  <c r="J181" i="1"/>
  <c r="J180" i="1"/>
  <c r="J179" i="1"/>
  <c r="J177" i="1"/>
  <c r="J178" i="1"/>
  <c r="J175" i="1"/>
  <c r="J173" i="1"/>
  <c r="J174" i="1"/>
  <c r="J176" i="1"/>
  <c r="J172" i="1"/>
  <c r="J171" i="1"/>
  <c r="J168" i="1"/>
  <c r="J165" i="1"/>
  <c r="J167" i="1"/>
  <c r="J170" i="1"/>
  <c r="J169" i="1"/>
  <c r="J164" i="1"/>
  <c r="J166" i="1"/>
  <c r="J162" i="1"/>
  <c r="J158" i="1"/>
  <c r="J161" i="1"/>
  <c r="J163" i="1"/>
  <c r="J160" i="1"/>
  <c r="J159" i="1"/>
  <c r="J157" i="1"/>
  <c r="J154" i="1"/>
  <c r="J155" i="1"/>
  <c r="J156" i="1"/>
  <c r="J152" i="1"/>
  <c r="J151" i="1"/>
  <c r="J150" i="1"/>
  <c r="J153" i="1"/>
  <c r="J149" i="1"/>
  <c r="J148" i="1"/>
  <c r="J146" i="1"/>
  <c r="J147" i="1"/>
  <c r="J145" i="1"/>
  <c r="J115" i="1"/>
  <c r="J140" i="1"/>
  <c r="J141" i="1"/>
  <c r="J138" i="1"/>
  <c r="J134" i="1"/>
  <c r="J120" i="1"/>
  <c r="J137" i="1"/>
  <c r="J112" i="1"/>
  <c r="J142" i="1"/>
  <c r="J132" i="1"/>
  <c r="J144" i="1"/>
  <c r="J123" i="1"/>
  <c r="J135" i="1"/>
  <c r="J136" i="1"/>
  <c r="J92" i="1"/>
  <c r="J104" i="1"/>
  <c r="J119" i="1"/>
  <c r="J133" i="1"/>
  <c r="J130" i="1"/>
  <c r="J90" i="1"/>
  <c r="J128" i="1"/>
  <c r="J121" i="1"/>
  <c r="J110" i="1"/>
  <c r="J129" i="1"/>
  <c r="J108" i="1"/>
  <c r="J73" i="1"/>
  <c r="J102" i="1"/>
  <c r="J125" i="1"/>
  <c r="J69" i="1"/>
  <c r="J76" i="1"/>
  <c r="J107" i="1"/>
  <c r="J85" i="1"/>
  <c r="J139" i="1"/>
  <c r="J118" i="1"/>
  <c r="J82" i="1"/>
  <c r="J127" i="1"/>
  <c r="J96" i="1"/>
  <c r="J117" i="1"/>
  <c r="J100" i="1"/>
  <c r="J126" i="1"/>
  <c r="J143" i="1"/>
  <c r="J71" i="1"/>
  <c r="J111" i="1"/>
  <c r="J86" i="1"/>
  <c r="J56" i="1"/>
  <c r="J83" i="1"/>
  <c r="J124" i="1"/>
  <c r="J113" i="1"/>
  <c r="J103" i="1"/>
  <c r="J93" i="1"/>
  <c r="J106" i="1"/>
  <c r="J116" i="1"/>
  <c r="J55" i="1"/>
  <c r="J77" i="1"/>
  <c r="J95" i="1"/>
  <c r="J57" i="1"/>
  <c r="J54" i="1"/>
  <c r="J97" i="1"/>
  <c r="J59" i="1"/>
  <c r="J94" i="1"/>
  <c r="J101" i="1"/>
  <c r="J64" i="1"/>
  <c r="J109" i="1"/>
  <c r="J79" i="1"/>
  <c r="J91" i="1"/>
  <c r="J78" i="1"/>
  <c r="J114" i="1"/>
  <c r="J80" i="1"/>
  <c r="J50" i="1"/>
  <c r="J37" i="1"/>
  <c r="J98" i="1"/>
  <c r="J99" i="1"/>
  <c r="J105" i="1"/>
  <c r="J72" i="1"/>
  <c r="J52" i="1"/>
  <c r="J49" i="1"/>
  <c r="J74" i="1"/>
  <c r="J68" i="1"/>
  <c r="J66" i="1"/>
  <c r="J131" i="1"/>
  <c r="J53" i="1"/>
  <c r="J122" i="1"/>
  <c r="J41" i="1"/>
  <c r="J65" i="1"/>
  <c r="J75" i="1"/>
  <c r="J60" i="1"/>
  <c r="J84" i="1"/>
  <c r="J67" i="1"/>
  <c r="J87" i="1"/>
  <c r="J58" i="1"/>
  <c r="J45" i="1"/>
  <c r="J88" i="1"/>
  <c r="J51" i="1"/>
  <c r="J46" i="1"/>
  <c r="J47" i="1"/>
  <c r="J61" i="1"/>
  <c r="J70" i="1"/>
  <c r="J42" i="1"/>
  <c r="J63" i="1"/>
  <c r="J81" i="1"/>
  <c r="J28" i="1"/>
  <c r="J89" i="1"/>
  <c r="J39" i="1"/>
  <c r="J40" i="1"/>
  <c r="J36" i="1"/>
  <c r="J32" i="1"/>
  <c r="J34" i="1"/>
  <c r="J33" i="1"/>
  <c r="J43" i="1"/>
  <c r="J62" i="1"/>
  <c r="J44" i="1"/>
  <c r="J48" i="1"/>
  <c r="J16" i="1"/>
  <c r="J18" i="1"/>
  <c r="J38" i="1"/>
  <c r="J15" i="1"/>
  <c r="J29" i="1"/>
  <c r="J35" i="1"/>
  <c r="J31" i="1"/>
  <c r="J26" i="1"/>
  <c r="J24" i="1"/>
  <c r="J23" i="1"/>
  <c r="J13" i="1"/>
  <c r="J25" i="1"/>
  <c r="J5" i="1"/>
  <c r="J22" i="1"/>
  <c r="J27" i="1"/>
  <c r="J14" i="1"/>
  <c r="J20" i="1"/>
  <c r="J21" i="1"/>
  <c r="J19" i="1"/>
  <c r="J8" i="1"/>
  <c r="J11" i="1"/>
  <c r="J17" i="1"/>
  <c r="J10" i="1"/>
  <c r="J9" i="1"/>
  <c r="J6" i="1"/>
  <c r="J3" i="1"/>
  <c r="J12" i="1"/>
  <c r="J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<sst xmlns="http://schemas.openxmlformats.org/spreadsheetml/2006/main" count="4362" uniqueCount="874">
  <si>
    <t xml:space="preserve">Рейтинговое агентство </t>
  </si>
  <si>
    <t xml:space="preserve">Отрасль </t>
  </si>
  <si>
    <t>Компания</t>
  </si>
  <si>
    <t>ФосАгро</t>
  </si>
  <si>
    <t>Россия</t>
  </si>
  <si>
    <t>PHOR</t>
  </si>
  <si>
    <t>Химическая промышленность</t>
  </si>
  <si>
    <t>Норильский никель</t>
  </si>
  <si>
    <t>GMKN</t>
  </si>
  <si>
    <t>Горнодобывающая промышленность и металлургия</t>
  </si>
  <si>
    <t>Сбербанк</t>
  </si>
  <si>
    <t>SBER</t>
  </si>
  <si>
    <t>Банки</t>
  </si>
  <si>
    <t>АЛРОСА</t>
  </si>
  <si>
    <t>ALRS</t>
  </si>
  <si>
    <t>Полюс</t>
  </si>
  <si>
    <t>PLZL</t>
  </si>
  <si>
    <t>Тикет</t>
  </si>
  <si>
    <t>Страна</t>
  </si>
  <si>
    <t>E</t>
  </si>
  <si>
    <t>S</t>
  </si>
  <si>
    <t>G</t>
  </si>
  <si>
    <t>RAEX</t>
  </si>
  <si>
    <t>Дата</t>
  </si>
  <si>
    <t>Московский кредитный банк</t>
  </si>
  <si>
    <t>CBOM</t>
  </si>
  <si>
    <t>КазМунайГаз</t>
  </si>
  <si>
    <t>Казахстан</t>
  </si>
  <si>
    <t>–</t>
  </si>
  <si>
    <t>Добыча нефти и газа</t>
  </si>
  <si>
    <t>Корпоративный центр ИКС 5</t>
  </si>
  <si>
    <t>X5</t>
  </si>
  <si>
    <t>Розничная торговля продовольственными товарами</t>
  </si>
  <si>
    <t>Полиметалл</t>
  </si>
  <si>
    <t>Роснефть</t>
  </si>
  <si>
    <t>ROSN</t>
  </si>
  <si>
    <t>Интегрированные нефтегазовые компании</t>
  </si>
  <si>
    <t>Северсталь</t>
  </si>
  <si>
    <t>CHMF</t>
  </si>
  <si>
    <t>En+ Group</t>
  </si>
  <si>
    <t>ENPG</t>
  </si>
  <si>
    <t>Уралкалий</t>
  </si>
  <si>
    <t>Группа «Татнефть»</t>
  </si>
  <si>
    <t>TATN</t>
  </si>
  <si>
    <t>Московская Биржа</t>
  </si>
  <si>
    <t>MOEX</t>
  </si>
  <si>
    <t>Ценные бумаги и товарные биржи</t>
  </si>
  <si>
    <t>ОХК «Уралхим»</t>
  </si>
  <si>
    <t>Росатом</t>
  </si>
  <si>
    <t>Электроэнергетика</t>
  </si>
  <si>
    <t>Магнитогорский металлургический комбинат (ММК)</t>
  </si>
  <si>
    <t>MAGN</t>
  </si>
  <si>
    <t>Производство и обработка металлов</t>
  </si>
  <si>
    <t>НОВАТЭК</t>
  </si>
  <si>
    <t>NVTK</t>
  </si>
  <si>
    <t>ЭЛ5-Энерго</t>
  </si>
  <si>
    <t>ELFV</t>
  </si>
  <si>
    <t>Русал</t>
  </si>
  <si>
    <t>RUAL</t>
  </si>
  <si>
    <t>Т Плюс</t>
  </si>
  <si>
    <t>ЕВРАЗ</t>
  </si>
  <si>
    <t>Металлоинвест</t>
  </si>
  <si>
    <t>Казатомпром</t>
  </si>
  <si>
    <t>Красцветмет</t>
  </si>
  <si>
    <t>Казахтелеком</t>
  </si>
  <si>
    <t>Телекоммуникации</t>
  </si>
  <si>
    <t>СИБУР Холдинг</t>
  </si>
  <si>
    <t>Аэрофлот – Российские авиалинии</t>
  </si>
  <si>
    <t>AFLT</t>
  </si>
  <si>
    <t>Авиакомпании</t>
  </si>
  <si>
    <t>ЛУКОЙЛ</t>
  </si>
  <si>
    <t>LKOH</t>
  </si>
  <si>
    <t>Вымпелком</t>
  </si>
  <si>
    <t>VEON</t>
  </si>
  <si>
    <t>Самрук-Энерго</t>
  </si>
  <si>
    <t>НК «QazaqGaz»</t>
  </si>
  <si>
    <t>Транспортировка нефти и газа</t>
  </si>
  <si>
    <t>КазТрансОйл</t>
  </si>
  <si>
    <t>Пигмент (КРАТА)</t>
  </si>
  <si>
    <t>РЖД</t>
  </si>
  <si>
    <t>Железнодорожные перевозки</t>
  </si>
  <si>
    <t>НЛМК</t>
  </si>
  <si>
    <t>NLMK</t>
  </si>
  <si>
    <t>Сетевая компания</t>
  </si>
  <si>
    <t>Россети</t>
  </si>
  <si>
    <t>RSTI</t>
  </si>
  <si>
    <t>Группа ЛСР</t>
  </si>
  <si>
    <t>LSRG</t>
  </si>
  <si>
    <t>Строительство</t>
  </si>
  <si>
    <t>МТС</t>
  </si>
  <si>
    <t>MTSS</t>
  </si>
  <si>
    <t>Группа «Эйр Астана»</t>
  </si>
  <si>
    <t>РусГидро</t>
  </si>
  <si>
    <t>HYDR</t>
  </si>
  <si>
    <t>Отбасы банк</t>
  </si>
  <si>
    <t>Казахстанская компания по управлению электрическими сетями</t>
  </si>
  <si>
    <t>Сахалинская Энергия</t>
  </si>
  <si>
    <t>Газпром</t>
  </si>
  <si>
    <t>GAZP</t>
  </si>
  <si>
    <t>«Магнезит», группа</t>
  </si>
  <si>
    <t>Росводоканал</t>
  </si>
  <si>
    <t>Водоснабжение</t>
  </si>
  <si>
    <t>Банк ВТБ</t>
  </si>
  <si>
    <t>VTBR</t>
  </si>
  <si>
    <t>Юнипро</t>
  </si>
  <si>
    <t>UPRO</t>
  </si>
  <si>
    <t>Селигдар</t>
  </si>
  <si>
    <t>SELG</t>
  </si>
  <si>
    <t>Народный банк Казахстана</t>
  </si>
  <si>
    <t>Группа «Самолет»</t>
  </si>
  <si>
    <t>SMLT</t>
  </si>
  <si>
    <t>Юникредит Банк</t>
  </si>
  <si>
    <t>Группа «Акрон»</t>
  </si>
  <si>
    <t>AKRN</t>
  </si>
  <si>
    <t>VK</t>
  </si>
  <si>
    <t>VKCO</t>
  </si>
  <si>
    <t>Информационные технологии</t>
  </si>
  <si>
    <t>Каустик (г. Волгоград)</t>
  </si>
  <si>
    <t>Распадская</t>
  </si>
  <si>
    <t>RASP</t>
  </si>
  <si>
    <t>Свеза</t>
  </si>
  <si>
    <t>Целлюлозно-бумажная промышленность</t>
  </si>
  <si>
    <t>Ростелеком</t>
  </si>
  <si>
    <t>RTKM</t>
  </si>
  <si>
    <t>Инарктика</t>
  </si>
  <si>
    <t>AQUA</t>
  </si>
  <si>
    <t>Агропромышленный комплекс</t>
  </si>
  <si>
    <t>Магнит</t>
  </si>
  <si>
    <t>MGNT</t>
  </si>
  <si>
    <t>Лаборатория Касперского</t>
  </si>
  <si>
    <t>КамАЗ</t>
  </si>
  <si>
    <t>KMAZ</t>
  </si>
  <si>
    <t>Машиностроение</t>
  </si>
  <si>
    <t>Globaltrans</t>
  </si>
  <si>
    <t>GLTR</t>
  </si>
  <si>
    <t>Якутская топливно-энергетическая компания (ЯТЭК)</t>
  </si>
  <si>
    <t>YAKG</t>
  </si>
  <si>
    <t>Банк Центркредит</t>
  </si>
  <si>
    <t>Кузбассразрезуголь</t>
  </si>
  <si>
    <t>ГК «А101»</t>
  </si>
  <si>
    <t>Группа Черкизово</t>
  </si>
  <si>
    <t>GCHE</t>
  </si>
  <si>
    <t>Мечел</t>
  </si>
  <si>
    <t>MTLR</t>
  </si>
  <si>
    <t>ТрансКонтейнер</t>
  </si>
  <si>
    <t>Транспортная инфраструктура и логистика</t>
  </si>
  <si>
    <t>Иркутская нефтяная компания</t>
  </si>
  <si>
    <t>Интер РАО</t>
  </si>
  <si>
    <t>IRAO</t>
  </si>
  <si>
    <t>Тольяттиазот</t>
  </si>
  <si>
    <t>Группа «Эталон»</t>
  </si>
  <si>
    <t>ETLN</t>
  </si>
  <si>
    <t>Сахалинэнерго</t>
  </si>
  <si>
    <t>SLEN</t>
  </si>
  <si>
    <t>Яндекс</t>
  </si>
  <si>
    <t>YNDX</t>
  </si>
  <si>
    <t>Транснефть</t>
  </si>
  <si>
    <t>TRNFP</t>
  </si>
  <si>
    <t>Первоуральскбанк</t>
  </si>
  <si>
    <t>Удоканская медь</t>
  </si>
  <si>
    <t>Объединенная металлургическая компания (ОМК)</t>
  </si>
  <si>
    <t>Монгольская горнодобывающая корпорация</t>
  </si>
  <si>
    <t>Монголия</t>
  </si>
  <si>
    <t>ДелоПортс</t>
  </si>
  <si>
    <t>Росбанк</t>
  </si>
  <si>
    <t>ROSB</t>
  </si>
  <si>
    <t>Группа «Илим»</t>
  </si>
  <si>
    <t>Совкомбанк</t>
  </si>
  <si>
    <t>SVCB</t>
  </si>
  <si>
    <t>КуйбышевАзот</t>
  </si>
  <si>
    <t>KAZT</t>
  </si>
  <si>
    <t>Газпром нефть</t>
  </si>
  <si>
    <t>SIBN</t>
  </si>
  <si>
    <t>Сегежа Групп</t>
  </si>
  <si>
    <t>SGZH</t>
  </si>
  <si>
    <t>Райффайзенбанк</t>
  </si>
  <si>
    <t>ФГК (Федеральная грузовая компания)</t>
  </si>
  <si>
    <t>«Биокад»</t>
  </si>
  <si>
    <t>Биотехнологии и фармацевтика</t>
  </si>
  <si>
    <t>«Бэст Прайс» (сеть магазинов Fix Price)</t>
  </si>
  <si>
    <t>Магаданэнерго</t>
  </si>
  <si>
    <t>Передвижная энергетика</t>
  </si>
  <si>
    <t>Сеть гипермаркетов «Лента»</t>
  </si>
  <si>
    <t>LENT</t>
  </si>
  <si>
    <t>Мосводоканал</t>
  </si>
  <si>
    <t>XacBank</t>
  </si>
  <si>
    <t>Федеральная пассажирская компания, ФПК</t>
  </si>
  <si>
    <t>Ак Барс Страхование</t>
  </si>
  <si>
    <t>Страхование</t>
  </si>
  <si>
    <t>Группа Ренессанс Страхование</t>
  </si>
  <si>
    <t>RENI</t>
  </si>
  <si>
    <t>Лунсин</t>
  </si>
  <si>
    <t>РуссНефть</t>
  </si>
  <si>
    <t>RNFT</t>
  </si>
  <si>
    <t>Алмазэргиэнбанк</t>
  </si>
  <si>
    <t>Банк «‎Центр-Инвест»</t>
  </si>
  <si>
    <t>Страховая компания «Ак Барс-Мед»</t>
  </si>
  <si>
    <t>Нижнекамскшина</t>
  </si>
  <si>
    <t>Русолово</t>
  </si>
  <si>
    <t>Global Ports</t>
  </si>
  <si>
    <t>Совкомфлот</t>
  </si>
  <si>
    <t>FLOT</t>
  </si>
  <si>
    <t>Морские перевозки</t>
  </si>
  <si>
    <t>ТМК (Трубная металлургическая компания)</t>
  </si>
  <si>
    <t>TRMK</t>
  </si>
  <si>
    <t>Смарт Бэттериз</t>
  </si>
  <si>
    <t>Розничная торговля непродовольственными товарами</t>
  </si>
  <si>
    <t>Банк ДОМ.РФ</t>
  </si>
  <si>
    <t>Интернет Решения (OZON.RU)</t>
  </si>
  <si>
    <t>OZON</t>
  </si>
  <si>
    <t>Интернет-торговля</t>
  </si>
  <si>
    <t>Омск Карбон Групп</t>
  </si>
  <si>
    <t>Новикомбанк</t>
  </si>
  <si>
    <t>Башкирская электросетевая компания (БЭСК)</t>
  </si>
  <si>
    <t>Т-Банк</t>
  </si>
  <si>
    <t>TCSG</t>
  </si>
  <si>
    <t>Мангистаумунайгаз</t>
  </si>
  <si>
    <t>Транспортная группа FESCO</t>
  </si>
  <si>
    <t>FESH</t>
  </si>
  <si>
    <t>Высочайший (GV Gold)</t>
  </si>
  <si>
    <t>Банк «АК БАРС»</t>
  </si>
  <si>
    <t>АФК «Система»</t>
  </si>
  <si>
    <t>AFKS</t>
  </si>
  <si>
    <t>Инвестиционные компании</t>
  </si>
  <si>
    <t>О'КЕЙ</t>
  </si>
  <si>
    <t>OKEY</t>
  </si>
  <si>
    <t>Башкирская содовая компания</t>
  </si>
  <si>
    <t>Матен Петролеум</t>
  </si>
  <si>
    <t>Ашан</t>
  </si>
  <si>
    <t>Группа «М.Видео-Эльдорадо»</t>
  </si>
  <si>
    <t>MVID</t>
  </si>
  <si>
    <t>Россельхозбанк</t>
  </si>
  <si>
    <t>Эфирное</t>
  </si>
  <si>
    <t>Ашинский металлургический завод</t>
  </si>
  <si>
    <t>AMEZ</t>
  </si>
  <si>
    <t>МХК «ЕвроХим»</t>
  </si>
  <si>
    <t>Группа «Русагро»</t>
  </si>
  <si>
    <t>AGRO</t>
  </si>
  <si>
    <t>Трансмашхолдинг</t>
  </si>
  <si>
    <t>Сургутнефтегаз</t>
  </si>
  <si>
    <t>SNGS</t>
  </si>
  <si>
    <t>Башнефть</t>
  </si>
  <si>
    <t>BANEP</t>
  </si>
  <si>
    <t>Альфа-Банк</t>
  </si>
  <si>
    <t>Банк «Санкт-Петербург»</t>
  </si>
  <si>
    <t>BSPB</t>
  </si>
  <si>
    <t>Авиакомпания «ЮТэйр»</t>
  </si>
  <si>
    <t>UTAR</t>
  </si>
  <si>
    <t>Группа «ТНС Энерго»</t>
  </si>
  <si>
    <t>TNSE</t>
  </si>
  <si>
    <t>Международный аэропорт Шереметьево</t>
  </si>
  <si>
    <t>Казахстанская фондовая биржа</t>
  </si>
  <si>
    <t>Розничная торговля продовольственными компаниями</t>
  </si>
  <si>
    <t>Группа ЭФКО</t>
  </si>
  <si>
    <t>Банк «Центр-инвест»</t>
  </si>
  <si>
    <t>СРЗНАЧ</t>
  </si>
  <si>
    <t>Базовые индикаторы результативности РСПП</t>
  </si>
  <si>
    <t>1 Компонент: " Окружающая среда"  (E)</t>
  </si>
  <si>
    <t>1.1. Категория: "Водные ресурсы"</t>
  </si>
  <si>
    <t>Общий объем забираемой воды</t>
  </si>
  <si>
    <t xml:space="preserve">Использование воды на собственные нужды </t>
  </si>
  <si>
    <t>Доля оборотной и повторно-последовательно используемой воды в общем объеме воды, используемой на производственные нужды (в процентах)</t>
  </si>
  <si>
    <t>Наличие политики / стратегии / дорожной карты / плана по снижению воздействия на водные ресурсы</t>
  </si>
  <si>
    <t>Отсутствуют превышения установленных нормативов допустимых сбросов (да  /  нет)</t>
  </si>
  <si>
    <t>Осуществляется мониторинг состояния водных объектов в порядке и объеме, установленными Программой ПЭК (да  /  нет)</t>
  </si>
  <si>
    <t>Водоотведение в поверхностные водные объекты (в куб. метрах)</t>
  </si>
  <si>
    <t>1.2. Категория: "Атмосфера"</t>
  </si>
  <si>
    <t>Фактические валовые выбросы загрязняющих веществ в атмосферу (в тоннах)</t>
  </si>
  <si>
    <t>Наличие политики / стратегии / дорожной карты / плана по снижению воздействия на атмосферный воздух</t>
  </si>
  <si>
    <t>Отсутствуют превышения установленных нормативов допустимых выбросов (НДВ)</t>
  </si>
  <si>
    <t>Осуществляется мониторинг состояния атмосферного воздуха в порядке и объеме, установленными программой производственного экологического контроля (Программа ПЭК)</t>
  </si>
  <si>
    <t>1.3. Категория: "Энергопотребление и энергоэффективность"</t>
  </si>
  <si>
    <t>Общее количество потребляемой  /  производимой энергии</t>
  </si>
  <si>
    <t>Наличие политики / стратегии / дорожной карты / плана по повышению энергоэффективности</t>
  </si>
  <si>
    <t>1.5. Категория: "Обращение с отходами производства и потребления"</t>
  </si>
  <si>
    <t>1.4. Категория: "Климат"</t>
  </si>
  <si>
    <t>Объем валовых выбросов парниковых газов</t>
  </si>
  <si>
    <t>Наличие климатической политики / стратегии / дорожной карты / плана</t>
  </si>
  <si>
    <t>Управление климатическими рисками</t>
  </si>
  <si>
    <t>Раскрытие информации, связанной с изменением климата, в соответствии с международными рекомендациями</t>
  </si>
  <si>
    <t>Наличие активов в зоне возможной реализации физических климатических рисков (засухи, наводнения, таяния вечной мерзлоты, природных пожаров и др.)</t>
  </si>
  <si>
    <t>Объем образованных отходов</t>
  </si>
  <si>
    <t>Объем отходов с разбивкой по способу обращения</t>
  </si>
  <si>
    <t>Наличие политики / стратегии / дорожной карты / плана по обращению с отходами</t>
  </si>
  <si>
    <t>Отсутствуют превышения установленных нормативов образования отходов и лимитов на их размещение</t>
  </si>
  <si>
    <t>1.6. Категория: "Землепользование"</t>
  </si>
  <si>
    <t>Образование загрязненных земель в течение года (в гектарах)</t>
  </si>
  <si>
    <t xml:space="preserve"> Площадь рекультивированной за год земли (под пашню / сельскохозяйственные угодья / лесные насаждения / водоемы)</t>
  </si>
  <si>
    <t>Площадь загрязненных земель на конец года</t>
  </si>
  <si>
    <t>Наличие политики / стратегии / дорожной карты / плана по рациональному использованию земельных ресурсов</t>
  </si>
  <si>
    <t>1.7. Категория: "Леса и биоразнообразия"</t>
  </si>
  <si>
    <t xml:space="preserve">Площадь земли, используемой для деятельности организации  </t>
  </si>
  <si>
    <t>Площадь вырубки лесов (лесного покрова) за год</t>
  </si>
  <si>
    <t>Количество охраняемых и редких видов флоры и фауны в зоне непосредственного (выявленные на территории организации) и косвенного влияния</t>
  </si>
  <si>
    <t>Наличие редких экосистем, видов животных и растений-индикаторов состояния биоразнообразия, постоянно обитающих в зонах прямого, косвенного и кумулятивного воздействия организации</t>
  </si>
  <si>
    <t>Разработана и реализуется программа по сохранению биоразнообразия и экосистемных услуг</t>
  </si>
  <si>
    <t>Ведется работа по оценке рисков в области биоразнообразия</t>
  </si>
  <si>
    <t>Использование ресурсов, экосистемных услуг, доступ к которым может быть ограничен из-за реализации экологических рисков</t>
  </si>
  <si>
    <t>Наличие политики по диверсификации / замещению ресурсов, получение которых сопряжено с оказанием существенного негативного влияния на окружающую среду, биоразнообразие и экосистемные услуги, ведется учет таких ресурсов</t>
  </si>
  <si>
    <t>Площадь лесовосстановительных работ</t>
  </si>
  <si>
    <t>1.8. Категория: "Экологический менеджмент"</t>
  </si>
  <si>
    <t>Внедрена система экологического менеджмента, получен сертификат соответствия</t>
  </si>
  <si>
    <t>Регулярно раскрывается экологическая информация в соответствии с национальными и международными требованиями и стандартами</t>
  </si>
  <si>
    <t>Организован и реализуется производственный экологический контроль</t>
  </si>
  <si>
    <t>Наличие аварий и (или) инцидентов, повлекших за собой негативное воздействие на окружающую среду</t>
  </si>
  <si>
    <t>Наличие предписаний контрольных (надзорных) органов, включая неисполненные, о нарушении законодательства в области охраны окружающей среды</t>
  </si>
  <si>
    <t>1.9. Категория: "Расходы на охрану окружающей среды"</t>
  </si>
  <si>
    <t>Затраты на природоохранные мероприятия</t>
  </si>
  <si>
    <t>Плата за негативное воздействие на окружающую среду</t>
  </si>
  <si>
    <t>Выплаченные штрафы за нарушения природоохранного законодательства</t>
  </si>
  <si>
    <t>Выплаченная компенсация вреда (ущерба), причиненного окружающей среде, отдельным компонентам природной среды</t>
  </si>
  <si>
    <t>1.10. Категория: "Цепочки поставок"</t>
  </si>
  <si>
    <t xml:space="preserve">Наличие у организации критериев оценки / отбора поставщиков (подрядчиков, исполнителей), с которыми она работает, учитывающих их воздействие на окружающую среду </t>
  </si>
  <si>
    <t>Доля контрагентов (поставщиков, подрядчиков, исполнителей), прошедших оценку с использованием экологических критериев</t>
  </si>
  <si>
    <t>1.11. Категория: "Ответственное финансирование"</t>
  </si>
  <si>
    <t>Компания является эмитентом зеленых (адаптационных) облигаций, социальных облигаций, облигаций устойчивого развития, облигаций, связанных с целями устойчивого развития, облигаций климатического перехода</t>
  </si>
  <si>
    <t>Доля финансирования зеленых и (или) адаптационных проектов и (или) социальных проектов (проектов устойчивого развития) от совокупного объема кредитного портфеля юридических лиц</t>
  </si>
  <si>
    <t>Углеродоемкость портфеля</t>
  </si>
  <si>
    <t>Наличие политики по снижению углеродоемкости портфеля, включающей целевые ориентиры</t>
  </si>
  <si>
    <t>Доля активов с ESG-рейтингом</t>
  </si>
  <si>
    <t>Категория риска причинения вреда (ущерба) объекта негативного воздействия на окружающую среду</t>
  </si>
  <si>
    <t>2 Компонент: " Социальная ответственность"  (S)</t>
  </si>
  <si>
    <t>Документально четко определены критерии и периодичность выплат заработных плат, премирования и доплат</t>
  </si>
  <si>
    <t>Наличие ДМС и иных программ укрепления здоровья</t>
  </si>
  <si>
    <t>Наличие программ повышения квалификации и профессионального обучения</t>
  </si>
  <si>
    <t>Соотношение работников, работающих по срочным и бессрочным трудовым договорам</t>
  </si>
  <si>
    <t>Общее количество и процент новых работников, принятых на работу за отчетный период</t>
  </si>
  <si>
    <t>Средний размер заработной платы в организации</t>
  </si>
  <si>
    <t>Доля работников, охваченных программами добровольного медицинского страхования (ДМС)</t>
  </si>
  <si>
    <t>Доля работников, прошедших образовательные программы</t>
  </si>
  <si>
    <t>Доля работников, обратившихся и получивших иные социальные льготы и компенсации организации</t>
  </si>
  <si>
    <t>Организация публикует в открытом доступе информацию о гендерном балансе (соотношение мужчин и женщин по категориям сотрудников), о составе совета директоров и других показателях, а также разъяснение о гендерной динамике и политике</t>
  </si>
  <si>
    <t>Наличие и описание мер, принятых организацией в отчетный период, для устранения случаев дискриминации (при наличии)</t>
  </si>
  <si>
    <t>Наличие механизмов и  ( или) каналов реагирования и решения этических вопросов (нарушения прав человека, трудового законодательства, кодекса корпоративной этики, конфликта интересов) для работников, клиентов, контрагентов</t>
  </si>
  <si>
    <t xml:space="preserve">Предоставление информации по составу руководящих органов общества  и доли работников с указанием распределения по каждой из следующих
категорий (в процентах): пол, возрастная группа (до 35 лет, 35 – 50 лет, старше 50 лет).  </t>
  </si>
  <si>
    <t>Общее количество случаев дискриминации в сфере труда (по количеству вступивших в силу решений суда) за отчетный период</t>
  </si>
  <si>
    <t>2.1 Категория "Система мотивации персонала"</t>
  </si>
  <si>
    <t>2.2.  Категория "Политика равенства "</t>
  </si>
  <si>
    <t>2.3.  Категория "Охрана труда"</t>
  </si>
  <si>
    <t>Утверждены внутренние документы, определяющие порядок организации охраны труда</t>
  </si>
  <si>
    <t>Создана служба по охране труда (в том числе утвержден (утверждены) внутренний документ / должностные инструкции с описанием функций службы охраны труда или функций специалиста по охране труда)</t>
  </si>
  <si>
    <t>Обеспечен доступ к информации по охране труда всем работникам организации</t>
  </si>
  <si>
    <t>Регулярно проводятся тренинги  /  инструктажи по охране труда на рабочем месте, покрывающие характерные для данной организации риски для жизни и состояния здоровья работников</t>
  </si>
  <si>
    <t>Общая численность и показатели текучести кадров за отчетный период</t>
  </si>
  <si>
    <t>Расчет и предоставление количественных показателей доли пострадавших в результате несчастных случаев: на производстве и не связанных с производством (с временной потерей трудоспособности,  с причинением
тяжкого вреда здоровью, со смертельным
исходом) на 1000 чел.</t>
  </si>
  <si>
    <t>2.4.  Категория "Взаимодействие с обществом / третьими лицами "</t>
  </si>
  <si>
    <t>Осуществление инвестиций в развитие общественного пространства / участие в социальных проектах регионов присутствия (включая инвестиции в инфраструктуру, здравоохранение, образование, спорт и другое)</t>
  </si>
  <si>
    <t>Наличие внутренних документов, регламентирующих стандарты качества и безопасность продукции</t>
  </si>
  <si>
    <t>Организация производит (оказывает) потенциально опасную для потребителя продукцию (услуги)</t>
  </si>
  <si>
    <t>Наличие негативных практик при продажах товаров и услуг (предложение одного продукта / услуги под видом другого продукта/услуги (мисселинга), неэтичной рекламы и т.п.)</t>
  </si>
  <si>
    <t>Сотрудничество с поставщиками с высоким уровнем социальной  /  экологической ответственности или высоким уровнем корпоративного управления</t>
  </si>
  <si>
    <t>3 Компонент: "Корпоративное управление"  (G)</t>
  </si>
  <si>
    <t>3.1. Категория "Структура собственности организации и реализация акционерами (участниками) прав"</t>
  </si>
  <si>
    <t>Информация о структуре собственности, бенефициарных владельцах размещена в публичном доступе (например, опубликована в отчетности, на официальном сайте организации в Интернете и тд)</t>
  </si>
  <si>
    <t>Деловая репутация бенефициарных владельцев оценивается как положительная, и (или) отсутствуют достоверно известные негативные факты в отношении репутации указанных лиц</t>
  </si>
  <si>
    <t>Корпоративные конфликты между контролирующими лицами, а также между контролирующими лицами и третьими лицами в отношении участия в капитале организации отсутствуют</t>
  </si>
  <si>
    <t>Влияние различных групп акционеров (участников) сбалансировано, ни один акционер (участник) в силу преобладающего участия в капитале организации не оказывает влияния, наносящего ущерб другим заинтересованным лицам (не оценивается в случае единственного акционера в компании)</t>
  </si>
  <si>
    <t>Утвержден внутренний документ, определяющий порядок организации и проведения общего собрания акционеров (участников)</t>
  </si>
  <si>
    <t>Во внутреннем документе, определяющем порядок организации и проведения общего собрания, закреплена обязанность в составе материалов к общему собранию представлять акционерам (участникам) биографические данные всех кандидатов в члены органов управления, результаты оценки соответствия профессиональной квалификации, опыта и навыков кандидатов текущим и ожидаемым потребностям общества</t>
  </si>
  <si>
    <t>Организация раскрывает сведения об аудиторе организации, описание критериев отбора, соответствие критериям независимости и объективности, а также сведения о вознаграждении за услуги аудиторского и неаудиторского характера</t>
  </si>
  <si>
    <t>Внутренний документ, определяющий дивидендную политику, утвержден советом директоров (наблюдательным советом) (в случае отсутствия совета директоров (наблюдательного совета) – общим собранием акционеров (участников) и раскрыт на официальном сайте организации в сети Интернет</t>
  </si>
  <si>
    <t>Регулярность выплаты дивидендов</t>
  </si>
  <si>
    <t>Практика выплаты дивидендов соответствует утвержденной в организации дивидендной политике</t>
  </si>
  <si>
    <t>3.2. Категория "Органы управления организации"</t>
  </si>
  <si>
    <t>Утвержден внутренний документ, определяющий права и обязанности совета директоров (наблюдательного совета), процедуру подготовки и проведения заседаний совета директоров (наблюдательного совета)</t>
  </si>
  <si>
    <t>Количественный состав совета директоров (наблюдательного совета) соответствует масштабу деятельности организации</t>
  </si>
  <si>
    <t>Председателем совета директоров (наблюдательного совета) является неисполнительный директор</t>
  </si>
  <si>
    <t>Заседания совета директоров (наблюдательного совета) проводятся по мере необходимости в соответствии с утвержденным планом работ, но не менее шести раз в год</t>
  </si>
  <si>
    <t>Сформирован комитет по аудиту</t>
  </si>
  <si>
    <t>Состав комитета по аудиту, в том числе участие в комитете независимых директоров, соответствует лучшей практике корпоративного управления</t>
  </si>
  <si>
    <t>Сформирован комитет совета директоров (наблюдательного совета) по устойчивому развитию или в соответствии с внутренними документами организации вопросы учета ESG-факторов и устойчивого развития отнесены к компетенции иного комитета совета директоров (наблюдательного совета) ( комитета по стратегии)</t>
  </si>
  <si>
    <t>Проводится оценка (самооценка) эффективности работы совета директоров (наблюдательного совета)</t>
  </si>
  <si>
    <t>Утвержден внутренний документ, регламентирующий деятельность исполнительных органов</t>
  </si>
  <si>
    <t>В состав коллегиального исполнительного органа входит лицо, имеющее компетенции по вопросам повестки устойчивого развития</t>
  </si>
  <si>
    <t>Совет директоров (наблюдательный совет) имеет закрепленные в уставе полномочия на принятие решений, связанных с назначением, освобождением от занимаемой должности, полномочия на определение условий договоров в отношении членов исполнительных органов</t>
  </si>
  <si>
    <t>3.3. Категория "Стратегическое управление"</t>
  </si>
  <si>
    <t>Стратегия организации утверждена советом директоров (наблюдательным советом) (в случае его отсутствия – общим собранием акционеров (участников)</t>
  </si>
  <si>
    <t>В стратегии определены основные ориентиры деятельности, ключевые риски и возможности, в том числе в области устойчивого развития</t>
  </si>
  <si>
    <t>Временной горизонт стратегии</t>
  </si>
  <si>
    <t>В стратегии определены возможные альтернативные сценарии развития</t>
  </si>
  <si>
    <t>Стратегия организации или основные ее положения раскрыты на официальном сайте организации в сети Интернет</t>
  </si>
  <si>
    <t>Определены измеримые целевые и промежуточные показатели выполнения стратегии, в том числе в области уст ойчивого развития</t>
  </si>
  <si>
    <t>В стратегии организации определен планируемый вклад организации в достижение целей устойчивого развития, и (или) целей Парижского соглашения по климату, и  ( или) национальных целей, закрепленных в документах государственного стратегического планирования, учтены риски и возможности, связанные с ESG-факторами</t>
  </si>
  <si>
    <t>Определена стратегия снижения негативного воздействия деятельности организации на окружающую среду</t>
  </si>
  <si>
    <t>Совет директоров (наблюдательный совет) рассматривает вопросы, связанные с ходом исполнения и актуализацией стратегии, реализацией целей и задач в области устойчивого развития</t>
  </si>
  <si>
    <t>Реализация организацией стратегии</t>
  </si>
  <si>
    <t>3.4. Категория "Система вознаграждения"</t>
  </si>
  <si>
    <t xml:space="preserve">Утвержден внутренний документ (документы), определяющий (определяющие) политику
организации по вознаграждению и возмещению расходов (компенсаций) членов совета
директоров (наблюдательного совета) организации </t>
  </si>
  <si>
    <t>Совет директоров определил политику вознаграждения исполнительных органов</t>
  </si>
  <si>
    <t>Утвержден внутренний документ (документы), определяющий (определяющие) политику организации по вознаграждению и возмещению расходов (компенсаций) исполнительных органов организации</t>
  </si>
  <si>
    <t>Сведения о подходах к организации и пересмотру системы вознаграждения совета директоров (наблюдательного совета), исполнительных органов, иных ключевых руководящих работников раскрыты на официальном сайте организации в сети Интернет</t>
  </si>
  <si>
    <t>Сведения о всех видах вознаграждения членов совета директоров (наблюдательного совета) раскрыты в отчетности организации, размещенной в публичном доступе</t>
  </si>
  <si>
    <t>Применяется преимущественно фиксированное годовое вознаграждение членов совета директоров</t>
  </si>
  <si>
    <t>Политика (политики) по вознаграждению содержит (содержат) прозрачные механизмы определения размера вознаграждения членов исполнительных органов, иных ключевых руководящих работников организации, а также регламентирует (регламентируют) все виды выплат, льгот и привилегий, предоставляемых указанным лицам</t>
  </si>
  <si>
    <t xml:space="preserve">Установлен порядок определения размера вознаграждения членов исполнительных органов организации с учетом результата деятельности организации и их личного вклада в достижение этого результата (количественные и качественные показатели деятельности, характеризующие результативность и эффективность деятельности, доходность, принимаемые риски и так далее, их целевые значения и допустимые отклонения от целевых значений) </t>
  </si>
  <si>
    <t>Система вознаграждения членов исполнительных органов, иных ключевых руководящих работников организации включает ключевые показатели эффективности, создающие материальные стимулы к достижению приоритетных для организации целей и задач в области устойчивого развития</t>
  </si>
  <si>
    <t>Информация о размере вознаграждения исполнительных органов раскрыта организацией в отчетности организации, размещенной в публичном доступе</t>
  </si>
  <si>
    <t>3.5. Категория "Управление рисками, осуществление внутреннего контроля и внутреннего аудита"</t>
  </si>
  <si>
    <t xml:space="preserve">Утвержден внутренний документ (документы), определяющий (определяющие) политику
в области управления рисками и внутреннего контроля </t>
  </si>
  <si>
    <t>Принципы и подходы к организации системы управления рисками и внутреннего контроля определены советом директоров и закреплены во внутренних документах организации, определяющих политику в области управления рисками и внутреннего контроля</t>
  </si>
  <si>
    <t>Назначено должностное лицо (лица) / сформировано структурное подразделение (структурные подразделения), ответственное (ответственные) за организацию и координацию процесса управления рисками и осуществление внутреннего контроля</t>
  </si>
  <si>
    <t>В совете директоров (наблюдательном совете) сформирован комитет, к компетенции которого относится рассмотрение вопросов, связанных с управлением рисками и внутренним контролем</t>
  </si>
  <si>
    <t>Организован безопасный, конфиденциальный и доступный способ информирования (горячая линия) совета директоров (наблюдательного совета) или комитета совета директоров по аудиту и (или) внутреннего аудитора о фактах нарушения законодательства, внутренних процедур, положений кодекса этики</t>
  </si>
  <si>
    <t>Советом директоров  установлена приемлемая величина рисков для организации (риск-аппетит)</t>
  </si>
  <si>
    <t>Процессы выявления, оценки и управления ESG-рисками интегрированы в систему управления рисками</t>
  </si>
  <si>
    <t>Результаты анализа рисков учитываются при определении бизнес-показателей, ключевых показателей эффективности</t>
  </si>
  <si>
    <t>Определен порядок проведения оценки эффективности управления рисками и осуществления внутреннего контроля</t>
  </si>
  <si>
    <t>Проводится ежегодная оценка эффективности управления рисками и осуществления внутреннего контроля внутренним аудитором</t>
  </si>
  <si>
    <t>Проведена независимая внешняя оценка эффективности управления рисками (уровня зрелости управления рисками) не менее одного раза за последние три календарных года</t>
  </si>
  <si>
    <t>Организация раскрывает информацию об управлении рисками (например, в годовом отчете, финансовой отчетности, опубликованной политике управления рисками, заявлении о риск-аппетите), а также информацию с описанием системы внутреннего контроля общества</t>
  </si>
  <si>
    <t>Совет директоров не реже одного раза в год рассматривает результаты оценки эффективности управления рисками и осуществления внутреннего контроля</t>
  </si>
  <si>
    <t>В организации обеспечена независимость внутреннего аудитора (руководителя подразделения внутреннего аудита)</t>
  </si>
  <si>
    <t>Политика в области внутреннего аудита утверждена советом директоров</t>
  </si>
  <si>
    <t>Во внутренних документах определены порядок и сроки предоставления внутренним аудитором (руководителем подразделения внутреннего аудита) информации о результатах проверок, в том числе выполнении плана деятельности внутреннего аудита, совету директоров</t>
  </si>
  <si>
    <t>3.6. Категория "Раскрытие информации"</t>
  </si>
  <si>
    <t>Информация раскрывается в объеме, предусмотренном законодательством Российской Федерации, своевременно для неограниченного круга лиц</t>
  </si>
  <si>
    <t>Совет директоров  утвердил информационную политику, которая раскрыта на официальном сайте организации в сети Интернет</t>
  </si>
  <si>
    <t>Организация определила подходы к раскрытию сведений об иных событиях (действиях), оказывающих существенное влияние на стоимость или котировки ценных бумаг организации, раскрытие сведений о которых не предусмотрено законодательством</t>
  </si>
  <si>
    <t>Информация о персональном составе исполнительных органов, совета директоров (наблюдательного совета), комитетов совета директоров раскрыта на официальном сайте организации в сети Интернет</t>
  </si>
  <si>
    <t xml:space="preserve">Информация, достаточная для формирования представления о личных и профессиональных качествах членов совета директоров, например: образование, квалификация, опыт, дата первоначального избрания в состав совета директоров организации, членство в советах директоров (наблюдательных советах) других организаций, сведения о должностях, которые они занимают или занимали в течение не менее пяти последних лет в органах управления иных юридических лиц), раскрыта на официальном сайте организации в сети Интернет и/или содержится в отчетности организации в публичном доступе </t>
  </si>
  <si>
    <t>Организация раскрывает информацию о планируемых изменениях в своей деятельности, деятельности группы</t>
  </si>
  <si>
    <t>На официальном сайте организации в сети Интернет раскрыта информация о подконтрольных обществах, имеющих для организации существенное значение</t>
  </si>
  <si>
    <t>Организация раскрывает описание основных рисков и возможностей, связанных с устойчивым развитием, и информацию о том, как организация управляет этими рисками и возможностями</t>
  </si>
  <si>
    <t>На официальном сайте организации в сети Интернет раскрыт отчет в области устойчивого развития</t>
  </si>
  <si>
    <t>3.6. Категория "Политика ответственного инвестирования"</t>
  </si>
  <si>
    <t>Информация о реализуемых подходах к осуществлению ответственного инвестирования раскрыта на официальном сайте организации в сети Интернет</t>
  </si>
  <si>
    <t>Подходы к осуществлению ответственного инвестирования определены в политике ответственного инвестирования</t>
  </si>
  <si>
    <t>Организация раскрыла на официальном сайте в сети Интернет декларацию о следовании Рекомендациям Банка России по реализации принципов ответственного инвестирования»</t>
  </si>
  <si>
    <t>Общее количество потребляемой / производимой энергии на базе низкоуглеродной генерации</t>
  </si>
  <si>
    <t>Наличие внутреннего ежеквартального / ежегодного аудита деятельности / наличия и актуальности природоохранной документации, разрешительных документов, договоров (например, на вывоз отходов)</t>
  </si>
  <si>
    <t>Перечень ключевых (базовых) показателей отчетности об устойчивом развитии Минэкономразвития России</t>
  </si>
  <si>
    <t>Организован доступный способ коммуникации с акционерами (участниками)</t>
  </si>
  <si>
    <t>Показатель из рекомендации по разработке методологии и присвоению ESG-рейтингов  Банка России от 30.06.2023</t>
  </si>
  <si>
    <t>№</t>
  </si>
  <si>
    <t>Вопрос</t>
  </si>
  <si>
    <t>Вариант ответа "Неприменимо"
Следует указать причину</t>
  </si>
  <si>
    <t>Вариант ответа 0</t>
  </si>
  <si>
    <t>Вариант ответа 1</t>
  </si>
  <si>
    <t>Подтверждающие документы</t>
  </si>
  <si>
    <t>Вариант ответа 2</t>
  </si>
  <si>
    <t>Вариант ответа 3</t>
  </si>
  <si>
    <t>Относительная значимость вопроса</t>
  </si>
  <si>
    <t>Допустим вариант ответа "Неприменимо"</t>
  </si>
  <si>
    <t>Вид вопроса</t>
  </si>
  <si>
    <t>Аспект E</t>
  </si>
  <si>
    <t>Охрана окружающей среды</t>
  </si>
  <si>
    <t>Сертифицирована ли система экологического менеджмента по стандарту ISO 14001:2015 или его аналогу?</t>
  </si>
  <si>
    <t>Нет</t>
  </si>
  <si>
    <t xml:space="preserve">Да, сертификацией охвачены несколько предприятий/видов деятельности Поставщика. </t>
  </si>
  <si>
    <t>- Копия сертификата на соответствие требованиям международного стандарта ISO 14001</t>
  </si>
  <si>
    <t xml:space="preserve">Да, сертификацией охвачены все предприятия/виды деятельности Поставщика. </t>
  </si>
  <si>
    <t>Высокая</t>
  </si>
  <si>
    <t>Да</t>
  </si>
  <si>
    <t>Лучшая практика</t>
  </si>
  <si>
    <t>Есть ли у Поставщика ответственное лицо/подразделение по охране окружающей среды?</t>
  </si>
  <si>
    <t>Да, у Поставщика есть ответственное лицо по вопросам ООС.</t>
  </si>
  <si>
    <t>- Приказ о назначении ответственного лица
- Должностная инструкция ответственного лица</t>
  </si>
  <si>
    <t>Да, у Поставщика есть отдельный специалист по вопросам ООС.</t>
  </si>
  <si>
    <t>- Приказ о назначении специалиста на должность
- Должностная инструкция специалиста</t>
  </si>
  <si>
    <t>Да, у Поставщика есть отдельное подразделение по вопросам ООС.</t>
  </si>
  <si>
    <t>- Положение о подразделении</t>
  </si>
  <si>
    <t>Низкая</t>
  </si>
  <si>
    <t>Законодательное требование</t>
  </si>
  <si>
    <t>Утверждена ли у Поставщика политика в области энергоэффективности (либо данный аспект включен в экологическую политику)?</t>
  </si>
  <si>
    <t>Принята отдельная политика либо аспект включен в экологическую политику. Политика утверждена, но не опубликована.</t>
  </si>
  <si>
    <t>- Политика по охране окружающей среды/экологическая политика/аналогичный документ</t>
  </si>
  <si>
    <t>Принята отдельная политика либо аспект включен в экологическую политику. Политика опубликована.</t>
  </si>
  <si>
    <t>Ссылка на публикацию</t>
  </si>
  <si>
    <t>Утверждена ли у Поставщика политика в области обращения с отходами (либо данный аспект включен в экологическую политику)?</t>
  </si>
  <si>
    <t>Утверждена ли у Поставщика политика в области водопользования (либо данный аспект включен в экологическую политику)?</t>
  </si>
  <si>
    <t>Утверждена ли у Поставщика политика в области выбросов загрязняющих веществ (либо данный аспект включен в экологическую политику)?</t>
  </si>
  <si>
    <t>Утверждена ли у Поставщика политика в области биоразнообразия (либо данный аспект включен в экологическую политику)?</t>
  </si>
  <si>
    <t>Проводит ли Поставщик мероприятия по снижению воздействия на окружающую среду в сфере энергоэффективности?</t>
  </si>
  <si>
    <t>Да, Поставщик проводит мероприятия по снижению воздействия на окружающую среду в рамках применимых законодательных требований.</t>
  </si>
  <si>
    <t>- План мероприятий
- Акты выполненных работ
- Отчет о проведении мониторинга
- Другие документы, подтверждающие факт проведения мероприятия и снижения воздействия</t>
  </si>
  <si>
    <t>Да, Поставщик проводит дополнительные мероприятия по снижению воздействия на окружающую среду сверх законодательных требований.</t>
  </si>
  <si>
    <t>Средняя</t>
  </si>
  <si>
    <t>Совмещенный</t>
  </si>
  <si>
    <t>Проводит ли Поставщик мероприятия по снижению воздействия на окружающую среду в сфере обращения с отходами?</t>
  </si>
  <si>
    <t>Да, Поставщик проводит дополнительные мероприятия по снижению воздействия на окружающую среду сверх  законодательных требований.</t>
  </si>
  <si>
    <t>Проводит ли Поставщик мероприятия по снижению воздействия на окружающую среду в сфере водопользования?</t>
  </si>
  <si>
    <t>Проводит ли Поставщик мероприятия по снижению воздействия на окружающую среду в сфере выбросов загрязняющих веществ?</t>
  </si>
  <si>
    <t>Проводит ли Поставщик мероприятия по снижению воздействия на окружающую среду в сфере биоразнообразия?</t>
  </si>
  <si>
    <t>Ведет ли Поставщик учет и отчетность по объему потребленной тепловой и электроэнергии?</t>
  </si>
  <si>
    <t>Да, ведет</t>
  </si>
  <si>
    <t>- Форма 4-ТЭР</t>
  </si>
  <si>
    <t>- Форма 2-ТП (Отходы)</t>
  </si>
  <si>
    <t>Ведет ли Поставщик учет и отчетность по объему отходов 1-5 классов опасности?</t>
  </si>
  <si>
    <t>- Форма 2-ТП (Водхоз)</t>
  </si>
  <si>
    <t>Ведет ли Поставщик учет и отчетность по объему использованной и отведенной воды?</t>
  </si>
  <si>
    <t>- Форма 2-ТП (Воздух)</t>
  </si>
  <si>
    <t>Ведет ли Поставщик учет и отчетность по объему выбросов загрязняющих веществ в атмосферный воздух?</t>
  </si>
  <si>
    <t>Да, у Поставщика внедрена практика раздельного накопления твердых коммунальных отходов или передачи отходов на утилизацию / переработку</t>
  </si>
  <si>
    <t xml:space="preserve">- Внутреннее положение о порядке раздельного накопления ТКО
- Договор на дальнейшее обращение с раздельно собранными отходами
- Акты утилизации </t>
  </si>
  <si>
    <t>Да, у Поставщика внедрены практики по снижению образования твердых коммунальных отходов</t>
  </si>
  <si>
    <t>Отчет о мероприятиях, направленных на снижение образования твердых коммунальных отходов</t>
  </si>
  <si>
    <t>Да, у Поставщика внедрены практики по вторичному вовлечению отходов / вторичного сырья в деятельность или закупки продукции из вторичного сырья</t>
  </si>
  <si>
    <t>Документы о закупке сырья / продукции из вторичных ресурсов</t>
  </si>
  <si>
    <t>Проводит ли Поставщик оценку экологических рисков?</t>
  </si>
  <si>
    <t>Да, проводит</t>
  </si>
  <si>
    <t>- Реестр/матрица экологических рисков</t>
  </si>
  <si>
    <t>Проводится ли оценка воздействия на биоразнообразие?</t>
  </si>
  <si>
    <t>Проводится в рамках ОВОС</t>
  </si>
  <si>
    <t>- Результаты ОВОС</t>
  </si>
  <si>
    <t>Проводится дополнительная оценка воздействия, сверх ОВОС</t>
  </si>
  <si>
    <t>-Результаты оценки воздействия</t>
  </si>
  <si>
    <t>Проводится оценка рисков в сфере биоразнообразия</t>
  </si>
  <si>
    <t>- Реестр рисков в сфере биоразнообразия</t>
  </si>
  <si>
    <t>Имел ли Поставщик штрафы и судебные разбирательства за нарушения в области охраны окружающей среды за последние 3 года?</t>
  </si>
  <si>
    <t>Да, Поставщик имел штрафы и/или судебные разбирательства за нарушения в области ООС за последние 3 года</t>
  </si>
  <si>
    <t>Нет, не имел</t>
  </si>
  <si>
    <t>Проверяется по открытым источникам</t>
  </si>
  <si>
    <t>Укажите динамику объема использованной тепловой и электроэнергии</t>
  </si>
  <si>
    <t>Укажите динамику объема образованных отходов (I-V класс опасности)</t>
  </si>
  <si>
    <t>Укажите динамику объема воды, потребленной для собственных нужд</t>
  </si>
  <si>
    <t>Укажите динамику объема выбросов загрязняющих веществ в атмосферу</t>
  </si>
  <si>
    <t>Изменение климата и выбросы парниковых газов</t>
  </si>
  <si>
    <t>Утверждена ли у Поставщика Климатическая стратегия / политика?</t>
  </si>
  <si>
    <t>Утверждена, но не опубликована</t>
  </si>
  <si>
    <t>Климатическая стратегия / политика</t>
  </si>
  <si>
    <t>Опубликована в открытом доступе</t>
  </si>
  <si>
    <t>Ведет ли Поставщик учет выбросов парниковых газов по охватам 1 и 2?</t>
  </si>
  <si>
    <t xml:space="preserve">Да, но отчетность не публикуется </t>
  </si>
  <si>
    <t>Отчет</t>
  </si>
  <si>
    <t>Публикуется отчетность</t>
  </si>
  <si>
    <t>Отчетность проходит верификацию</t>
  </si>
  <si>
    <t>Заключение органа по верификации</t>
  </si>
  <si>
    <t>Ведет ли Поставщик учет выбросов парниковых газов по охвату 3?</t>
  </si>
  <si>
    <t>Оценивает ли Поставщик климатические риски?</t>
  </si>
  <si>
    <t>У Поставщика проводится оценка климатических рисков  (переходных или физических) в рамках одного сценария</t>
  </si>
  <si>
    <t>Матрица / карта / паспорт риска
Раздел в отчете по оценке климатических рисков</t>
  </si>
  <si>
    <t>У Поставщика проводится стресс‑тестирование на разных временных горизонтах или используется сценарный анализ для оценки последствий изменения климата</t>
  </si>
  <si>
    <t>Климатический отчет
Внутренняя методология количественной оценки риском</t>
  </si>
  <si>
    <t>Какие действия предпринимает Поставщик для сокращения выбросов парниковых газов?*
* Такими действиями могут являться использование ВИЭ, повышение энергоэффективности, восстановление лесов для поглощения СО2, применение экологически чистых технологий и т.д.</t>
  </si>
  <si>
    <t>Установлены целевые показатели по сокращению выбросов ПГ</t>
  </si>
  <si>
    <t>Климатическая стратегия</t>
  </si>
  <si>
    <t>Разработан план мероприятий / предпринимаются меры для снижения выбросов ПГ</t>
  </si>
  <si>
    <t>Какие действия предпринимает Поставщик для адаптации к последствиям изменения климата?*
* Такие действия направлены на снижение ущерба от изменения климата и использование возможных преимуществ, с ним связанных</t>
  </si>
  <si>
    <t>Установлены целевые показатели по адаптации к последствиям изменения климата</t>
  </si>
  <si>
    <t>Разработан план мероприятий / предпринимаются меры по адаптации к последствиям изменения климата</t>
  </si>
  <si>
    <t>Рассчитывает ли Поставщик углеродный след своей продукции?</t>
  </si>
  <si>
    <t>Да, рассчитывает в целом по Поставщику</t>
  </si>
  <si>
    <t>Годовой отчет 
Отчет по исследованию углеродного следа продукции</t>
  </si>
  <si>
    <t>Да, рассчитывает по категориям продукции Поставщика</t>
  </si>
  <si>
    <t>Углеродный след проходит верификацию</t>
  </si>
  <si>
    <t>Заключение /сертификат о верификации углеродного следа</t>
  </si>
  <si>
    <t>Укажите динамику объема выбросов парниковых газов в т. СO-2 эквивалента (охваты 1 и 2)</t>
  </si>
  <si>
    <t>Укажите динамику объема выбросов парниковых газов в т. СO-2 эквивалента (охват 3)</t>
  </si>
  <si>
    <t>Аспект S</t>
  </si>
  <si>
    <t>Охрана труда</t>
  </si>
  <si>
    <t>Сертифицирована ли система менеджмента охраны труда по стандарту ISO 45001 или аналогичному?</t>
  </si>
  <si>
    <t xml:space="preserve">Сертификацией охвачены несколько  предприятий/видов деятельности Поставщика </t>
  </si>
  <si>
    <t xml:space="preserve">- Копия сертификата на соответствие требованиям международного стандарта ISO 45001
</t>
  </si>
  <si>
    <t xml:space="preserve">Сертификацией охвачены все  предприятия/виды деятельности Поставщика </t>
  </si>
  <si>
    <t>Есть ли у Поставщика уполномоченное лицо/ специалист или подразделение по охране труда?</t>
  </si>
  <si>
    <t>Да, у Поставщика есть ответственное лицо по вопросам ОТ* 
* Лицо, чьими основными функциями не являются вопросы ОТ, например, таким лицом может быть руководитель организации</t>
  </si>
  <si>
    <t>Да, у Поставщика есть отдельный специалист по вопросам ОТ</t>
  </si>
  <si>
    <t>Да, у Поставщика есть отдельное подразделение по вопросам ОТ</t>
  </si>
  <si>
    <t>Утверждено ли у Поставщика Положение о системе управления охраной труда (СУОТ)?</t>
  </si>
  <si>
    <t>Утверждено, распространяется только на работников</t>
  </si>
  <si>
    <t>- Положение о СУОТ
- Приказ об утверждении Положения (при наличии)</t>
  </si>
  <si>
    <t>Утверждено, распространяется на работников и всех лиц, находящихся на территории, в зданиях и сооружениях организации, в том числе для представителей органов надзора и контроля и работников подрядных организаций</t>
  </si>
  <si>
    <t>- Положение о СУОТ
- Положение о допуске подрядных организаций к производству работ (при наличии)</t>
  </si>
  <si>
    <t>Устанавливает ли Поставщик КПЭ в области охраны труда?</t>
  </si>
  <si>
    <t>Поставщик устанавливает реактивные (например, количество травм, уровень травматизма и пр.) КПЭ в области ОТ</t>
  </si>
  <si>
    <t>- Политика в области ОТ
- Другой документ, в котором прописаны КПЭ Поставщика в области ОТ</t>
  </si>
  <si>
    <t>Поставщик  устанавливает проактивные (например, реализация профилактических мероприятий и пр.) КПЭ в области ОТ</t>
  </si>
  <si>
    <t>Проводит ли Поставщик обязательное обучение по охране труда?</t>
  </si>
  <si>
    <t>Да, обучением охвачено не более 95% сотрудников Поставщика</t>
  </si>
  <si>
    <t>- Выборочные страницы из журнала регистрации инструктажа на рабочем месте
- Программы обучения по ОТ
- Выборочные протоколы проверки знаний 
- Справка, подписанная ответственным лицом</t>
  </si>
  <si>
    <t>Да, обучением охвачено от 95 до 100% сотрудников Поставщика</t>
  </si>
  <si>
    <t>Да, обучением по ОТ охвачены от 95 до 100% сотрудников и  подрядчиков Поставщика</t>
  </si>
  <si>
    <t>Проводит ли Поставщик дополнительное обучение и тренинги* (помимо обязательных по законодательству) по охране труда?
*Дополнительным обучением может считаться обучение по тематикам: проведение расследования происшествий и анализа корневых причин, оценка профессиональных рисков, процедура LOTO, поведенческие аудиты безопасности, и другим.</t>
  </si>
  <si>
    <t>Да, у Поставщика проводится обучение/тренинги сотрудников по дополнительным программам обучения.</t>
  </si>
  <si>
    <t>- Программы дополнительного обучения 
- Перечень лиц, подлежащих дополнительному обучению
- Выборочные протоколы проверки знаний (при наличии)</t>
  </si>
  <si>
    <t>Да, у Поставщика проводится обучение/тренинги сотрудников и подрядчиков по дополнительным программам обучения.</t>
  </si>
  <si>
    <t>Ведет ли Поставщик учет и анализ показателей травматизма и потенциально опасных происшествий (near miss) с сотрудниками?</t>
  </si>
  <si>
    <t>Да, ведется учет только несчастных случаев</t>
  </si>
  <si>
    <t>- Журнал регистрации несчастных случаев
- Форма N 7-Травматизм
- План корректирующих мероприятий по результатам расследования</t>
  </si>
  <si>
    <t xml:space="preserve">Да, ведется учет  несчастных случаев и микротравм
</t>
  </si>
  <si>
    <t>- Журнал регистрации несчастных случаев
- Журнал учета микроповреждений (микротравм) 
- Форма N 7-Травматизм
- План корректирующих мероприятий по результатам расследования</t>
  </si>
  <si>
    <t>Да, ведется учет  несчастных случаев, микротравм и потенциально опасных происшествий (near miss).</t>
  </si>
  <si>
    <t xml:space="preserve">- Журнал регистрации несчастных случаев
- Журнал учета микроповреждений (микротравм) 
- Форма N 7-Травматизм
- План корректирующих мероприятий по результатам расследования
- Реестр потенциально опасных происшествий (near miss) </t>
  </si>
  <si>
    <t>Ведет ли Поставщик учет и анализ показателей травматизма и потенциально опасных происшествий (near miss) с подрядчиками?</t>
  </si>
  <si>
    <t xml:space="preserve">Да, ведется учет только несчастных случаев 
</t>
  </si>
  <si>
    <t>- Журнал регистрации несчастных случаев
- План корректирующих мероприятий по результатам расследования</t>
  </si>
  <si>
    <t>- Журнал регистрации несчастных случаев
- Журнал учета микроповреждений (микротравм) 
- План корректирующих мероприятий по результатам расследования</t>
  </si>
  <si>
    <t>Да, ведется учет  несчастных случаев, микротравм и потенциально опасных происшествий (near miss)</t>
  </si>
  <si>
    <t xml:space="preserve">- Журнал регистрации несчастных случаев
- Журнал учета микроповреждений (микротравм) 
- План корректирующих мероприятий по результатам расследования
- Реестр потенциально опасных происшествий (near miss) </t>
  </si>
  <si>
    <t>Проводит ли Поставщик регулярную оценку профессиональных рисков?</t>
  </si>
  <si>
    <t>Поставщик проводит оценку профессиональных рисков в соответствии с законодательством РФ</t>
  </si>
  <si>
    <t>- Регламент процедуры оценки профессиональных рисков (рисков в области ОТ)
- Отчет по оценке профессиональных рисков (карты рисков)</t>
  </si>
  <si>
    <t>Поставщик проводит оценку профессиональных рисков в соответствии с законодательством РФ и реализует мероприятия по их снижению</t>
  </si>
  <si>
    <t>- Регламент процедуры оценки профессиональных рисков (рисков в области ОТ)
- Отчет по оценке профессиональных рисков (карты рисков)
- План мероприятий по снижению уровней рисков
- Отчет по оценке профессиональных рисков (карты рисков) после реализации мероприятий</t>
  </si>
  <si>
    <t>Поставщик обеспечивает всех сотрудников бесплатными средствами индивидуальной защиты и спецодеждой в соответствии с рисками, которые на них влияют?</t>
  </si>
  <si>
    <t>Обеспечивает частично в соответствии с едиными типовыми нормами и оценкой рисков</t>
  </si>
  <si>
    <t>- Нормы выдачи СИЗ, принятые в организации
- Результаты оценки профессиональных рисков (для одного сотрудника)
- Личная карточка учета выдачи СИЗ (для одного сотрудника)</t>
  </si>
  <si>
    <t>Обеспечивает в полном объеме соответствии с едиными типовыми нормами и оценкой рисков</t>
  </si>
  <si>
    <t>Поставщик проводит медосмотры для всех сотрудников, подлежащих медосмотрам?</t>
  </si>
  <si>
    <t>Да, проводит, однако медицинские осмотры проходят не все сотрудники категорий, подлежащих обязательным медосмотрам</t>
  </si>
  <si>
    <t>- Список работников, подлежащих периодическому медицинскому осмотру
- Выписка из заключительного акта по результатам  периодического медосмотра</t>
  </si>
  <si>
    <t>Да, проводит, все сотрудники, подлежащие обязательным медосмотрам, проходят их</t>
  </si>
  <si>
    <t>Да, проводит медосмотры сверх установленных законодательством</t>
  </si>
  <si>
    <t>Имел ли Поставщик штрафы и судебные разбирательства за нарушения в области охраны труда за последние 3 года?</t>
  </si>
  <si>
    <t>Да, Поставщик имел штрафы и/или судебные разбирательства за нарушения в области ОТ за последние 3 года</t>
  </si>
  <si>
    <t>- Информация о  наличии плановых/внеплановых проверок проверяется по открытым источникам
- Справка, подписанная ответственным лицом</t>
  </si>
  <si>
    <t>Укажите динамику количества смертельных случаев</t>
  </si>
  <si>
    <t>Укажите динамику LTIFR (коэффициент частоты травм с временной потерей трудоспособности на 1 000 000 часов)</t>
  </si>
  <si>
    <t>Трудовые права</t>
  </si>
  <si>
    <t>Поставщик обеспечивает трудоустройство всех сотрудников по бессрочным трудовым договорам?</t>
  </si>
  <si>
    <t xml:space="preserve">У Поставщика по бессрочным трудовым договорам трудоустроено менее 50% от общей численности сотрудников </t>
  </si>
  <si>
    <t xml:space="preserve">У Поставщика по бессрочным трудовым договорам трудоустроено от 50% до 100% от общей численности сотрудников </t>
  </si>
  <si>
    <t>Отчетность в Росстат по статистической форме П-4</t>
  </si>
  <si>
    <t>Да, все сотрудники Поставщика  трудоустроены по бессрочным трудовым договорам</t>
  </si>
  <si>
    <t>Предоставляет ли Поставщик сотрудникам льготы, установленные сверх минимума, гарантированного трудовым законодательством по следующим категориям поддержки здоровья:
• программы ДМС;
• оздоровительные программы;
• компенсация стоимости спортивных секций;
• другое.</t>
  </si>
  <si>
    <t>Да, предоставляет</t>
  </si>
  <si>
    <t>- Положение об оплате труда
- Коммуникационные материалы (официальные рассылки)
- Приказы о выделении средств на предоставление льгот
- Платежные документы</t>
  </si>
  <si>
    <t>Предоставляет ли Поставщик сотрудникам льготы, установленные сверх минимума, гарантированного трудовым законодательством по следующим категориям поддержки материнства: 
• пособия при рождении ребенка;
• дополнительные дни отдыха для матерей;
• дополнительные выплаты во время декрета;
• другое.</t>
  </si>
  <si>
    <t>- Положение об оплате труда
- Коммуникационные материалы (официальные рассылки)
- Платежные документы</t>
  </si>
  <si>
    <t>Предоставляет ли Поставщик сотрудникам льготы, установленные сверх минимума, гарантированного трудовым законодательством по следующим категориям материальной поддержки:
• надбавки до оклада по больничному листу;
• помощь в экстренных жизненных ситуациях;
• жилищные льготы;
• льготы на питание, проезд и связь;
• предоставление скидок у партнеров;
• другое.</t>
  </si>
  <si>
    <t>- Положение об оплате труда
- Приказы о выделении средств на предоставление льгот
- Платежные документы</t>
  </si>
  <si>
    <t>Предоставляет ли Поставщик сотрудникам льготы, установленные сверх минимума, гарантированного трудовым законодательством по следующим категориям программ для детей сотрудников:
• корпоративные детские сады для детей сотрудников и (или) денежную компенсацию на оплату детского сада/яслей;
• другое.</t>
  </si>
  <si>
    <t>Предоставляет ли Поставщик сотрудникам льготы, установленные сверх минимума, гарантированного трудовым законодательством по пенсионным программам</t>
  </si>
  <si>
    <t>У Поставщика есть пенсионные программы</t>
  </si>
  <si>
    <t>- Приказы о введении программы
- Коммуникационные материалы</t>
  </si>
  <si>
    <t xml:space="preserve">Укажите отношение средней заработной платы работников Поставщика, за исключением том-менеджмента, к среднему уровню заработной платы в регионе (или в стране, если Поставщик реализует деятельность в 2-х и более регионах) </t>
  </si>
  <si>
    <t>Значение менее 0,5 от размера средней заработной платы в регионе (стране)</t>
  </si>
  <si>
    <t>Значение в диапазоне от 0,5 до 2 от размера средней заработной платы в регионе (стране)</t>
  </si>
  <si>
    <t>Значение выше 2 от размера средней заработной платы в регионе (стране)</t>
  </si>
  <si>
    <t>Соблюдает ли Поставщик требования законодательства, касающиеся периодичности выплаты зарплаты?</t>
  </si>
  <si>
    <t>Да, заработная плата выплачивается не реже чем каждые полмесяца и не позднее 15 календарных дней со дня окончания периода, за который она начислена</t>
  </si>
  <si>
    <t>Выписка из банка о  перечислении средств из фонда заработной платы за последние 3 месяца</t>
  </si>
  <si>
    <t xml:space="preserve">Превышает ли доля переменной части в структуре оплаты труда работников (за исключением высшего менеджмента и отделов продаж) 20%? </t>
  </si>
  <si>
    <t>Да, превышает</t>
  </si>
  <si>
    <t xml:space="preserve">Нет, не превышает
</t>
  </si>
  <si>
    <t xml:space="preserve">Информация о начисленной заработной плате сотрудников и объеме начисленных премий за последний год
</t>
  </si>
  <si>
    <t>Проводится ли ежегодная индексация заработной платы для 100% сотрудников на уровне не ниже инфляции?</t>
  </si>
  <si>
    <t xml:space="preserve">Да, проводится
</t>
  </si>
  <si>
    <t>Приказы о ежегодной индексации/пересмотре заработных плат сотрудников</t>
  </si>
  <si>
    <t>Являются ли работники членами какой-либо организации трудового коллектива (профсоюза) или охвачены коллективным договором?</t>
  </si>
  <si>
    <t xml:space="preserve">Нет, не являются </t>
  </si>
  <si>
    <t>Участвуют в профсоюзах или охвачены коллективным договором</t>
  </si>
  <si>
    <t xml:space="preserve">- Документы, официальные соглашения между организацией и рабочими объединениями;
- Политика или иной регламентирующий документа, обозначающий </t>
  </si>
  <si>
    <t xml:space="preserve">Были ли зафиксированы у Поставщика нарушения трудового законодательства за последние 3 года, не связанные с охраной труда? </t>
  </si>
  <si>
    <t xml:space="preserve">Да, были зафиксированы
</t>
  </si>
  <si>
    <t>Нет, у Поставщика не было зафиксировано нарушений</t>
  </si>
  <si>
    <t>Управление персоналом</t>
  </si>
  <si>
    <t>Проводятся ли у Поставщика мероприятия по обучению и повышению квалификации персонала?</t>
  </si>
  <si>
    <t xml:space="preserve">Да, за счет средств Поставщика проводятся разовые мероприятия по обучению и повышению квалификации по запросу подразделений/ отдельных работников внутри организации/ у сторонних подрядчиков </t>
  </si>
  <si>
    <t xml:space="preserve">Материалы для внутреннего обучения сотрудников / документы по оплате обучения сотрудников </t>
  </si>
  <si>
    <t xml:space="preserve">Да, у Поставщика выстроен системный подход периодического обучения и повышения квалификации для персонала всех грейдов </t>
  </si>
  <si>
    <t>План программы по обучению / повышению квалификации сотрудников у Поставщика</t>
  </si>
  <si>
    <t>У Поставщика выстроена система оценки индивидуальной/ командной эффективности персонала?</t>
  </si>
  <si>
    <t>Частично, каждое подразделение Поставщика самостоятельно устанавливает необходимость и подходы к оценке индивидуальной/ командной эффективности персонала</t>
  </si>
  <si>
    <t>Результаты оценки эффективности персонала</t>
  </si>
  <si>
    <t>Да, на уровне Поставщика регламентирован и используется системный подход к оценке индивидуальной/ командной эффективности персонала</t>
  </si>
  <si>
    <t>Внутренние локальные нормативные акты, регулирующие систему оценки индивидуальной/ командной эффективности персонала</t>
  </si>
  <si>
    <t>У Поставщика проводится оценка уровня вовлеченности и удовлетворенности персонала?</t>
  </si>
  <si>
    <t>Да, у Поставщика проводится оценка уровня вовлеченности и удовлетворенности персонала</t>
  </si>
  <si>
    <t xml:space="preserve">Внутренний регламент проведения оценки удовлетворенности и вовлеченности персонала
</t>
  </si>
  <si>
    <t>Какая доля женщин на руководящих должностях Поставщика?</t>
  </si>
  <si>
    <t>Менее 10%</t>
  </si>
  <si>
    <t>От 10 до 30%</t>
  </si>
  <si>
    <t>Выгрузка из учетной системы Поставщика, содержащая общий деперсонифицированный список работников с указанием пола работника, занимаемой им должности, уровня должности (руководитель / прочий персонал)</t>
  </si>
  <si>
    <t>Более 30%</t>
  </si>
  <si>
    <t>Укажите динамику коэффициента текучести кадров</t>
  </si>
  <si>
    <t>Укажите динамику отношения средней заработной платы в организации к среднему уровню заработной платы в регионе</t>
  </si>
  <si>
    <t>Права человека, инклюзивность и местные сообщества</t>
  </si>
  <si>
    <t>У Поставщика приняты обязательства по недопущению дискриминации на рабочем месте?</t>
  </si>
  <si>
    <t>Да, у Поставщика закреплено обязательство о недопущении дискриминации на рабочем месте во внутреннем документе /  политике</t>
  </si>
  <si>
    <t>Внутренний документ / политика, закрепляющая обязательство о недопущении дискриминации на рабочем месте</t>
  </si>
  <si>
    <t>Да, у Поставщика закреплено обязательство о недопущении дискриминации на рабочем месте в публичной политике</t>
  </si>
  <si>
    <t>Ссылка на публичный документ / политику</t>
  </si>
  <si>
    <t>У Поставщика приняты обязательства по недопущению принудительного труда?</t>
  </si>
  <si>
    <t>Да, у Поставщика закреплено обязательство о недопущении принудительного труда в публичной политике</t>
  </si>
  <si>
    <t>Внутренний документ / политика, закрепляющая обязательство о принудительного труда на рабочем месте</t>
  </si>
  <si>
    <t>У Поставщика приняты обязательства по недопущению детского труда?</t>
  </si>
  <si>
    <t>Да, у Поставщика закреплено обязательство о недопущении детского труда во внутреннем документе /  политике</t>
  </si>
  <si>
    <t>Внутренний документ / политика, закрепляющая обязательство о недопущении детского труда</t>
  </si>
  <si>
    <t>Да, у Поставщика закреплено обязательство о недопущении детского труда в публичной политике</t>
  </si>
  <si>
    <t>У Поставщика проводятся мероприятия по трудоустройству и интеграции в рабочий процесс отдельных категорий граждан: люди с ОВЗ, пенсионеры, мигранты, молодые специалисты и другие уязвимые группы?</t>
  </si>
  <si>
    <t>Да у Поставщика проводятся мероприятия по трудоустройству и интеграции в рабочий процесс отдельных категорий граждан</t>
  </si>
  <si>
    <t>- Описание проводимых мероприятий
- План мероприятий</t>
  </si>
  <si>
    <t>У Поставщика проводится обучение в области прав человека?</t>
  </si>
  <si>
    <t>Да, проводится ознакомление сотрудников с внутренними документами Поставщика в области прав человека</t>
  </si>
  <si>
    <t>Документ об ознакомлении сотрудников с внутренними документами Поставщика в области прав человека</t>
  </si>
  <si>
    <t>Да, проводится обучение сотрудников по вопросам прав человека</t>
  </si>
  <si>
    <t>Регламент проведения обучения в области прав человека</t>
  </si>
  <si>
    <t>Поставщик оценивает воздействие на права человека?</t>
  </si>
  <si>
    <t>Да, Поставщика проводит оценку воздействий / рисков прав человека</t>
  </si>
  <si>
    <t>Результаты оценки воздействий / рисков на права человека</t>
  </si>
  <si>
    <t>Да, Поставщика разрабатывает план мероприятий по митигации негативных воздействий / рисков  права человека</t>
  </si>
  <si>
    <t>План мероприятий по митигации негативных воздействий / рисков  прав человека</t>
  </si>
  <si>
    <t>Да, Поставщика проводит мониторинг негативных воздействий / рисков прав человека</t>
  </si>
  <si>
    <t>Результаты мониторинга негативных воздействий на права человека</t>
  </si>
  <si>
    <t>Реализует ли Поставщик благотворительные и социальные проекты?
Под благотворительными и социальными проектами подразумеваются направленные на поддержку образования, здравоохранения, спорта, культуры, развития инфраструктуры, проекты корпоративного волонтерства и др.</t>
  </si>
  <si>
    <t>Да, Поставщик проводит отдельные/единичные благотворительные мероприятия</t>
  </si>
  <si>
    <t>Справка Поставщика о реализуемых инициативах / ссылка на информацию о благотворительных инициативах на сайте Поставщика</t>
  </si>
  <si>
    <t xml:space="preserve">Да, Поставщик реализует благотворительные проекты или социальные программы на регулярной основе, а также у Поставщика утверждена Политика / Программа по благотворительности / аналогичный документ </t>
  </si>
  <si>
    <t xml:space="preserve">- Справка Поставщика о реализуемых инициативах / cссылка на информацию о благотворительных инициативах на сайте Поставщика
- Регламент или другой документ о порядке реализации благотворительных программ
- Политика / Программа по благотворительности / аналогичный документ </t>
  </si>
  <si>
    <t>Аспект G</t>
  </si>
  <si>
    <t>Этика и противодействие коррупции</t>
  </si>
  <si>
    <t>Назначено ли у Поставщика ответственное лицо по вопросам этики и противодействия коррупции?</t>
  </si>
  <si>
    <t xml:space="preserve">Функции возложены на другие подразделения </t>
  </si>
  <si>
    <t>- Приказ о распределении полномочий
- Должностные инструкции / Положение о подразделении</t>
  </si>
  <si>
    <t>Назначено отдельное ответственное лицо</t>
  </si>
  <si>
    <t xml:space="preserve">- Приказ о назначении ответственного лица
- Должностная инструкция ответственного лица
</t>
  </si>
  <si>
    <t>Создано отдельное подразделение</t>
  </si>
  <si>
    <t>Положение о создании отдельного подразделения</t>
  </si>
  <si>
    <t>Принят ли у Поставщика Кодекс этики?</t>
  </si>
  <si>
    <t>Принят, но не опубликован</t>
  </si>
  <si>
    <t>Кодекс этики с приказом об утверждении</t>
  </si>
  <si>
    <t>Опубликован в открытом доступе</t>
  </si>
  <si>
    <t>Принята ли у Поставщика Политика по противодействию коррупции?</t>
  </si>
  <si>
    <t>Принята, но не опубликована</t>
  </si>
  <si>
    <t>Политика по противодействию коррупции с приказом об утверждении</t>
  </si>
  <si>
    <t>Принято ли у Поставщика Положение по управлению конфликтом интересов?</t>
  </si>
  <si>
    <t>Принято, но не опубликовано</t>
  </si>
  <si>
    <t>Положение по управлению конфликтом интересов с приказом об утверждении</t>
  </si>
  <si>
    <t>Опубликовано в открытом доступе</t>
  </si>
  <si>
    <t>Принято ли у Поставщика Положение о Горячей линии?</t>
  </si>
  <si>
    <t>Положение о Горячей линии с приказом об утверждении</t>
  </si>
  <si>
    <t>Есть ли у Поставщика канал информирования о нарушениях?</t>
  </si>
  <si>
    <t xml:space="preserve">Да, действует не анонимный канал
</t>
  </si>
  <si>
    <t>Скриншот с внутреннего портала или иных источников, где размещена информация о каналах, с указанием контактов (телефон/e-mail/другое)</t>
  </si>
  <si>
    <t>Да, действует анонимный канал</t>
  </si>
  <si>
    <t>Подтверждение анонимности канала связи (скриншот, ссылка на документ и т.д.)  с указанием контактов (телефон/e-mail/другое)</t>
  </si>
  <si>
    <t>Внедрены ли у Поставщика процедуры по выявлению и урегулированию конфликта интересов (например, при найме, в рамках регулярного декларирования, проверок и т.д.)?</t>
  </si>
  <si>
    <t>Выявление конфликта интересов осуществляется при найме на работу</t>
  </si>
  <si>
    <t>Положение об управлении конфликтом интересов с приказом о его утверждении</t>
  </si>
  <si>
    <t>Выявление конфликта интересов осуществляется также в рамках ежегодного декларирования сотрудников (для рисковых должностей)</t>
  </si>
  <si>
    <t>Включает ли Поставщик в договоры с контрагентами антикоррупционную оговорку, проводит ли ознакомление с Кодексом этики поставщика и/или антикоррупционное обучение?</t>
  </si>
  <si>
    <t>В договоры с контрагентами включается антикоррупционная оговорка, контрагенты письменно подтверждают ознакомление с Кодексом поставщика / Антикоррупционной политикой Поставщика</t>
  </si>
  <si>
    <t>- Внутренний документ, регламентирующий правила включения антикоррупционной оговорки в договоры с контрагентами
- Шаблон антикоррупционной оговорки
- Порядок ознакомления с Кодексом поставщика / Антикоррупционной политикой Поставщика</t>
  </si>
  <si>
    <t>Поставщик проводит периодическое антикоррупционное обучение для рисковых контрагентов</t>
  </si>
  <si>
    <t>- Внутренний документ, регламентирующий порядок проведения обучения по вопросам противодействия коррупции для контрагентов;
- Документы, подтверждающие проведение обучения в последние 12 месяцев</t>
  </si>
  <si>
    <t>Проводит ли Поставщик проверку контрагентов на благонадежность и на наличие коррупционных рисков?</t>
  </si>
  <si>
    <t>Да, в рамках проверок проверяется благонадежность контрагента</t>
  </si>
  <si>
    <t>- Положение о проверке контрагентов с приказом о его утверждении</t>
  </si>
  <si>
    <t>Да, в рамках проверок проверяется благонадежность контрагента, коррупционные риски, аффилированность с сотрудниками и другими участниками закупки</t>
  </si>
  <si>
    <t>Проводится ли обучение сотрудников по вопросам деловой этики и противодействия коррупции?</t>
  </si>
  <si>
    <t xml:space="preserve">Да, проводится ознакомление сотрудников с политикой Поставщика в сфере этики и антикоррупции </t>
  </si>
  <si>
    <t xml:space="preserve">Документ об ознакомлении сотрудников с политикой Поставщика в сфере этики и антикоррупции </t>
  </si>
  <si>
    <t>Да, проводится обучение сотрудников по вопросам этики и антикоррупции</t>
  </si>
  <si>
    <t>- Списки участников обучения по вопросам этики и противодействия коррупции (с указанием должностей и отделов участников, а также темы и даты обучения)
- Внутренние документы, регулирующие периодичность и подходы к антикоррупционному обучению</t>
  </si>
  <si>
    <t>Какие меры предпринимает Поставщик для управления коррупционными рисками?</t>
  </si>
  <si>
    <t>Меры не предпринимаются</t>
  </si>
  <si>
    <t>На регулярной основе проводится оценка коррупционных рисков, есть матрица / карта / паспорт риска</t>
  </si>
  <si>
    <t>- Методология / положение по оценке коррупционных рисков;
- Матрица / карта / паспорт коррупционных рисков</t>
  </si>
  <si>
    <t xml:space="preserve">Поставщик внедряет антикоррупционные процедуры в бизнес-процессы / направления деятельности </t>
  </si>
  <si>
    <t>Матрица рисков или документы, подтверждающие наличие процедур по предотвращению коррупции, мошенничества и взяточничества в рисковые бизнес-процессы и направления деятельности Поставщика, в т.ч.:
- закупочная деятельность;
- деловые подарки и знаки делового гостеприимства;
- благотворительная и спонсорская деятельность;
- взаимодействие с посредниками и агентами;
- взаимодействие с органами власти и государственными служащими;
- продажи и др.</t>
  </si>
  <si>
    <t>Осуществляется регулярный мониторинг соблюдения сотрудниками установленных процедур, в т.ч. в рисковых бизнес-процессах Поставщика, проверки на предмет возможных индикаторов коррупционного риска</t>
  </si>
  <si>
    <t>Отчет о результатах оценки эффективности антикоррупционной системы или иной подтверждающий документ</t>
  </si>
  <si>
    <t>Привлекался ли Поставщик, его дочерние и зависимые общества, бенефициары и/или члены органов управления Поставщика к ответственности за совершение коррупционных правонарушений или экономических преступлений за последние 3 года?</t>
  </si>
  <si>
    <t>Практики управления</t>
  </si>
  <si>
    <t>Внедрена ли у Поставщика система управления качеством?</t>
  </si>
  <si>
    <t>Да, сертификацией охвачены несколько  предприятий/видов деятельности Поставщика</t>
  </si>
  <si>
    <t>'- Копия сертификата на соответствие требованиям международного стандарта ISO 9001</t>
  </si>
  <si>
    <t>Да, сертификацией охвачены все предприятия/виды деятельности Поставщика</t>
  </si>
  <si>
    <t>Назначено ли у Поставщика ответственное лицо по вопросам управления рыночными, финансовыми, инвестиционными и другими видами рисков, за исключением тех, которые были указаны раннее в анкете?»</t>
  </si>
  <si>
    <t>Создано специальное подразделение</t>
  </si>
  <si>
    <t>Положение о создании специального подразделения</t>
  </si>
  <si>
    <t>Какие меры предпринимает Поставщик для управления рисками?</t>
  </si>
  <si>
    <t>На регулярной основе проводится оценка рисков</t>
  </si>
  <si>
    <t>- Методология / положение по оценке коррупционных рисков;
- Матрица / карта / паспорта / реестр рисков</t>
  </si>
  <si>
    <t>Поставщик реализует мероприятия по управлению рисками</t>
  </si>
  <si>
    <t>Матрица рисков или документы, подтверждающие наличие процедур по управлению рисками</t>
  </si>
  <si>
    <t>Проводится оценка остаточного риска и эффективности проводимых мероприятий</t>
  </si>
  <si>
    <t>Документы, подтверждающие наличие процедур по управлению рисками</t>
  </si>
  <si>
    <t>Принят ли у Поставщика внутренний документ, покрывающий вопросы обеспечения конфиденциальности персональных данных?</t>
  </si>
  <si>
    <t>- Политика защиты персональных данных или иной аналогичный документ</t>
  </si>
  <si>
    <t>Управление устойчивым развитием</t>
  </si>
  <si>
    <t>Назначено ли у Поставщика ответственное лицо по вопросам управления устойчивым развитием (или КСО)?</t>
  </si>
  <si>
    <t>Комитет при СД, Правлении либо рабочая группа</t>
  </si>
  <si>
    <t>Положение о создании комитета или рабочей группы</t>
  </si>
  <si>
    <t>Принят ли у Поставщика внутренний документ в области устойчивого развития (или КСО)?</t>
  </si>
  <si>
    <t>Принята политика/  стратегия/ дорожная карта или другой руководящий документ в области устойчивого развития</t>
  </si>
  <si>
    <t>Политика/ стратегия/ дорожная карта/ другой руководящий документ в области устойчивого развития</t>
  </si>
  <si>
    <t>Документ в области устойчивого развития публикован в открытом доступе</t>
  </si>
  <si>
    <t>Готовит ли Поставщик отчетность в области устойчивого развития (или КСО) на ежегодной основе?</t>
  </si>
  <si>
    <t>Да, Поставщик в свободной форме публикует информацию о деятельности по аспектам устойчивого развития</t>
  </si>
  <si>
    <t>Отчетность/ информация в свободной форме, в т.ч. ссылка на публикацию данной информации на сайте Поставщика</t>
  </si>
  <si>
    <t>Да, отчетность готовится согласно стандартам*
* Методические рекомендации Минэкономразвития России (Приказ №764), рекомендации ЦБ РФ (письмо ИН-06-28/49), GRI, SASB, TCFD, IFRS, ESRS и др.</t>
  </si>
  <si>
    <t xml:space="preserve">Отчетность, подготовленная по стандартам
</t>
  </si>
  <si>
    <t>Проводится общественное или аудиторское заверение отчетности</t>
  </si>
  <si>
    <t>Заключение о заверении отчетности</t>
  </si>
  <si>
    <t>Установлены ли у Поставщика КПЭ в области устойчивого развития?</t>
  </si>
  <si>
    <t>КПЭ установлены</t>
  </si>
  <si>
    <t>Документ с указанием установленных КПЭ</t>
  </si>
  <si>
    <t>Установлены КПЭ, влияющие на вознаграждение менеджмента</t>
  </si>
  <si>
    <t>Документ о премировании</t>
  </si>
  <si>
    <t>Принят ли у Поставщика внутренний документ по ответственному выбору поставщиков и проводит ли Поставщик оценку поставщиков по критериям устойчивого развития?</t>
  </si>
  <si>
    <t>Документ принят</t>
  </si>
  <si>
    <t>- Политика по ответственному выбору поставщиков / по ответственным закупкам
- Кодекс поставщика
- Другие требования к поставщику</t>
  </si>
  <si>
    <t>Поставщик проводит оценку поставщиков на соответствие критериям устойчивого развития</t>
  </si>
  <si>
    <t>- Требования к поставщикам
- Отчет о проверке поставщиков
- Методология по оценке поставщиков
- Другие подтверждающие документы</t>
  </si>
  <si>
    <t>Методические рекомендации по проведению ESG- оценки поставщиков (Анкета лидеров рынка)</t>
  </si>
  <si>
    <t>Осуществление благотворительной деятельности</t>
  </si>
  <si>
    <t>Количество и размер предписаний/штрафов органов контроля (надзора) (при наличии)</t>
  </si>
  <si>
    <t>Совпадение частичное</t>
  </si>
  <si>
    <t xml:space="preserve">Совпадение полное </t>
  </si>
  <si>
    <t>Элемент ESG</t>
  </si>
  <si>
    <t>Названия строк</t>
  </si>
  <si>
    <t>Общий итог</t>
  </si>
  <si>
    <t xml:space="preserve"> Методические рекомендации по проведению ESG- оценки поставщиков (Анкета лидеров рынка)</t>
  </si>
  <si>
    <t xml:space="preserve"> Перечень ключевых (базовых) показателей отчетности об устойчивом развитии Минэкономразвития России</t>
  </si>
  <si>
    <t xml:space="preserve"> Базовые индикаторы результативности РСПП</t>
  </si>
  <si>
    <t>Общее количество потребляемой/производимой энергии</t>
  </si>
  <si>
    <t>Сумма</t>
  </si>
  <si>
    <t>Лукойл</t>
  </si>
  <si>
    <t>Рекомендации Банка России по раскрытию публичными акционерными обществами нефинансовой информации, связанной с деятельностью таких обществ</t>
  </si>
  <si>
    <t>+</t>
  </si>
  <si>
    <t>Базовые индикаторы результативности Российского союза промышленников и предпринимателей (РСПП)</t>
  </si>
  <si>
    <t>Руководство для эмитента: как соответствовать лучшим практикам устойчивого развития, ПАО Московская Биржа</t>
  </si>
  <si>
    <t>-</t>
  </si>
  <si>
    <t>Стандарты отчетности в области устойчивого развития Глобальной инициативы по отчетности (версия GRI Standards)</t>
  </si>
  <si>
    <t>Татнефть</t>
  </si>
  <si>
    <t>Промышленные стандарты SASB (версия 2023- 06) для сектора добычи и переработки полезных ископаемых (Oil &amp; Gas — Exploration &amp; Production, Oil &amp; Gas — Refining &amp; Marketing)</t>
  </si>
  <si>
    <t>Кодекс корпоративного управления, рекомендованный к применению письмом Банка России от 10.04.2014 № 06-52/2463</t>
  </si>
  <si>
    <t>Положение «О раскрытии информации эмитентами эмиссионных ценных бумаг», утвержденного Приказом Банка России от 27.03.2020 № 714-П</t>
  </si>
  <si>
    <t>Письмо Банка России «О раскрытии в годовом отчете публичного акционерного общества отчета о соблюдении принципов и рекомендаций Кодекса корпоративного управления»</t>
  </si>
  <si>
    <t xml:space="preserve"> Рекомендации Рабочей группы по вопросам раскрытия финансовой информации, относящейся к изменениям климата (Task Force on Climaterelated Financial Disclosures, TCFD)</t>
  </si>
  <si>
    <t>Резолюция Генеральной Ассамблеи ООН «Преобразование нашего мира: Повестка дня в области устойчивого развития на период до 2030 года» от 25.09.2015, № 70/1</t>
  </si>
  <si>
    <t>Сахалинская энергия</t>
  </si>
  <si>
    <t>АО ИНК Капитал (Иркутская нефтянная компания)</t>
  </si>
  <si>
    <t>Стандарты, рекомендации, показатели, принципы, используемые при подготовке Отчета</t>
  </si>
  <si>
    <t>Международный стандарт взаимодействия с заинтересованными сторонами АА1000 Stakeholders Engagement Standard (AA1000SES)</t>
  </si>
  <si>
    <t>Русснефть</t>
  </si>
  <si>
    <t xml:space="preserve">АО Зарубежнефть </t>
  </si>
  <si>
    <t>ПАО Транснефть</t>
  </si>
  <si>
    <t>https://www.ra-national.ru/wp-content/uploads/2024/11/rjenking_esg_promyshlennyh_kompanij_2024.pdf</t>
  </si>
  <si>
    <t>нет актуальных данных в открытом доступе</t>
  </si>
  <si>
    <t>Критерий</t>
  </si>
  <si>
    <t>Значение</t>
  </si>
  <si>
    <t>Кол-во российских стандартов/ кол-во международных стандартов</t>
  </si>
  <si>
    <t>принципы Глобального договора ООН</t>
  </si>
  <si>
    <t>Доля компаний, которые не имеют данных об ESG-практиках в открытом доступе</t>
  </si>
  <si>
    <t>Проект Федерального закона «О публичной нефинансовой отчетности» Минэкономразвития РФ</t>
  </si>
  <si>
    <t>Доля компаний, которые преимущественно используют международные стандарты (ООН,GRI,SASB)</t>
  </si>
  <si>
    <t>Доля компаний, которые преимущественно используют национальные рекомендации</t>
  </si>
  <si>
    <t>Новатэк</t>
  </si>
  <si>
    <t>https://www.fbk.ru/upload/docs/Методические%20рекомендации%20Минэкономразвития%20по%20подготовке%20отчетности%20об%20устойчивом%20развитии_Вебинар.pdf</t>
  </si>
  <si>
    <t>Рекомендации Банка России по раскрытию публичным акционерным обществам нефинансовой информации, связанной с деятельностью таких обществ</t>
  </si>
  <si>
    <t>United Nations Conference on Trade and Development (UNCTAD)</t>
  </si>
  <si>
    <t>Е</t>
  </si>
  <si>
    <t>Сумма совпадений</t>
  </si>
  <si>
    <t>Отсутствуют превышения установленных нормативов допустимых сбросов (да/нет)</t>
  </si>
  <si>
    <t>ПАО «Газпром»</t>
  </si>
  <si>
    <t>ПАО «Лукойл»</t>
  </si>
  <si>
    <t>ПАО НК «Роснефть»</t>
  </si>
  <si>
    <t>ПАО «Татнефть»</t>
  </si>
  <si>
    <t>ПАО «НОВАТЭК»</t>
  </si>
  <si>
    <t>Руководство по добровольной отчетности в области устойчивого развития в нефтегазовом секторе IPIECA/API (2016)</t>
  </si>
  <si>
    <t>Совпадение</t>
  </si>
  <si>
    <t>Компании были также в этом отчете</t>
  </si>
  <si>
    <t>Полное совпадение</t>
  </si>
  <si>
    <t>Частичное совпадение</t>
  </si>
  <si>
    <t>Формат нефинансовой отчетности</t>
  </si>
  <si>
    <t xml:space="preserve">Отчет об устойчивом развитии </t>
  </si>
  <si>
    <t>ПАО Сибур Холдинг</t>
  </si>
  <si>
    <t xml:space="preserve">Годовой/интегрированный отчет </t>
  </si>
  <si>
    <t>Отчетный год</t>
  </si>
  <si>
    <t>Суммарное</t>
  </si>
  <si>
    <t>Зарубежнефть</t>
  </si>
  <si>
    <t>Отчет об устойчивом развитии, нефтегазовые компании</t>
  </si>
  <si>
    <t xml:space="preserve">Годовой/интегрированный отчет, нефтегазовые компании </t>
  </si>
  <si>
    <t>Отчет об устойчивом развитии, компании всех отраслей</t>
  </si>
  <si>
    <t>Годовой/интегрированный отчет, компании всех отраслей</t>
  </si>
  <si>
    <t>ESG-датабук/ специализированный отчет</t>
  </si>
  <si>
    <t>ESG-датабук/ специализированный отчет, нефтегазовые компании</t>
  </si>
  <si>
    <t>ESG-датабук/ специализированный отчет, компании всех отраслей</t>
  </si>
  <si>
    <t xml:space="preserve">Сумма </t>
  </si>
  <si>
    <t>Доля</t>
  </si>
  <si>
    <t>Динамика количества и доли опубликованных нефинансовых отчетов российскими компаниями в нефтегазовой сфере и по всем отраслям за период 2019-2023 годов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</si>
</sst>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u/>
      <sz val="11"/>
      <color theme="10"/>
      <name val="Aptos Narrow"/>
      <family val="2"/>
      <charset val="204"/>
      <scheme val="minor"/>
    </font>
    <font>
      <sz val="11"/>
      <color theme="4"/>
      <name val="Aptos Narrow"/>
      <family val="2"/>
      <charset val="204"/>
      <scheme val="minor"/>
    </font>
    <font>
      <sz val="11"/>
      <name val="Aptos Narrow"/>
      <family val="2"/>
      <charset val="204"/>
      <scheme val="minor"/>
    </font>
    <font>
      <b/>
      <sz val="14"/>
      <color rgb="FF595959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82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43" fontId="0" fillId="0" borderId="0" xfId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8" borderId="0" xfId="0" applyFill="1" applyAlignment="1">
      <alignment wrapText="1"/>
    </xf>
    <xf numFmtId="0" fontId="0" fillId="8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right"/>
    </xf>
    <xf numFmtId="0" fontId="4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6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vertical="top"/>
    </xf>
    <xf numFmtId="0" fontId="6" fillId="6" borderId="1" xfId="0" quotePrefix="1" applyFont="1" applyFill="1" applyBorder="1" applyAlignment="1">
      <alignment horizontal="right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vertical="top" wrapText="1"/>
    </xf>
    <xf numFmtId="9" fontId="6" fillId="8" borderId="1" xfId="2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6" fillId="6" borderId="1" xfId="0" quotePrefix="1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9" fontId="6" fillId="0" borderId="1" xfId="2" applyFont="1" applyFill="1" applyBorder="1" applyAlignment="1">
      <alignment vertical="top" wrapText="1"/>
    </xf>
    <xf numFmtId="0" fontId="6" fillId="6" borderId="1" xfId="0" quotePrefix="1" applyFont="1" applyFill="1" applyBorder="1" applyAlignment="1">
      <alignment vertical="top" wrapText="1"/>
    </xf>
    <xf numFmtId="9" fontId="6" fillId="0" borderId="1" xfId="2" quotePrefix="1" applyFont="1" applyFill="1" applyBorder="1" applyAlignment="1">
      <alignment vertical="top" wrapText="1"/>
    </xf>
    <xf numFmtId="0" fontId="6" fillId="10" borderId="1" xfId="0" quotePrefix="1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8" borderId="1" xfId="0" quotePrefix="1" applyFont="1" applyFill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9" fontId="8" fillId="0" borderId="1" xfId="2" applyFont="1" applyFill="1" applyBorder="1" applyAlignment="1">
      <alignment vertical="top" wrapText="1"/>
    </xf>
    <xf numFmtId="9" fontId="6" fillId="8" borderId="1" xfId="2" quotePrefix="1" applyFont="1" applyFill="1" applyBorder="1" applyAlignment="1">
      <alignment vertical="top" wrapText="1"/>
    </xf>
    <xf numFmtId="0" fontId="6" fillId="6" borderId="1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wrapText="1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9" fontId="0" fillId="0" borderId="0" xfId="2" applyFont="1"/>
    <xf numFmtId="0" fontId="0" fillId="2" borderId="0" xfId="0" applyFill="1" applyAlignment="1">
      <alignment wrapText="1"/>
    </xf>
    <xf numFmtId="2" fontId="0" fillId="0" borderId="0" xfId="0" applyNumberFormat="1"/>
    <xf numFmtId="0" fontId="0" fillId="12" borderId="0" xfId="0" applyFill="1" applyAlignment="1">
      <alignment wrapText="1"/>
    </xf>
    <xf numFmtId="0" fontId="0" fillId="13" borderId="0" xfId="0" applyFill="1"/>
    <xf numFmtId="0" fontId="9" fillId="0" borderId="0" xfId="3"/>
    <xf numFmtId="0" fontId="0" fillId="0" borderId="0" xfId="0" applyAlignment="1">
      <alignment horizontal="right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5" borderId="0" xfId="0" applyFill="1"/>
    <xf numFmtId="0" fontId="10" fillId="0" borderId="0" xfId="0" applyFont="1"/>
    <xf numFmtId="0" fontId="11" fillId="0" borderId="0" xfId="0" applyFont="1"/>
    <xf numFmtId="0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0" fontId="1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2" fillId="0" borderId="0" xfId="0" applyFont="1"/>
  </cellXfs>
  <cellStyles count="4">
    <cellStyle name="Гиперссылка" xfId="3" builtinId="8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[data_diplom.xlsx]Приложение №2!Сводная таблица15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Сравнительный анализ показателей из отчетов об устойчивом развитии нефтегазовых российских компаний 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shade val="5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tint val="5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shade val="5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tint val="5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shade val="5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>
              <a:tint val="5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>
              <a:shade val="5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tint val="5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'Приложение №2'!$K$3</c:f>
              <c:strCache>
                <c:ptCount val="1"/>
                <c:pt idx="0">
                  <c:v>ПАО «Газпром»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FF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'Приложение №2'!$J$4:$J$7</c:f>
              <c:strCache>
                <c:ptCount val="3"/>
                <c:pt idx="0">
                  <c:v>E</c:v>
                </c:pt>
                <c:pt idx="1">
                  <c:v>S</c:v>
                </c:pt>
                <c:pt idx="2">
                  <c:v>G</c:v>
                </c:pt>
              </c:strCache>
            </c:strRef>
          </c:cat>
          <c:val>
            <c:numRef>
              <c:f>'Приложение №2'!$K$4:$K$7</c:f>
              <c:numCache>
                <c:formatCode>General</c:formatCode>
                <c:ptCount val="3"/>
                <c:pt idx="0">
                  <c:v>43</c:v>
                </c:pt>
                <c:pt idx="1">
                  <c:v>21</c:v>
                </c:pt>
                <c:pt idx="2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7661-4C25-BAF7-78B8E3709C94}"/>
            </c:ext>
          </c:extLst>
        </c:ser>
        <c:ser>
          <c:idx val="1"/>
          <c:order val="1"/>
          <c:tx>
            <c:strRef>
              <c:f>'Приложение №2'!$L$3</c:f>
              <c:strCache>
                <c:ptCount val="1"/>
                <c:pt idx="0">
                  <c:v>ПАО «Лукойл»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'Приложение №2'!$J$4:$J$7</c:f>
              <c:strCache>
                <c:ptCount val="3"/>
                <c:pt idx="0">
                  <c:v>E</c:v>
                </c:pt>
                <c:pt idx="1">
                  <c:v>S</c:v>
                </c:pt>
                <c:pt idx="2">
                  <c:v>G</c:v>
                </c:pt>
              </c:strCache>
            </c:strRef>
          </c:cat>
          <c:val>
            <c:numRef>
              <c:f>'Приложение №2'!$L$4:$L$7</c:f>
              <c:numCache>
                <c:formatCode>General</c:formatCode>
                <c:ptCount val="3"/>
                <c:pt idx="0">
                  <c:v>22</c:v>
                </c:pt>
                <c:pt idx="1">
                  <c:v>17</c:v>
                </c:pt>
                <c:pt idx="2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7661-4C25-BAF7-78B8E3709C94}"/>
            </c:ext>
          </c:extLst>
        </c:ser>
        <c:ser>
          <c:idx val="2"/>
          <c:order val="2"/>
          <c:tx>
            <c:strRef>
              <c:f>'Приложение №2'!$M$3</c:f>
              <c:strCache>
                <c:ptCount val="1"/>
                <c:pt idx="0">
                  <c:v>ПАО НК «Роснефть»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'Приложение №2'!$J$4:$J$7</c:f>
              <c:strCache>
                <c:ptCount val="3"/>
                <c:pt idx="0">
                  <c:v>E</c:v>
                </c:pt>
                <c:pt idx="1">
                  <c:v>S</c:v>
                </c:pt>
                <c:pt idx="2">
                  <c:v>G</c:v>
                </c:pt>
              </c:strCache>
            </c:strRef>
          </c:cat>
          <c:val>
            <c:numRef>
              <c:f>'Приложение №2'!$M$4:$M$7</c:f>
              <c:numCache>
                <c:formatCode>General</c:formatCode>
                <c:ptCount val="3"/>
                <c:pt idx="0">
                  <c:v>39</c:v>
                </c:pt>
                <c:pt idx="1">
                  <c:v>17</c:v>
                </c:pt>
                <c:pt idx="2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7661-4C25-BAF7-78B8E3709C94}"/>
            </c:ext>
          </c:extLst>
        </c:ser>
        <c:ser>
          <c:idx val="3"/>
          <c:order val="3"/>
          <c:tx>
            <c:strRef>
              <c:f>'Приложение №2'!$N$3</c:f>
              <c:strCache>
                <c:ptCount val="1"/>
                <c:pt idx="0">
                  <c:v>ПАО «Татнефть»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FF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'Приложение №2'!$J$4:$J$7</c:f>
              <c:strCache>
                <c:ptCount val="3"/>
                <c:pt idx="0">
                  <c:v>E</c:v>
                </c:pt>
                <c:pt idx="1">
                  <c:v>S</c:v>
                </c:pt>
                <c:pt idx="2">
                  <c:v>G</c:v>
                </c:pt>
              </c:strCache>
            </c:strRef>
          </c:cat>
          <c:val>
            <c:numRef>
              <c:f>'Приложение №2'!$N$4:$N$7</c:f>
              <c:numCache>
                <c:formatCode>General</c:formatCode>
                <c:ptCount val="3"/>
                <c:pt idx="0">
                  <c:v>44</c:v>
                </c:pt>
                <c:pt idx="1">
                  <c:v>23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7661-4C25-BAF7-78B8E3709C94}"/>
            </c:ext>
          </c:extLst>
        </c:ser>
        <c:ser>
          <c:idx val="4"/>
          <c:order val="4"/>
          <c:tx>
            <c:strRef>
              <c:f>'Приложение №2'!$O$3</c:f>
              <c:strCache>
                <c:ptCount val="1"/>
                <c:pt idx="0">
                  <c:v>ПАО «НОВАТЭК»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FF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'Приложение №2'!$J$4:$J$7</c:f>
              <c:strCache>
                <c:ptCount val="3"/>
                <c:pt idx="0">
                  <c:v>E</c:v>
                </c:pt>
                <c:pt idx="1">
                  <c:v>S</c:v>
                </c:pt>
                <c:pt idx="2">
                  <c:v>G</c:v>
                </c:pt>
              </c:strCache>
            </c:strRef>
          </c:cat>
          <c:val>
            <c:numRef>
              <c:f>'Приложение №2'!$O$4:$O$7</c:f>
              <c:numCache>
                <c:formatCode>General</c:formatCode>
                <c:ptCount val="3"/>
                <c:pt idx="0">
                  <c:v>44</c:v>
                </c:pt>
                <c:pt idx="1">
                  <c:v>23</c:v>
                </c:pt>
                <c:pt idx="2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7661-4C25-BAF7-78B8E3709C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025763520"/>
        <c:axId val="2025764000"/>
      </c:barChart>
      <c:catAx>
        <c:axId val="202576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5764000"/>
        <c:crosses val="autoZero"/>
        <c:auto val="1"/>
        <c:lblAlgn val="ctr"/>
        <c:lblOffset val="100"/>
        <c:noMultiLvlLbl val="0"/>
      </c:catAx>
      <c:valAx>
        <c:axId val="2025764000"/>
        <c:scaling>
          <c:orientation val="minMax"/>
          <c:max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5763520"/>
        <c:crosses val="autoZero"/>
        <c:crossBetween val="between"/>
      </c:valAx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14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Предоставление</a:t>
            </a:r>
            <a:r>
              <a:rPr lang="ru-RU" sz="14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нефинансовых данных н</a:t>
            </a:r>
            <a:r>
              <a:rPr lang="ru-RU" sz="14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ефтегазовыми</a:t>
            </a:r>
            <a:r>
              <a:rPr lang="ru-RU" sz="14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российскими компаниями за 2023 год</a:t>
            </a:r>
          </a:p>
          <a:p>
            <a:pPr>
              <a:defRPr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ru-RU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ru-RU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3511516329584548E-2"/>
          <c:y val="0.21023443089082494"/>
          <c:w val="0.52783614363657871"/>
          <c:h val="0.67018987254643791"/>
        </c:manualLayout>
      </c:layout>
      <c:ofPieChart>
        <c:ofPieType val="bar"/>
        <c:varyColors val="1"/>
        <c:ser>
          <c:idx val="0"/>
          <c:order val="0"/>
          <c:tx>
            <c:strRef>
              <c:f>'Стандарты нефтегаза'!$B$18</c:f>
              <c:strCache>
                <c:ptCount val="1"/>
                <c:pt idx="0">
                  <c:v>Значение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255F-4481-B4D9-61D592F955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55F-4481-B4D9-61D592F955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53-4FB4-89ED-F491DF2DAB0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5F-4481-B4D9-61D592F955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55F-4481-B4D9-61D592F955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5F-4481-B4D9-61D592F955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55F-4481-B4D9-61D592F955A3}"/>
              </c:ext>
            </c:extLst>
          </c:dPt>
          <c:dLbls>
            <c:dLbl>
              <c:idx val="0"/>
              <c:layout>
                <c:manualLayout>
                  <c:x val="5.6249849976764604E-2"/>
                  <c:y val="3.569571988508026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50000"/>
                      <a:lumOff val="50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>
                        <a:gd name="adj1" fmla="val 37730"/>
                        <a:gd name="adj2" fmla="val -69034"/>
                        <a:gd name="adj3" fmla="val 16667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6-255F-4481-B4D9-61D592F955A3}"/>
                </c:ext>
              </c:extLst>
            </c:dLbl>
            <c:dLbl>
              <c:idx val="1"/>
              <c:layout>
                <c:manualLayout>
                  <c:x val="1.2543097469857508E-2"/>
                  <c:y val="-3.7018776099669387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50000"/>
                      <a:lumOff val="50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>
                        <a:gd name="adj1" fmla="val 45823"/>
                        <a:gd name="adj2" fmla="val 84531"/>
                        <a:gd name="adj3" fmla="val 16667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5-255F-4481-B4D9-61D592F955A3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50000"/>
                      <a:lumOff val="50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ound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7-255F-4481-B4D9-61D592F955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'Стандарты нефтегаза'!$A$19:$A$24</c:f>
              <c:strCache>
                <c:ptCount val="6"/>
                <c:pt idx="0">
                  <c:v>Доля компаний, которые не имеют данных об ESG-практиках в открытом доступе</c:v>
                </c:pt>
                <c:pt idx="1">
                  <c:v>Доля компаний, которые преимущественно используют международные стандарты (ООН,GRI,SASB)</c:v>
                </c:pt>
                <c:pt idx="2">
                  <c:v>Доля компаний, которые преимущественно используют национальные рекомендации</c:v>
                </c:pt>
                <c:pt idx="3">
                  <c:v>Базовые индикаторы результативности Российского союза промышленников и предпринимателей (РСПП)</c:v>
                </c:pt>
                <c:pt idx="4">
                  <c:v>Проект Федерального закона «О публичной нефинансовой отчетности» Минэкономразвития РФ</c:v>
                </c:pt>
                <c:pt idx="5">
                  <c:v>Рекомендации Банка России по раскрытию публичным акционерным обществам нефинансовой информации, связанной с деятельностью таких обществ</c:v>
                </c:pt>
              </c:strCache>
            </c:strRef>
          </c:cat>
          <c:val>
            <c:numRef>
              <c:f>'Стандарты нефтегаза'!$B$19:$B$24</c:f>
              <c:numCache>
                <c:formatCode>0%</c:formatCode>
                <c:ptCount val="6"/>
                <c:pt idx="0">
                  <c:v>0.36363636363636365</c:v>
                </c:pt>
                <c:pt idx="1">
                  <c:v>0.36363636363636365</c:v>
                </c:pt>
                <c:pt idx="3">
                  <c:v>9.0909090909090898E-2</c:v>
                </c:pt>
                <c:pt idx="4">
                  <c:v>9.0909090909090898E-2</c:v>
                </c:pt>
                <c:pt idx="5">
                  <c:v>9.0909090909090898E-2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F-4481-B4D9-61D592F955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3"/>
        <c:secondPieSize val="75"/>
      </c:ofPieChart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63560708062114835"/>
          <c:y val="0.4152617120469142"/>
          <c:w val="0.34562496066493542"/>
          <c:h val="0.394127775459951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Публикации по видам предоставления нефинансовой отчетности российских компаний в нефтяной и газовой промышленности в сравнении с рынком с 2019 по 2023 года</a:t>
            </a:r>
            <a:endParaRPr lang="ru-RU" sz="1400" b="1" i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313440096534903E-2"/>
          <c:y val="9.867888997138248E-2"/>
          <c:w val="0.90301276862738666"/>
          <c:h val="0.672679200684148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'Стандарты нефтегаза'!$F$50</c:f>
              <c:strCache>
                <c:ptCount val="1"/>
                <c:pt idx="0">
                  <c:v>Отчет об устойчивом развитии, компании всех отраслей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'Стандарты нефтегаза'!$B$51:$B$59</c:f>
              <c:numCache>
                <c:formatCode>General</c:formatCode>
                <c:ptCount val="9"/>
                <c:pt idx="0">
                  <c:v>2019</c:v>
                </c:pt>
                <c:pt idx="2">
                  <c:v>2020</c:v>
                </c:pt>
                <c:pt idx="4">
                  <c:v>2021</c:v>
                </c:pt>
                <c:pt idx="6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'Стандарты нефтегаза'!$F$51:$F$60</c:f>
              <c:numCache>
                <c:formatCode>General</c:formatCode>
                <c:ptCount val="10"/>
                <c:pt idx="1">
                  <c:v>60</c:v>
                </c:pt>
                <c:pt idx="3">
                  <c:v>69</c:v>
                </c:pt>
                <c:pt idx="5">
                  <c:v>89</c:v>
                </c:pt>
                <c:pt idx="7">
                  <c:v>101</c:v>
                </c:pt>
                <c:pt idx="9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4-4701-85E3-F6D511D5EFD1}"/>
            </c:ext>
          </c:extLst>
        </c:ser>
        <c:ser>
          <c:idx val="1"/>
          <c:order val="1"/>
          <c:tx>
            <c:strRef>
              <c:f>'Стандарты нефтегаза'!$C$50</c:f>
              <c:strCache>
                <c:ptCount val="1"/>
                <c:pt idx="0">
                  <c:v>Отчет об устойчивом развитии, нефтегазовые компании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'Стандарты нефтегаза'!$B$51:$B$59</c:f>
              <c:numCache>
                <c:formatCode>General</c:formatCode>
                <c:ptCount val="9"/>
                <c:pt idx="0">
                  <c:v>2019</c:v>
                </c:pt>
                <c:pt idx="2">
                  <c:v>2020</c:v>
                </c:pt>
                <c:pt idx="4">
                  <c:v>2021</c:v>
                </c:pt>
                <c:pt idx="6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'Стандарты нефтегаза'!$C$51:$C$60</c:f>
              <c:numCache>
                <c:formatCode>General</c:formatCode>
                <c:ptCount val="10"/>
                <c:pt idx="0">
                  <c:v>3</c:v>
                </c:pt>
                <c:pt idx="2">
                  <c:v>3</c:v>
                </c:pt>
                <c:pt idx="4">
                  <c:v>4</c:v>
                </c:pt>
                <c:pt idx="6">
                  <c:v>4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4-4701-85E3-F6D511D5EFD1}"/>
            </c:ext>
          </c:extLst>
        </c:ser>
        <c:ser>
          <c:idx val="2"/>
          <c:order val="2"/>
          <c:tx>
            <c:strRef>
              <c:f>'Стандарты нефтегаза'!$D$50</c:f>
              <c:strCache>
                <c:ptCount val="1"/>
                <c:pt idx="0">
                  <c:v>ESG-датабук/ специализированный отчет, нефтегазовые компании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'Стандарты нефтегаза'!$B$51:$B$59</c:f>
              <c:numCache>
                <c:formatCode>General</c:formatCode>
                <c:ptCount val="9"/>
                <c:pt idx="0">
                  <c:v>2019</c:v>
                </c:pt>
                <c:pt idx="2">
                  <c:v>2020</c:v>
                </c:pt>
                <c:pt idx="4">
                  <c:v>2021</c:v>
                </c:pt>
                <c:pt idx="6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'Стандарты нефтегаза'!$D$51:$D$60</c:f>
              <c:numCache>
                <c:formatCode>General</c:formatCode>
                <c:ptCount val="10"/>
                <c:pt idx="0">
                  <c:v>5</c:v>
                </c:pt>
                <c:pt idx="2">
                  <c:v>6</c:v>
                </c:pt>
                <c:pt idx="4">
                  <c:v>5</c:v>
                </c:pt>
                <c:pt idx="6">
                  <c:v>5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F4-4701-85E3-F6D511D5EFD1}"/>
            </c:ext>
          </c:extLst>
        </c:ser>
        <c:ser>
          <c:idx val="3"/>
          <c:order val="3"/>
          <c:tx>
            <c:strRef>
              <c:f>'Стандарты нефтегаза'!$E$50</c:f>
              <c:strCache>
                <c:ptCount val="1"/>
                <c:pt idx="0">
                  <c:v>Годовой/интегрированный отчет, нефтегазовые компании 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'Стандарты нефтегаза'!$B$51:$B$59</c:f>
              <c:numCache>
                <c:formatCode>General</c:formatCode>
                <c:ptCount val="9"/>
                <c:pt idx="0">
                  <c:v>2019</c:v>
                </c:pt>
                <c:pt idx="2">
                  <c:v>2020</c:v>
                </c:pt>
                <c:pt idx="4">
                  <c:v>2021</c:v>
                </c:pt>
                <c:pt idx="6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'Стандарты нефтегаза'!$E$51:$E$60</c:f>
              <c:numCache>
                <c:formatCode>General</c:formatCode>
                <c:ptCount val="10"/>
                <c:pt idx="0">
                  <c:v>4</c:v>
                </c:pt>
                <c:pt idx="2">
                  <c:v>4</c:v>
                </c:pt>
                <c:pt idx="4">
                  <c:v>4</c:v>
                </c:pt>
                <c:pt idx="6">
                  <c:v>4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F4-4701-85E3-F6D511D5EFD1}"/>
            </c:ext>
          </c:extLst>
        </c:ser>
        <c:ser>
          <c:idx val="5"/>
          <c:order val="4"/>
          <c:tx>
            <c:strRef>
              <c:f>'Стандарты нефтегаза'!$G$50</c:f>
              <c:strCache>
                <c:ptCount val="1"/>
                <c:pt idx="0">
                  <c:v>ESG-датабук/ специализированный отчет, компании всех отраслей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'Стандарты нефтегаза'!$B$51:$B$59</c:f>
              <c:numCache>
                <c:formatCode>General</c:formatCode>
                <c:ptCount val="9"/>
                <c:pt idx="0">
                  <c:v>2019</c:v>
                </c:pt>
                <c:pt idx="2">
                  <c:v>2020</c:v>
                </c:pt>
                <c:pt idx="4">
                  <c:v>2021</c:v>
                </c:pt>
                <c:pt idx="6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'Стандарты нефтегаза'!$G$51:$G$60</c:f>
              <c:numCache>
                <c:formatCode>General</c:formatCode>
                <c:ptCount val="10"/>
                <c:pt idx="1">
                  <c:v>39</c:v>
                </c:pt>
                <c:pt idx="3">
                  <c:v>44</c:v>
                </c:pt>
                <c:pt idx="5">
                  <c:v>46</c:v>
                </c:pt>
                <c:pt idx="7">
                  <c:v>50</c:v>
                </c:pt>
                <c:pt idx="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F4-4701-85E3-F6D511D5EFD1}"/>
            </c:ext>
          </c:extLst>
        </c:ser>
        <c:ser>
          <c:idx val="6"/>
          <c:order val="5"/>
          <c:tx>
            <c:strRef>
              <c:f>'Стандарты нефтегаза'!$H$50</c:f>
              <c:strCache>
                <c:ptCount val="1"/>
                <c:pt idx="0">
                  <c:v>Годовой/интегрированный отчет, компании всех отраслей</c:v>
                </c:pt>
              </c:strCache>
            </c:strRef>
          </c:tx>
          <c:spPr>
            <a:solidFill>
              <a:schemeClr val="tx2">
                <a:lumMod val="10000"/>
                <a:lumOff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'Стандарты нефтегаза'!$B$51:$B$59</c:f>
              <c:numCache>
                <c:formatCode>General</c:formatCode>
                <c:ptCount val="9"/>
                <c:pt idx="0">
                  <c:v>2019</c:v>
                </c:pt>
                <c:pt idx="2">
                  <c:v>2020</c:v>
                </c:pt>
                <c:pt idx="4">
                  <c:v>2021</c:v>
                </c:pt>
                <c:pt idx="6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'Стандарты нефтегаза'!$H$51:$H$60</c:f>
              <c:numCache>
                <c:formatCode>General</c:formatCode>
                <c:ptCount val="10"/>
                <c:pt idx="1">
                  <c:v>191</c:v>
                </c:pt>
                <c:pt idx="3">
                  <c:v>204</c:v>
                </c:pt>
                <c:pt idx="5">
                  <c:v>183</c:v>
                </c:pt>
                <c:pt idx="7">
                  <c:v>176</c:v>
                </c:pt>
                <c:pt idx="9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F4-4701-85E3-F6D511D5E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980670112"/>
        <c:axId val="980651392"/>
      </c:barChart>
      <c:catAx>
        <c:axId val="9806701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0651392"/>
        <c:crosses val="autoZero"/>
        <c:auto val="1"/>
        <c:lblAlgn val="ctr"/>
        <c:lblOffset val="100"/>
        <c:noMultiLvlLbl val="0"/>
      </c:catAx>
      <c:valAx>
        <c:axId val="980651392"/>
        <c:scaling>
          <c:orientation val="minMax"/>
          <c:max val="350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8067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[data_diplom.xlsx]Рисунок 1!Сводная таблица1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1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сРАВНЕНИЕ пОКАЗАТЕЛЕЙ ИЗ</a:t>
            </a:r>
            <a:r>
              <a:rPr lang="ru-RU" sz="140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рекомендации по разработке методологии и присвоению </a:t>
            </a:r>
            <a:r>
              <a:rPr lang="en-US" sz="140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ESG-</a:t>
            </a:r>
            <a:r>
              <a:rPr lang="ru-RU" sz="140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рейтингов  Банка России с другими национальными документами</a:t>
            </a:r>
            <a:endParaRPr lang="ru-RU" sz="14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2061948725352611"/>
          <c:y val="2.62517726118885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FF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554353330675714E-2"/>
          <c:y val="0.11552339119429356"/>
          <c:w val="0.65580297871781057"/>
          <c:h val="0.834379051821296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'Рисунок 1'!$B$3</c:f>
              <c:strCache>
                <c:ptCount val="1"/>
                <c:pt idx="0">
                  <c:v> Методические рекомендации по проведению ESG- оценки поставщиков (Анкета лидеров рынка)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'Рисунок 1'!$A$4:$A$7</c:f>
              <c:strCache>
                <c:ptCount val="3"/>
                <c:pt idx="0">
                  <c:v>G</c:v>
                </c:pt>
                <c:pt idx="1">
                  <c:v>S</c:v>
                </c:pt>
                <c:pt idx="2">
                  <c:v>Е</c:v>
                </c:pt>
              </c:strCache>
            </c:strRef>
          </c:cat>
          <c:val>
            <c:numRef>
              <c:f>'Рисунок 1'!$B$4:$B$7</c:f>
              <c:numCache>
                <c:formatCode>General</c:formatCode>
                <c:ptCount val="3"/>
                <c:pt idx="0">
                  <c:v>4</c:v>
                </c:pt>
                <c:pt idx="1">
                  <c:v>18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6-46F9-810A-2CD92B80DB56}"/>
            </c:ext>
          </c:extLst>
        </c:ser>
        <c:ser>
          <c:idx val="1"/>
          <c:order val="1"/>
          <c:tx>
            <c:strRef>
              <c:f>'Рисунок 1'!$C$3</c:f>
              <c:strCache>
                <c:ptCount val="1"/>
                <c:pt idx="0">
                  <c:v> Перечень ключевых (базовых) показателей отчетности об устойчивом развитии Минэкономразвития России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'Рисунок 1'!$A$4:$A$7</c:f>
              <c:strCache>
                <c:ptCount val="3"/>
                <c:pt idx="0">
                  <c:v>G</c:v>
                </c:pt>
                <c:pt idx="1">
                  <c:v>S</c:v>
                </c:pt>
                <c:pt idx="2">
                  <c:v>Е</c:v>
                </c:pt>
              </c:strCache>
            </c:strRef>
          </c:cat>
          <c:val>
            <c:numRef>
              <c:f>'Рисунок 1'!$C$4:$C$7</c:f>
              <c:numCache>
                <c:formatCode>General</c:formatCode>
                <c:ptCount val="3"/>
                <c:pt idx="0">
                  <c:v>3</c:v>
                </c:pt>
                <c:pt idx="1">
                  <c:v>7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B6-46F9-810A-2CD92B80DB56}"/>
            </c:ext>
          </c:extLst>
        </c:ser>
        <c:ser>
          <c:idx val="2"/>
          <c:order val="2"/>
          <c:tx>
            <c:strRef>
              <c:f>'Рисунок 1'!$D$3</c:f>
              <c:strCache>
                <c:ptCount val="1"/>
                <c:pt idx="0">
                  <c:v> Базовые индикаторы результативности РСПП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'Рисунок 1'!$A$4:$A$7</c:f>
              <c:strCache>
                <c:ptCount val="3"/>
                <c:pt idx="0">
                  <c:v>G</c:v>
                </c:pt>
                <c:pt idx="1">
                  <c:v>S</c:v>
                </c:pt>
                <c:pt idx="2">
                  <c:v>Е</c:v>
                </c:pt>
              </c:strCache>
            </c:strRef>
          </c:cat>
          <c:val>
            <c:numRef>
              <c:f>'Рисунок 1'!$D$4:$D$7</c:f>
              <c:numCache>
                <c:formatCode>General</c:formatCode>
                <c:ptCount val="3"/>
                <c:pt idx="0">
                  <c:v>0.5</c:v>
                </c:pt>
                <c:pt idx="1">
                  <c:v>11</c:v>
                </c:pt>
                <c:pt idx="2">
                  <c:v>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B6-46F9-810A-2CD92B80DB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89805504"/>
        <c:axId val="689825184"/>
      </c:barChart>
      <c:catAx>
        <c:axId val="68980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89825184"/>
        <c:crosses val="autoZero"/>
        <c:auto val="1"/>
        <c:lblAlgn val="ctr"/>
        <c:lblOffset val="100"/>
        <c:noMultiLvlLbl val="0"/>
      </c:catAx>
      <c:valAx>
        <c:axId val="689825184"/>
        <c:scaling>
          <c:orientation val="minMax"/>
          <c:max val="4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89805504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</c:legendEntry>
      <c:layout>
        <c:manualLayout>
          <c:xMode val="edge"/>
          <c:yMode val="edge"/>
          <c:x val="0.77067619260447207"/>
          <c:y val="0.1769531483227349"/>
          <c:w val="0.20421930251206077"/>
          <c:h val="0.676157618474425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[data_diplom.xlsx]Рисунок 2!Сводная таблица1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 sz="1300" b="0">
                <a:latin typeface="Times New Roman" panose="02020603050405020304" pitchFamily="18" charset="0"/>
                <a:cs typeface="Times New Roman" panose="02020603050405020304" pitchFamily="18" charset="0"/>
              </a:rPr>
              <a:t>Сравнительный анализ показателей,</a:t>
            </a:r>
            <a:r>
              <a:rPr lang="ru-RU" sz="1300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учитывающихся в выборке национальных рекомендациях</a:t>
            </a:r>
            <a:endParaRPr lang="ru-RU" sz="1300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1905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1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19050">
            <a:solidFill>
              <a:schemeClr val="bg1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1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19050">
            <a:solidFill>
              <a:schemeClr val="bg1"/>
            </a:solidFill>
          </a:ln>
          <a:effectLst/>
        </c:spPr>
        <c:dLbl>
          <c:idx val="0"/>
          <c:layout>
            <c:manualLayout>
              <c:x val="-0.15086650379134686"/>
              <c:y val="2.0840141107738446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fld id="{DBA06FB1-03AD-4BC8-A20B-61F3CD614C2F}" type="SERIESNAME">
                  <a:rPr lang="ru-RU"/>
                  <a:pPr>
                    <a:defRPr b="1">
                      <a:solidFill>
                        <a:schemeClr val="tx2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[ИМЯ РЯДА]</a:t>
                </a:fld>
                <a:r>
                  <a:rPr lang="ru-RU" baseline="0"/>
                  <a:t>
</a:t>
                </a:r>
                <a:fld id="{DA43117C-4D17-402B-80D9-1408D8127EC9}" type="VALUE">
                  <a:rPr lang="ru-RU" baseline="0"/>
                  <a:pPr>
                    <a:defRPr b="1">
                      <a:solidFill>
                        <a:schemeClr val="tx2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[ЗНАЧЕНИЕ]</a:t>
                </a:fld>
                <a:r>
                  <a:rPr lang="ru-RU" baseline="0"/>
                  <a:t> (</a:t>
                </a:r>
                <a:fld id="{BD8842C8-7805-468E-B1D0-11B2050F3A42}" type="PERCENTAGE">
                  <a:rPr lang="ru-RU" baseline="0"/>
                  <a:pPr>
                    <a:defRPr b="1">
                      <a:solidFill>
                        <a:schemeClr val="tx2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[ПРОЦЕНТ]</a:t>
                </a:fld>
                <a:r>
                  <a:rPr lang="ru-RU" baseline="0"/>
                  <a:t>)</a:t>
                </a: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1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19050">
            <a:solidFill>
              <a:schemeClr val="bg1"/>
            </a:solidFill>
            <a:prstDash val="solid"/>
          </a:ln>
          <a:effectLst/>
        </c:spPr>
        <c:dLbl>
          <c:idx val="0"/>
          <c:layout>
            <c:manualLayout>
              <c:x val="0.16559624645543145"/>
              <c:y val="-3.1300901326307248E-3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fld id="{31AACEFC-9E97-4093-90F4-836378A8FCD9}" type="SERIESNAME">
                  <a:rPr lang="ru-RU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pPr>
                    <a:defRPr>
                      <a:solidFill>
                        <a:schemeClr val="tx2"/>
                      </a:solidFill>
                    </a:defRPr>
                  </a:pPr>
                  <a:t>[ИМЯ РЯДА]</a:t>
                </a:fld>
                <a:endParaRPr lang="ru-RU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>
                  <a:defRPr>
                    <a:solidFill>
                      <a:schemeClr val="tx2"/>
                    </a:solidFill>
                  </a:defRPr>
                </a:pPr>
                <a:r>
                  <a:rPr lang="ru-RU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4</a:t>
                </a:r>
                <a:r>
                  <a:rPr lang="ru-RU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</a:t>
                </a:r>
                <a:fld id="{37E246F8-84B5-49DB-ABE0-E07200851FF7}" type="PERCENTAGE">
                  <a:rPr lang="ru-RU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pPr>
                    <a:defRPr>
                      <a:solidFill>
                        <a:schemeClr val="tx2"/>
                      </a:solidFill>
                    </a:defRPr>
                  </a:pPr>
                  <a:t>[ПРОЦЕНТ]</a:t>
                </a:fld>
                <a:r>
                  <a:rPr lang="ru-RU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1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4174000728975017"/>
                  <c:h val="0.12913191614412683"/>
                </c:manualLayout>
              </c15:layout>
              <c15:dlblFieldTable/>
              <c15:showDataLabelsRange val="0"/>
            </c:ext>
          </c:extLst>
        </c:dLbl>
      </c:pivotFmt>
      <c:pivotFmt>
        <c:idx val="4"/>
        <c:spPr>
          <a:gradFill rotWithShape="1">
            <a:gsLst>
              <a:gs pos="0">
                <a:schemeClr val="accent1">
                  <a:tint val="6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6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19050">
            <a:solidFill>
              <a:schemeClr val="bg1"/>
            </a:solidFill>
          </a:ln>
          <a:effectLst>
            <a:softEdge rad="25400"/>
          </a:effectLst>
        </c:spPr>
        <c:dLbl>
          <c:idx val="0"/>
          <c:layout>
            <c:manualLayout>
              <c:x val="0.10035439916531658"/>
              <c:y val="-0.13036064354974627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fld id="{BF62F0CD-13D2-4752-BD84-5AEE2743F201}" type="SERIESNAME">
                  <a:rPr lang="ru-RU"/>
                  <a:pPr>
                    <a:defRPr b="1">
                      <a:solidFill>
                        <a:schemeClr val="tx2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[ИМЯ РЯДА]</a:t>
                </a:fld>
                <a:r>
                  <a:rPr lang="ru-RU" baseline="0"/>
                  <a:t>
</a:t>
                </a:r>
                <a:fld id="{BB292D88-B363-46C4-BDBE-93A0FDAF665E}" type="VALUE">
                  <a:rPr lang="ru-RU" baseline="0"/>
                  <a:pPr>
                    <a:defRPr b="1">
                      <a:solidFill>
                        <a:schemeClr val="tx2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[ЗНАЧЕНИЕ]</a:t>
                </a:fld>
                <a:r>
                  <a:rPr lang="ru-RU" baseline="0"/>
                  <a:t> (</a:t>
                </a:r>
                <a:fld id="{3417D225-9C62-4033-BD82-8749AB8750A4}" type="PERCENTAGE">
                  <a:rPr lang="ru-RU" baseline="0"/>
                  <a:pPr>
                    <a:defRPr b="1">
                      <a:solidFill>
                        <a:schemeClr val="tx2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[ПРОЦЕНТ]</a:t>
                </a:fld>
                <a:r>
                  <a:rPr lang="ru-RU" baseline="0"/>
                  <a:t>)</a:t>
                </a: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1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4737612500471317"/>
                  <c:h val="0.12766985109340914"/>
                </c:manualLayout>
              </c15:layout>
              <c15:dlblFieldTable/>
              <c15:showDataLabelsRange val="0"/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19050">
            <a:solidFill>
              <a:schemeClr val="bg1"/>
            </a:solidFill>
            <a:prstDash val="solid"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gradFill rotWithShape="1">
            <a:gsLst>
              <a:gs pos="0">
                <a:schemeClr val="accent1">
                  <a:tint val="6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6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19050">
            <a:solidFill>
              <a:schemeClr val="bg1"/>
            </a:solidFill>
            <a:prstDash val="solid"/>
          </a:ln>
          <a:effectLst/>
        </c:spPr>
        <c:dLbl>
          <c:idx val="0"/>
          <c:layout>
            <c:manualLayout>
              <c:x val="-0.18433419153866906"/>
              <c:y val="4.5543539825009327E-3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fld id="{9DE697F5-5B43-43F8-95CE-77D6BC853F4B}" type="SERIESNAME">
                  <a:rPr lang="ru-RU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pPr>
                    <a:defRPr>
                      <a:solidFill>
                        <a:schemeClr val="tx2"/>
                      </a:solidFill>
                    </a:defRPr>
                  </a:pPr>
                  <a:t>[ИМЯ РЯДА]</a:t>
                </a:fld>
                <a:endParaRPr lang="ru-RU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>
                  <a:defRPr>
                    <a:solidFill>
                      <a:schemeClr val="tx2"/>
                    </a:solidFill>
                  </a:defRPr>
                </a:pPr>
                <a:r>
                  <a:rPr lang="ru-RU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6 (</a:t>
                </a:r>
                <a:fld id="{24769728-B822-4121-A1D8-7BD0098393D4}" type="PERCENTAGE">
                  <a:rPr lang="ru-RU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pPr>
                    <a:defRPr>
                      <a:solidFill>
                        <a:schemeClr val="tx2"/>
                      </a:solidFill>
                    </a:defRPr>
                  </a:pPr>
                  <a:t>[ПРОЦЕНТ]</a:t>
                </a:fld>
                <a:r>
                  <a:rPr lang="ru-RU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spPr>
            <a:xfrm>
              <a:off x="1695339" y="2447654"/>
              <a:ext cx="752988" cy="519912"/>
            </a:xfrm>
            <a:solidFill>
              <a:sysClr val="window" lastClr="FFFFFF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1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>
                    <a:gd name="adj1" fmla="val 120721"/>
                    <a:gd name="adj2" fmla="val 5033"/>
                    <a:gd name="adj3" fmla="val 16667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1455993209123983"/>
                  <c:h val="0.13058694841329144"/>
                </c:manualLayout>
              </c15:layout>
              <c15:dlblFieldTable/>
              <c15:showDataLabelsRange val="0"/>
            </c:ext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19050">
            <a:solidFill>
              <a:schemeClr val="bg1"/>
            </a:solidFill>
          </a:ln>
          <a:effectLst/>
        </c:spPr>
        <c:dLbl>
          <c:idx val="0"/>
          <c:layout>
            <c:manualLayout>
              <c:x val="-0.15603019834693593"/>
              <c:y val="-8.2023833594341622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fld id="{D067919A-8E5B-4B37-96AB-85E4742392E4}" type="SERIESNAME">
                  <a:rPr lang="ru-RU"/>
                  <a:pPr>
                    <a:defRPr b="1">
                      <a:solidFill>
                        <a:schemeClr val="tx2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[ИМЯ РЯДА]</a:t>
                </a:fld>
                <a:r>
                  <a:rPr lang="ru-RU" baseline="0"/>
                  <a:t>
</a:t>
                </a:r>
                <a:fld id="{33787396-05F4-4EF3-9482-64083623E41D}" type="VALUE">
                  <a:rPr lang="ru-RU" baseline="0"/>
                  <a:pPr>
                    <a:defRPr b="1">
                      <a:solidFill>
                        <a:schemeClr val="tx2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[ЗНАЧЕНИЕ]</a:t>
                </a:fld>
                <a:r>
                  <a:rPr lang="ru-RU" baseline="0"/>
                  <a:t> (</a:t>
                </a:r>
                <a:fld id="{F8FA5DC1-DA80-4633-B337-97697CEF194E}" type="PERCENTAGE">
                  <a:rPr lang="ru-RU" baseline="0"/>
                  <a:pPr>
                    <a:defRPr b="1">
                      <a:solidFill>
                        <a:schemeClr val="tx2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[ПРОЦЕНТ]</a:t>
                </a:fld>
                <a:r>
                  <a:rPr lang="ru-RU" baseline="0"/>
                  <a:t>)</a:t>
                </a: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1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'Рисунок 2'!$B$3</c:f>
              <c:strCache>
                <c:ptCount val="1"/>
                <c:pt idx="0">
                  <c:v>Полное совпадение</c:v>
                </c:pt>
              </c:strCache>
            </c:strRef>
          </c:tx>
          <c:spPr>
            <a:ln w="19050">
              <a:solidFill>
                <a:schemeClr val="bg1"/>
              </a:solidFill>
              <a:prstDash val="solid"/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9050">
                <a:solidFill>
                  <a:schemeClr val="bg1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7FDD-4B3F-8DF7-6C82C748E30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9050">
                <a:solidFill>
                  <a:schemeClr val="bg1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6-7FDD-4B3F-8DF7-6C82C748E30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9050">
                <a:solidFill>
                  <a:schemeClr val="bg1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4-7FDD-4B3F-8DF7-6C82C748E30F}"/>
              </c:ext>
            </c:extLst>
          </c:dPt>
          <c:dLbls>
            <c:dLbl>
              <c:idx val="0"/>
              <c:layout>
                <c:manualLayout>
                  <c:x val="-0.18433419153866906"/>
                  <c:y val="4.5543539825009327E-3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DE697F5-5B43-43F8-95CE-77D6BC853F4B}" type="SERIESNAME">
                      <a:rPr lang="ru-RU" b="1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pPr>
                        <a:defRPr>
                          <a:solidFill>
                            <a:schemeClr val="tx2"/>
                          </a:solidFill>
                        </a:defRPr>
                      </a:pPr>
                      <a:t>[ИМЯ РЯДА]</a:t>
                    </a:fld>
                    <a:endParaRPr lang="ru-RU" b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>
                        <a:solidFill>
                          <a:schemeClr val="tx2"/>
                        </a:solidFill>
                      </a:defRPr>
                    </a:pPr>
                    <a:r>
                      <a:rPr lang="ru-RU" b="1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6 (</a:t>
                    </a:r>
                    <a:fld id="{24769728-B822-4121-A1D8-7BD0098393D4}" type="PERCENTAGE">
                      <a:rPr lang="ru-RU" b="1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pPr>
                        <a:defRPr>
                          <a:solidFill>
                            <a:schemeClr val="tx2"/>
                          </a:solidFill>
                        </a:defRPr>
                      </a:pPr>
                      <a:t>[ПРОЦЕНТ]</a:t>
                    </a:fld>
                    <a:r>
                      <a:rPr lang="ru-RU" b="1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)</a:t>
                    </a:r>
                  </a:p>
                </c:rich>
              </c:tx>
              <c:spPr>
                <a:xfrm>
                  <a:off x="1695339" y="2447654"/>
                  <a:ext cx="752988" cy="519912"/>
                </a:xfrm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1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>
                        <a:gd name="adj1" fmla="val 120721"/>
                        <a:gd name="adj2" fmla="val 5033"/>
                        <a:gd name="adj3" fmla="val 16667"/>
                      </a:avLst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455993209123983"/>
                      <c:h val="0.1305869484132914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7FDD-4B3F-8DF7-6C82C748E30F}"/>
                </c:ext>
              </c:extLst>
            </c:dLbl>
            <c:dLbl>
              <c:idx val="1"/>
              <c:layout>
                <c:manualLayout>
                  <c:x val="0.16559624645543145"/>
                  <c:y val="-3.1300901326307248E-3"/>
                </c:manualLayout>
              </c:layout>
              <c:tx>
                <c:rich>
                  <a:bodyPr/>
                  <a:lstStyle/>
                  <a:p>
                    <a:fld id="{31AACEFC-9E97-4093-90F4-836378A8FCD9}" type="SERIESNAME">
                      <a:rPr lang="ru-RU" b="1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pPr/>
                      <a:t>[ИМЯ РЯДА]</a:t>
                    </a:fld>
                    <a:endParaRPr lang="ru-RU" b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r>
                      <a:rPr lang="ru-RU" b="1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4</a:t>
                    </a:r>
                    <a:r>
                      <a:rPr lang="ru-RU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(</a:t>
                    </a:r>
                    <a:fld id="{37E246F8-84B5-49DB-ABE0-E07200851FF7}" type="PERCENTAGE">
                      <a:rPr lang="ru-RU" b="1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pPr/>
                      <a:t>[ПРОЦЕНТ]</a:t>
                    </a:fld>
                    <a:r>
                      <a:rPr lang="ru-RU" b="1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)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4174000728975017"/>
                      <c:h val="0.1291319161441268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7FDD-4B3F-8DF7-6C82C748E30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FDD-4B3F-8DF7-6C82C748E30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1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'Рисунок 2'!$A$4:$A$7</c:f>
              <c:strCache>
                <c:ptCount val="3"/>
                <c:pt idx="0">
                  <c:v>E</c:v>
                </c:pt>
                <c:pt idx="1">
                  <c:v>S</c:v>
                </c:pt>
                <c:pt idx="2">
                  <c:v>G</c:v>
                </c:pt>
              </c:strCache>
            </c:strRef>
          </c:cat>
          <c:val>
            <c:numRef>
              <c:f>'Рисунок 2'!$B$4:$B$7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DD-4B3F-8DF7-6C82C748E30F}"/>
            </c:ext>
          </c:extLst>
        </c:ser>
        <c:ser>
          <c:idx val="1"/>
          <c:order val="1"/>
          <c:tx>
            <c:strRef>
              <c:f>'Рисунок 2'!$C$3</c:f>
              <c:strCache>
                <c:ptCount val="1"/>
                <c:pt idx="0">
                  <c:v>Частичное совпадение</c:v>
                </c:pt>
              </c:strCache>
            </c:strRef>
          </c:tx>
          <c:spPr>
            <a:ln w="19050">
              <a:solidFill>
                <a:schemeClr val="bg1"/>
              </a:solidFill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9050">
                <a:solidFill>
                  <a:schemeClr val="bg1"/>
                </a:solidFill>
              </a:ln>
              <a:effectLst>
                <a:softEdge rad="25400"/>
              </a:effectLst>
            </c:spPr>
            <c:extLst>
              <c:ext xmlns:c16="http://schemas.microsoft.com/office/drawing/2014/chart" uri="{C3380CC4-5D6E-409C-BE32-E72D297353CC}">
                <c16:uniqueId val="{00000005-7FDD-4B3F-8DF7-6C82C748E30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FDD-4B3F-8DF7-6C82C748E30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DD-4B3F-8DF7-6C82C748E30F}"/>
              </c:ext>
            </c:extLst>
          </c:dPt>
          <c:dLbls>
            <c:dLbl>
              <c:idx val="0"/>
              <c:layout>
                <c:manualLayout>
                  <c:x val="0.10035439916531658"/>
                  <c:y val="-0.13036064354974627"/>
                </c:manualLayout>
              </c:layout>
              <c:tx>
                <c:rich>
                  <a:bodyPr/>
                  <a:lstStyle/>
                  <a:p>
                    <a:fld id="{BF62F0CD-13D2-4752-BD84-5AEE2743F201}" type="SERIESNAME">
                      <a:rPr lang="ru-RU"/>
                      <a:pPr/>
                      <a:t>[ИМЯ РЯДА]</a:t>
                    </a:fld>
                    <a:r>
                      <a:rPr lang="ru-RU" baseline="0"/>
                      <a:t>
</a:t>
                    </a:r>
                    <a:fld id="{BB292D88-B363-46C4-BDBE-93A0FDAF665E}" type="VALUE">
                      <a:rPr lang="ru-RU" baseline="0"/>
                      <a:pPr/>
                      <a:t>[ЗНАЧЕНИЕ]</a:t>
                    </a:fld>
                    <a:r>
                      <a:rPr lang="ru-RU" baseline="0"/>
                      <a:t> (</a:t>
                    </a:r>
                    <a:fld id="{3417D225-9C62-4033-BD82-8749AB8750A4}" type="PERCENTAGE">
                      <a:rPr lang="ru-RU" baseline="0"/>
                      <a:pPr/>
                      <a:t>[ПРОЦЕНТ]</a:t>
                    </a:fld>
                    <a:r>
                      <a:rPr lang="ru-RU" baseline="0"/>
                      <a:t>)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4737612500471317"/>
                      <c:h val="0.1276698510934091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7FDD-4B3F-8DF7-6C82C748E30F}"/>
                </c:ext>
              </c:extLst>
            </c:dLbl>
            <c:dLbl>
              <c:idx val="1"/>
              <c:layout>
                <c:manualLayout>
                  <c:x val="-0.15086650379134686"/>
                  <c:y val="2.0840141107738446E-2"/>
                </c:manualLayout>
              </c:layout>
              <c:tx>
                <c:rich>
                  <a:bodyPr/>
                  <a:lstStyle/>
                  <a:p>
                    <a:fld id="{DBA06FB1-03AD-4BC8-A20B-61F3CD614C2F}" type="SERIESNAME">
                      <a:rPr lang="ru-RU"/>
                      <a:pPr/>
                      <a:t>[ИМЯ РЯДА]</a:t>
                    </a:fld>
                    <a:r>
                      <a:rPr lang="ru-RU" baseline="0"/>
                      <a:t>
</a:t>
                    </a:r>
                    <a:fld id="{DA43117C-4D17-402B-80D9-1408D8127EC9}" type="VALUE">
                      <a:rPr lang="ru-RU" baseline="0"/>
                      <a:pPr/>
                      <a:t>[ЗНАЧЕНИЕ]</a:t>
                    </a:fld>
                    <a:r>
                      <a:rPr lang="ru-RU" baseline="0"/>
                      <a:t> (</a:t>
                    </a:r>
                    <a:fld id="{BD8842C8-7805-468E-B1D0-11B2050F3A42}" type="PERCENTAGE">
                      <a:rPr lang="ru-RU" baseline="0"/>
                      <a:pPr/>
                      <a:t>[ПРОЦЕНТ]</a:t>
                    </a:fld>
                    <a:r>
                      <a:rPr lang="ru-RU" baseline="0"/>
                      <a:t>)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7FDD-4B3F-8DF7-6C82C748E30F}"/>
                </c:ext>
              </c:extLst>
            </c:dLbl>
            <c:dLbl>
              <c:idx val="2"/>
              <c:layout>
                <c:manualLayout>
                  <c:x val="-0.15603019834693593"/>
                  <c:y val="-8.2023833594341622E-2"/>
                </c:manualLayout>
              </c:layout>
              <c:tx>
                <c:rich>
                  <a:bodyPr/>
                  <a:lstStyle/>
                  <a:p>
                    <a:fld id="{D067919A-8E5B-4B37-96AB-85E4742392E4}" type="SERIESNAME">
                      <a:rPr lang="ru-RU"/>
                      <a:pPr/>
                      <a:t>[ИМЯ РЯДА]</a:t>
                    </a:fld>
                    <a:r>
                      <a:rPr lang="ru-RU" baseline="0"/>
                      <a:t>
</a:t>
                    </a:r>
                    <a:fld id="{33787396-05F4-4EF3-9482-64083623E41D}" type="VALUE">
                      <a:rPr lang="ru-RU" baseline="0"/>
                      <a:pPr/>
                      <a:t>[ЗНАЧЕНИЕ]</a:t>
                    </a:fld>
                    <a:r>
                      <a:rPr lang="ru-RU" baseline="0"/>
                      <a:t> (</a:t>
                    </a:r>
                    <a:fld id="{F8FA5DC1-DA80-4633-B337-97697CEF194E}" type="PERCENTAGE">
                      <a:rPr lang="ru-RU" baseline="0"/>
                      <a:pPr/>
                      <a:t>[ПРОЦЕНТ]</a:t>
                    </a:fld>
                    <a:r>
                      <a:rPr lang="ru-RU" baseline="0"/>
                      <a:t>)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FDD-4B3F-8DF7-6C82C748E30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1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'Рисунок 2'!$A$4:$A$7</c:f>
              <c:strCache>
                <c:ptCount val="3"/>
                <c:pt idx="0">
                  <c:v>E</c:v>
                </c:pt>
                <c:pt idx="1">
                  <c:v>S</c:v>
                </c:pt>
                <c:pt idx="2">
                  <c:v>G</c:v>
                </c:pt>
              </c:strCache>
            </c:strRef>
          </c:cat>
          <c:val>
            <c:numRef>
              <c:f>'Рисунок 2'!$C$4:$C$7</c:f>
              <c:numCache>
                <c:formatCode>General</c:formatCode>
                <c:ptCount val="3"/>
                <c:pt idx="0">
                  <c:v>23</c:v>
                </c:pt>
                <c:pt idx="1">
                  <c:v>24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DD-4B3F-8DF7-6C82C748E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8"/>
      </c:doughnut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</c:legendEntry>
      <c:layout>
        <c:manualLayout>
          <c:xMode val="edge"/>
          <c:yMode val="edge"/>
          <c:x val="0.87050417559712145"/>
          <c:y val="0.47359489246961278"/>
          <c:w val="6.5518182089437715E-2"/>
          <c:h val="0.18304215849233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156908</xdr:colOff>
      <xdr:row>1</xdr:row>
      <xdr:rowOff>463782</xdr:rowOff>
    </xdr:from>
    <xdr:to>
      <xdr:col>27</xdr:col>
      <xdr:colOff>317500</xdr:colOff>
      <xdr:row>6</xdr:row>
      <xdr:rowOff>748393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4BDCE9C-64A0-B47A-81C2-FC0A07A061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476250</xdr:colOff>
      <xdr:row>4</xdr:row>
      <xdr:rowOff>181428</xdr:rowOff>
    </xdr:from>
    <xdr:to>
      <xdr:col>22</xdr:col>
      <xdr:colOff>90714</xdr:colOff>
      <xdr:row>4</xdr:row>
      <xdr:rowOff>442232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A7C83C-CBF0-4351-8650-78C6C8C041D3}"/>
            </a:ext>
          </a:extLst>
        </xdr:cNvPr>
        <xdr:cNvSpPr txBox="1"/>
      </xdr:nvSpPr>
      <xdr:spPr>
        <a:xfrm>
          <a:off x="23903214" y="3605892"/>
          <a:ext cx="839107" cy="260804"/>
        </a:xfrm>
        <a:prstGeom prst="rect">
          <a:avLst/>
        </a:prstGeom>
        <a:noFill/>
        <a:ln>
          <a:noFill/>
        </a:ln>
      </xdr:spPr>
      <xdr:txBody>
        <a:bodyPr vertOverflow="clip" wrap="square" rtlCol="0"/>
        <a:lstStyle/>
        <a:p>
          <a:pPr marL="0" indent="0" algn="ctr"/>
          <a:r>
            <a:rPr lang="en-US" sz="1200" b="1" u="sng" kern="1200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max 27</a:t>
          </a:r>
          <a:endParaRPr lang="ru-RU" sz="1200" b="1" u="sng" kern="120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453572</xdr:colOff>
      <xdr:row>2</xdr:row>
      <xdr:rowOff>272144</xdr:rowOff>
    </xdr:from>
    <xdr:to>
      <xdr:col>26</xdr:col>
      <xdr:colOff>0</xdr:colOff>
      <xdr:row>2</xdr:row>
      <xdr:rowOff>521608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DB0E2A-70E1-9FBC-D2CA-000A08F32574}"/>
            </a:ext>
          </a:extLst>
        </xdr:cNvPr>
        <xdr:cNvSpPr txBox="1"/>
      </xdr:nvSpPr>
      <xdr:spPr>
        <a:xfrm>
          <a:off x="26329822" y="1950358"/>
          <a:ext cx="771071" cy="249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u="sng" kern="1200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max</a:t>
          </a:r>
          <a:r>
            <a:rPr lang="en-US" sz="1200" b="1" u="sng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70</a:t>
          </a:r>
          <a:endParaRPr lang="ru-RU" sz="12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0.13774</cdr:x>
      <cdr:y>0.32455</cdr:y>
    </cdr:from>
    <cdr:to>
      <cdr:x>0.26038</cdr:x>
      <cdr:y>0.38795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452ADA1-D3C5-3F90-B6D2-5AC83EB9A4E1}"/>
            </a:ext>
          </a:extLst>
        </cdr:cNvPr>
        <cdr:cNvSpPr txBox="1"/>
      </cdr:nvSpPr>
      <cdr:spPr>
        <a:xfrm xmlns:a="http://schemas.openxmlformats.org/drawingml/2006/main">
          <a:off x="1034221" y="1509253"/>
          <a:ext cx="920834" cy="2948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 u="sng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max</a:t>
          </a:r>
          <a:r>
            <a:rPr lang="en-US" sz="1200" b="1" u="sng" kern="1200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54</a:t>
          </a:r>
          <a:endParaRPr lang="ru-RU" sz="1200" b="1" u="sng" kern="12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973668</xdr:colOff>
      <xdr:row>18</xdr:row>
      <xdr:rowOff>40167</xdr:rowOff>
    </xdr:from>
    <xdr:to>
      <xdr:col>11</xdr:col>
      <xdr:colOff>1008531</xdr:colOff>
      <xdr:row>21</xdr:row>
      <xdr:rowOff>1780490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4827E5D-9592-7501-2B04-DC9CA8912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64547</xdr:colOff>
      <xdr:row>20</xdr:row>
      <xdr:rowOff>108543</xdr:rowOff>
    </xdr:from>
    <xdr:to>
      <xdr:col>13</xdr:col>
      <xdr:colOff>275734</xdr:colOff>
      <xdr:row>21</xdr:row>
      <xdr:rowOff>500982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4FCFE8-E0B5-71DA-5B9D-66D7AFC8E819}"/>
            </a:ext>
          </a:extLst>
        </xdr:cNvPr>
        <xdr:cNvSpPr txBox="1"/>
      </xdr:nvSpPr>
      <xdr:spPr>
        <a:xfrm>
          <a:off x="15258365" y="4357270"/>
          <a:ext cx="2785824" cy="946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100" b="1">
              <a:latin typeface="Times New Roman" panose="02020603050405020304" pitchFamily="18" charset="0"/>
              <a:cs typeface="Times New Roman" panose="02020603050405020304" pitchFamily="18" charset="0"/>
            </a:rPr>
            <a:t>Топ-3 национальные рекомендации, которые используют</a:t>
          </a:r>
          <a:r>
            <a:rPr lang="ru-RU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компании, опирающиеся на российские законопроекты при редоставлениии нефинансовой отчетности</a:t>
          </a:r>
        </a:p>
        <a:p>
          <a:pPr algn="ctr"/>
          <a:endParaRPr lang="ru-RU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875773</xdr:colOff>
      <xdr:row>62</xdr:row>
      <xdr:rowOff>161110</xdr:rowOff>
    </xdr:from>
    <xdr:to>
      <xdr:col>11</xdr:col>
      <xdr:colOff>901558</xdr:colOff>
      <xdr:row>99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1063C32-98E4-D416-749E-C2C3CE7F8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444500</xdr:colOff>
      <xdr:row>67</xdr:row>
      <xdr:rowOff>38100</xdr:rowOff>
    </xdr:from>
    <xdr:to>
      <xdr:col>4</xdr:col>
      <xdr:colOff>977900</xdr:colOff>
      <xdr:row>68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6B2AA6B-9B1E-FB92-9D90-FE46950090BD}"/>
            </a:ext>
          </a:extLst>
        </xdr:cNvPr>
        <xdr:cNvSpPr txBox="1"/>
      </xdr:nvSpPr>
      <xdr:spPr>
        <a:xfrm>
          <a:off x="12128500" y="16103600"/>
          <a:ext cx="533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>
              <a:solidFill>
                <a:schemeClr val="tx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317</a:t>
          </a:r>
          <a:endParaRPr lang="ru-RU" sz="1300" b="1">
            <a:solidFill>
              <a:schemeClr val="tx2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10</xdr:col>
      <xdr:colOff>444500</xdr:colOff>
      <xdr:row>64</xdr:row>
      <xdr:rowOff>165100</xdr:rowOff>
    </xdr:from>
    <xdr:ext cx="434734" cy="28398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085C804-259D-31AE-8B9D-8A90A53C45CF}"/>
            </a:ext>
          </a:extLst>
        </xdr:cNvPr>
        <xdr:cNvSpPr txBox="1"/>
      </xdr:nvSpPr>
      <xdr:spPr>
        <a:xfrm>
          <a:off x="17399000" y="15659100"/>
          <a:ext cx="434734" cy="2839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363</a:t>
          </a:r>
          <a:endParaRPr lang="ru-RU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</xdr:col>
      <xdr:colOff>1743529</xdr:colOff>
      <xdr:row>88</xdr:row>
      <xdr:rowOff>30843</xdr:rowOff>
    </xdr:from>
    <xdr:to>
      <xdr:col>3</xdr:col>
      <xdr:colOff>254000</xdr:colOff>
      <xdr:row>89</xdr:row>
      <xdr:rowOff>45357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BC23953-A6FD-CFBD-D869-8D55C9EA8874}"/>
            </a:ext>
          </a:extLst>
        </xdr:cNvPr>
        <xdr:cNvSpPr txBox="1"/>
      </xdr:nvSpPr>
      <xdr:spPr>
        <a:xfrm>
          <a:off x="9499600" y="19343914"/>
          <a:ext cx="424543" cy="1959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300" b="1">
              <a:solidFill>
                <a:schemeClr val="accent5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12</a:t>
          </a:r>
        </a:p>
      </xdr:txBody>
    </xdr:sp>
    <xdr:clientData/>
  </xdr:twoCellAnchor>
  <xdr:twoCellAnchor>
    <xdr:from>
      <xdr:col>3</xdr:col>
      <xdr:colOff>1569357</xdr:colOff>
      <xdr:row>88</xdr:row>
      <xdr:rowOff>45358</xdr:rowOff>
    </xdr:from>
    <xdr:to>
      <xdr:col>4</xdr:col>
      <xdr:colOff>18143</xdr:colOff>
      <xdr:row>89</xdr:row>
      <xdr:rowOff>99787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822C910-8B2E-E806-90E2-2F7A7D550E6A}"/>
            </a:ext>
          </a:extLst>
        </xdr:cNvPr>
        <xdr:cNvSpPr txBox="1"/>
      </xdr:nvSpPr>
      <xdr:spPr>
        <a:xfrm>
          <a:off x="11239500" y="19358429"/>
          <a:ext cx="453572" cy="235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300" b="1">
              <a:solidFill>
                <a:schemeClr val="accent5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13</a:t>
          </a:r>
        </a:p>
      </xdr:txBody>
    </xdr:sp>
    <xdr:clientData/>
  </xdr:twoCellAnchor>
  <xdr:oneCellAnchor>
    <xdr:from>
      <xdr:col>5</xdr:col>
      <xdr:colOff>127000</xdr:colOff>
      <xdr:row>88</xdr:row>
      <xdr:rowOff>18143</xdr:rowOff>
    </xdr:from>
    <xdr:ext cx="351378" cy="28398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1E27F26-B892-949D-E6AE-953021739272}"/>
            </a:ext>
          </a:extLst>
        </xdr:cNvPr>
        <xdr:cNvSpPr txBox="1"/>
      </xdr:nvSpPr>
      <xdr:spPr>
        <a:xfrm>
          <a:off x="13017500" y="19331214"/>
          <a:ext cx="351378" cy="2839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300" b="1">
              <a:latin typeface="Times New Roman" panose="02020603050405020304" pitchFamily="18" charset="0"/>
              <a:cs typeface="Times New Roman" panose="02020603050405020304" pitchFamily="18" charset="0"/>
            </a:rPr>
            <a:t>13</a:t>
          </a:r>
        </a:p>
      </xdr:txBody>
    </xdr:sp>
    <xdr:clientData/>
  </xdr:oneCellAnchor>
  <xdr:oneCellAnchor>
    <xdr:from>
      <xdr:col>7</xdr:col>
      <xdr:colOff>326572</xdr:colOff>
      <xdr:row>88</xdr:row>
      <xdr:rowOff>27215</xdr:rowOff>
    </xdr:from>
    <xdr:ext cx="351378" cy="28398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E303624-F29D-B477-E9AD-8321D0860F04}"/>
            </a:ext>
          </a:extLst>
        </xdr:cNvPr>
        <xdr:cNvSpPr txBox="1"/>
      </xdr:nvSpPr>
      <xdr:spPr>
        <a:xfrm>
          <a:off x="14804572" y="19340286"/>
          <a:ext cx="351378" cy="2839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300" b="1">
              <a:latin typeface="Times New Roman" panose="02020603050405020304" pitchFamily="18" charset="0"/>
              <a:cs typeface="Times New Roman" panose="02020603050405020304" pitchFamily="18" charset="0"/>
            </a:rPr>
            <a:t>13</a:t>
          </a:r>
        </a:p>
      </xdr:txBody>
    </xdr:sp>
    <xdr:clientData/>
  </xdr:oneCellAnchor>
  <xdr:oneCellAnchor>
    <xdr:from>
      <xdr:col>9</xdr:col>
      <xdr:colOff>235858</xdr:colOff>
      <xdr:row>88</xdr:row>
      <xdr:rowOff>18144</xdr:rowOff>
    </xdr:from>
    <xdr:ext cx="351378" cy="28398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F5B9E5E-6B00-7849-B329-FFE74690F66C}"/>
            </a:ext>
          </a:extLst>
        </xdr:cNvPr>
        <xdr:cNvSpPr txBox="1"/>
      </xdr:nvSpPr>
      <xdr:spPr>
        <a:xfrm>
          <a:off x="16564429" y="19331215"/>
          <a:ext cx="351378" cy="2839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300" b="1">
              <a:solidFill>
                <a:schemeClr val="accent5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14</a:t>
          </a:r>
        </a:p>
      </xdr:txBody>
    </xdr:sp>
    <xdr:clientData/>
  </xdr:oneCellAnchor>
  <xdr:twoCellAnchor>
    <xdr:from>
      <xdr:col>3</xdr:col>
      <xdr:colOff>183173</xdr:colOff>
      <xdr:row>91</xdr:row>
      <xdr:rowOff>73269</xdr:rowOff>
    </xdr:from>
    <xdr:to>
      <xdr:col>3</xdr:col>
      <xdr:colOff>744904</xdr:colOff>
      <xdr:row>93</xdr:row>
      <xdr:rowOff>-1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BC9E795-A94F-A433-AB3D-B17D5D74C24A}"/>
            </a:ext>
          </a:extLst>
        </xdr:cNvPr>
        <xdr:cNvSpPr txBox="1"/>
      </xdr:nvSpPr>
      <xdr:spPr>
        <a:xfrm>
          <a:off x="9854711" y="20039134"/>
          <a:ext cx="561731" cy="2930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3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2019</a:t>
          </a:r>
        </a:p>
      </xdr:txBody>
    </xdr:sp>
    <xdr:clientData/>
  </xdr:twoCellAnchor>
  <xdr:twoCellAnchor>
    <xdr:from>
      <xdr:col>3</xdr:col>
      <xdr:colOff>1966058</xdr:colOff>
      <xdr:row>91</xdr:row>
      <xdr:rowOff>61058</xdr:rowOff>
    </xdr:from>
    <xdr:to>
      <xdr:col>4</xdr:col>
      <xdr:colOff>622788</xdr:colOff>
      <xdr:row>93</xdr:row>
      <xdr:rowOff>24422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FDB6DAC-E77A-01B5-4A9D-163E700885B7}"/>
            </a:ext>
          </a:extLst>
        </xdr:cNvPr>
        <xdr:cNvSpPr txBox="1"/>
      </xdr:nvSpPr>
      <xdr:spPr>
        <a:xfrm>
          <a:off x="11637596" y="20026923"/>
          <a:ext cx="659423" cy="3297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300" b="0">
              <a:latin typeface="Times New Roman" panose="02020603050405020304" pitchFamily="18" charset="0"/>
              <a:cs typeface="Times New Roman" panose="02020603050405020304" pitchFamily="18" charset="0"/>
            </a:rPr>
            <a:t>2020</a:t>
          </a:r>
        </a:p>
      </xdr:txBody>
    </xdr:sp>
    <xdr:clientData/>
  </xdr:twoCellAnchor>
  <xdr:oneCellAnchor>
    <xdr:from>
      <xdr:col>5</xdr:col>
      <xdr:colOff>525096</xdr:colOff>
      <xdr:row>91</xdr:row>
      <xdr:rowOff>61058</xdr:rowOff>
    </xdr:from>
    <xdr:ext cx="518091" cy="28398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97964B0-4B19-7F41-72BD-EB73A7F11091}"/>
            </a:ext>
          </a:extLst>
        </xdr:cNvPr>
        <xdr:cNvSpPr txBox="1"/>
      </xdr:nvSpPr>
      <xdr:spPr>
        <a:xfrm>
          <a:off x="13420481" y="20026923"/>
          <a:ext cx="518091" cy="2839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300">
              <a:latin typeface="Times New Roman" panose="02020603050405020304" pitchFamily="18" charset="0"/>
              <a:cs typeface="Times New Roman" panose="02020603050405020304" pitchFamily="18" charset="0"/>
            </a:rPr>
            <a:t>2021</a:t>
          </a:r>
        </a:p>
      </xdr:txBody>
    </xdr:sp>
    <xdr:clientData/>
  </xdr:oneCellAnchor>
  <xdr:oneCellAnchor>
    <xdr:from>
      <xdr:col>8</xdr:col>
      <xdr:colOff>73269</xdr:colOff>
      <xdr:row>91</xdr:row>
      <xdr:rowOff>24424</xdr:rowOff>
    </xdr:from>
    <xdr:ext cx="518091" cy="28398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4C2B72E-4626-124D-9EC3-1D728946FBC5}"/>
            </a:ext>
          </a:extLst>
        </xdr:cNvPr>
        <xdr:cNvSpPr txBox="1"/>
      </xdr:nvSpPr>
      <xdr:spPr>
        <a:xfrm>
          <a:off x="15166731" y="19990289"/>
          <a:ext cx="518091" cy="2839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300">
              <a:latin typeface="Times New Roman" panose="02020603050405020304" pitchFamily="18" charset="0"/>
              <a:cs typeface="Times New Roman" panose="02020603050405020304" pitchFamily="18" charset="0"/>
            </a:rPr>
            <a:t>2022</a:t>
          </a:r>
        </a:p>
      </xdr:txBody>
    </xdr:sp>
    <xdr:clientData/>
  </xdr:oneCellAnchor>
  <xdr:twoCellAnchor>
    <xdr:from>
      <xdr:col>9</xdr:col>
      <xdr:colOff>598365</xdr:colOff>
      <xdr:row>90</xdr:row>
      <xdr:rowOff>170962</xdr:rowOff>
    </xdr:from>
    <xdr:to>
      <xdr:col>11</xdr:col>
      <xdr:colOff>109903</xdr:colOff>
      <xdr:row>92</xdr:row>
      <xdr:rowOff>85481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F65365B-45AB-AFC9-0F36-ACF7688F5E16}"/>
            </a:ext>
          </a:extLst>
        </xdr:cNvPr>
        <xdr:cNvSpPr txBox="1"/>
      </xdr:nvSpPr>
      <xdr:spPr>
        <a:xfrm>
          <a:off x="16937403" y="19953654"/>
          <a:ext cx="659423" cy="2808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300">
              <a:latin typeface="Times New Roman" panose="02020603050405020304" pitchFamily="18" charset="0"/>
              <a:cs typeface="Times New Roman" panose="02020603050405020304" pitchFamily="18" charset="0"/>
            </a:rPr>
            <a:t>2023</a:t>
          </a:r>
        </a:p>
      </xdr:txBody>
    </xdr:sp>
    <xdr:clientData/>
  </xdr:twoCellAnchor>
  <xdr:twoCellAnchor>
    <xdr:from>
      <xdr:col>3</xdr:col>
      <xdr:colOff>1332255</xdr:colOff>
      <xdr:row>81</xdr:row>
      <xdr:rowOff>127830</xdr:rowOff>
    </xdr:from>
    <xdr:to>
      <xdr:col>4</xdr:col>
      <xdr:colOff>186764</xdr:colOff>
      <xdr:row>82</xdr:row>
      <xdr:rowOff>99608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FE7C84A9-D061-9451-1EAA-859810291FD3}"/>
            </a:ext>
          </a:extLst>
        </xdr:cNvPr>
        <xdr:cNvCxnSpPr/>
      </xdr:nvCxnSpPr>
      <xdr:spPr>
        <a:xfrm>
          <a:off x="11006667" y="18530379"/>
          <a:ext cx="859117" cy="1585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1456764</xdr:colOff>
      <xdr:row>80</xdr:row>
      <xdr:rowOff>62255</xdr:rowOff>
    </xdr:from>
    <xdr:ext cx="740331" cy="28398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E90B52C-851F-6CCB-8D02-092591595FAB}"/>
            </a:ext>
          </a:extLst>
        </xdr:cNvPr>
        <xdr:cNvSpPr txBox="1"/>
      </xdr:nvSpPr>
      <xdr:spPr>
        <a:xfrm>
          <a:off x="11131176" y="18278039"/>
          <a:ext cx="740331" cy="2839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3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- 0,04%</a:t>
          </a:r>
        </a:p>
      </xdr:txBody>
    </xdr:sp>
    <xdr:clientData/>
  </xdr:oneCellAnchor>
  <xdr:twoCellAnchor>
    <xdr:from>
      <xdr:col>4</xdr:col>
      <xdr:colOff>1207744</xdr:colOff>
      <xdr:row>82</xdr:row>
      <xdr:rowOff>12450</xdr:rowOff>
    </xdr:from>
    <xdr:to>
      <xdr:col>5</xdr:col>
      <xdr:colOff>796861</xdr:colOff>
      <xdr:row>83</xdr:row>
      <xdr:rowOff>124509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9758D35-0C3E-6F63-5D83-3518F7614614}"/>
            </a:ext>
          </a:extLst>
        </xdr:cNvPr>
        <xdr:cNvSpPr txBox="1"/>
      </xdr:nvSpPr>
      <xdr:spPr>
        <a:xfrm>
          <a:off x="12886764" y="18601764"/>
          <a:ext cx="809313" cy="298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3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- 0,01%</a:t>
          </a:r>
        </a:p>
      </xdr:txBody>
    </xdr:sp>
    <xdr:clientData/>
  </xdr:twoCellAnchor>
  <xdr:twoCellAnchor>
    <xdr:from>
      <xdr:col>9</xdr:col>
      <xdr:colOff>49803</xdr:colOff>
      <xdr:row>84</xdr:row>
      <xdr:rowOff>62255</xdr:rowOff>
    </xdr:from>
    <xdr:to>
      <xdr:col>10</xdr:col>
      <xdr:colOff>298824</xdr:colOff>
      <xdr:row>86</xdr:row>
      <xdr:rowOff>112059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CBD531E-2CC3-1112-4694-67C3F043B0AF}"/>
            </a:ext>
          </a:extLst>
        </xdr:cNvPr>
        <xdr:cNvSpPr txBox="1"/>
      </xdr:nvSpPr>
      <xdr:spPr>
        <a:xfrm>
          <a:off x="16397940" y="19025098"/>
          <a:ext cx="859119" cy="423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3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- 0,12%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0.155</cdr:x>
      <cdr:y>0.09109</cdr:y>
    </cdr:from>
    <cdr:to>
      <cdr:x>0.20057</cdr:x>
      <cdr:y>0.13531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FE99040-BE58-1A7D-A3BE-67D668A44304}"/>
            </a:ext>
          </a:extLst>
        </cdr:cNvPr>
        <cdr:cNvSpPr txBox="1"/>
      </cdr:nvSpPr>
      <cdr:spPr>
        <a:xfrm xmlns:a="http://schemas.openxmlformats.org/drawingml/2006/main">
          <a:off x="1511827" y="575490"/>
          <a:ext cx="444500" cy="279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 kern="1200"/>
        </a:p>
      </cdr:txBody>
    </cdr:sp>
  </cdr:relSizeAnchor>
  <cdr:relSizeAnchor xmlns:cdr="http://schemas.openxmlformats.org/drawingml/2006/chartDrawing">
    <cdr:from>
      <cdr:x>0.15494</cdr:x>
      <cdr:y>0.10252</cdr:y>
    </cdr:from>
    <cdr:to>
      <cdr:x>0.20051</cdr:x>
      <cdr:y>0.14674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F1837193-268D-FC58-7EE5-2476456040A3}"/>
            </a:ext>
          </a:extLst>
        </cdr:cNvPr>
        <cdr:cNvSpPr txBox="1"/>
      </cdr:nvSpPr>
      <cdr:spPr>
        <a:xfrm xmlns:a="http://schemas.openxmlformats.org/drawingml/2006/main">
          <a:off x="1511300" y="647700"/>
          <a:ext cx="444500" cy="279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 sz="1100" kern="1200"/>
        </a:p>
      </cdr:txBody>
    </cdr:sp>
  </cdr:relSizeAnchor>
  <cdr:relSizeAnchor xmlns:cdr="http://schemas.openxmlformats.org/drawingml/2006/chartDrawing">
    <cdr:from>
      <cdr:x>0.17769</cdr:x>
      <cdr:y>0.1693</cdr:y>
    </cdr:from>
    <cdr:to>
      <cdr:x>0.22456</cdr:x>
      <cdr:y>0.22357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440F7C56-52E2-532C-4805-41234706B0C7}"/>
            </a:ext>
          </a:extLst>
        </cdr:cNvPr>
        <cdr:cNvSpPr txBox="1"/>
      </cdr:nvSpPr>
      <cdr:spPr>
        <a:xfrm xmlns:a="http://schemas.openxmlformats.org/drawingml/2006/main">
          <a:off x="1730937" y="1109180"/>
          <a:ext cx="456605" cy="35559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300" b="1" kern="1200">
              <a:solidFill>
                <a:schemeClr val="tx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290</a:t>
          </a:r>
        </a:p>
      </cdr:txBody>
    </cdr:sp>
  </cdr:relSizeAnchor>
  <cdr:relSizeAnchor xmlns:cdr="http://schemas.openxmlformats.org/drawingml/2006/chartDrawing">
    <cdr:from>
      <cdr:x>0.53779</cdr:x>
      <cdr:y>0.06697</cdr:y>
    </cdr:from>
    <cdr:to>
      <cdr:x>0.59248</cdr:x>
      <cdr:y>0.11039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BDD8C5D-0BF2-FAF8-222E-1210C53BB068}"/>
            </a:ext>
          </a:extLst>
        </cdr:cNvPr>
        <cdr:cNvSpPr txBox="1"/>
      </cdr:nvSpPr>
      <cdr:spPr>
        <a:xfrm xmlns:a="http://schemas.openxmlformats.org/drawingml/2006/main">
          <a:off x="5245627" y="423090"/>
          <a:ext cx="533400" cy="274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 kern="1200"/>
        </a:p>
      </cdr:txBody>
    </cdr:sp>
  </cdr:relSizeAnchor>
  <cdr:relSizeAnchor xmlns:cdr="http://schemas.openxmlformats.org/drawingml/2006/chartDrawing">
    <cdr:from>
      <cdr:x>0.5391</cdr:x>
      <cdr:y>0.11641</cdr:y>
    </cdr:from>
    <cdr:to>
      <cdr:x>0.58727</cdr:x>
      <cdr:y>0.17068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18932C85-03AD-897F-4460-7EEEA4E4B795}"/>
            </a:ext>
          </a:extLst>
        </cdr:cNvPr>
        <cdr:cNvSpPr txBox="1"/>
      </cdr:nvSpPr>
      <cdr:spPr>
        <a:xfrm xmlns:a="http://schemas.openxmlformats.org/drawingml/2006/main">
          <a:off x="5258327" y="801730"/>
          <a:ext cx="469900" cy="373809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300" b="1" kern="1200">
              <a:solidFill>
                <a:schemeClr val="tx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318</a:t>
          </a:r>
          <a:endParaRPr lang="ru-RU" sz="1300" b="1" kern="1200">
            <a:solidFill>
              <a:schemeClr val="tx2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0.71487</cdr:x>
      <cdr:y>0.09933</cdr:y>
    </cdr:from>
    <cdr:to>
      <cdr:x>0.77086</cdr:x>
      <cdr:y>0.13953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F32D3264-9A7B-3284-A135-525C798E510F}"/>
            </a:ext>
          </a:extLst>
        </cdr:cNvPr>
        <cdr:cNvSpPr txBox="1"/>
      </cdr:nvSpPr>
      <cdr:spPr>
        <a:xfrm xmlns:a="http://schemas.openxmlformats.org/drawingml/2006/main">
          <a:off x="6972827" y="684103"/>
          <a:ext cx="546100" cy="276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300" b="1" kern="1200">
              <a:solidFill>
                <a:schemeClr val="tx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327</a:t>
          </a:r>
          <a:endParaRPr lang="ru-RU" sz="1300" b="1" kern="1200">
            <a:solidFill>
              <a:schemeClr val="tx2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0.42353</cdr:x>
      <cdr:y>0.56466</cdr:y>
    </cdr:from>
    <cdr:to>
      <cdr:x>0.51154</cdr:x>
      <cdr:y>0.58815</cdr:y>
    </cdr:to>
    <cdr:cxnSp macro="">
      <cdr:nvCxnSpPr>
        <cdr:cNvPr id="8" name="Прямая со стрелкой 7">
          <a:extLst xmlns:a="http://schemas.openxmlformats.org/drawingml/2006/main">
            <a:ext uri="{FF2B5EF4-FFF2-40B4-BE49-F238E27FC236}">
              <a16:creationId xmlns:a16="http://schemas.microsoft.com/office/drawing/2014/main" id="{FE7C84A9-D061-9451-1EAA-859810291FD3}"/>
            </a:ext>
          </a:extLst>
        </cdr:cNvPr>
        <cdr:cNvCxnSpPr/>
      </cdr:nvCxnSpPr>
      <cdr:spPr>
        <a:xfrm xmlns:a="http://schemas.openxmlformats.org/drawingml/2006/main">
          <a:off x="4134721" y="3810996"/>
          <a:ext cx="859117" cy="15854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0.60464</cdr:x>
      <cdr:y>0.59971</cdr:y>
    </cdr:from>
    <cdr:to>
      <cdr:x>0.69264</cdr:x>
      <cdr:y>0.6232</cdr:y>
    </cdr:to>
    <cdr:cxnSp macro="">
      <cdr:nvCxnSpPr>
        <cdr:cNvPr id="9" name="Прямая со стрелкой 8">
          <a:extLst xmlns:a="http://schemas.openxmlformats.org/drawingml/2006/main">
            <a:ext uri="{FF2B5EF4-FFF2-40B4-BE49-F238E27FC236}">
              <a16:creationId xmlns:a16="http://schemas.microsoft.com/office/drawing/2014/main" id="{C77B26BE-00AE-F22E-B687-1567130BB6DF}"/>
            </a:ext>
          </a:extLst>
        </cdr:cNvPr>
        <cdr:cNvCxnSpPr/>
      </cdr:nvCxnSpPr>
      <cdr:spPr>
        <a:xfrm xmlns:a="http://schemas.openxmlformats.org/drawingml/2006/main">
          <a:off x="5902761" y="4047565"/>
          <a:ext cx="859117" cy="15854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0.78447</cdr:x>
      <cdr:y>0.62923</cdr:y>
    </cdr:from>
    <cdr:to>
      <cdr:x>0.87247</cdr:x>
      <cdr:y>0.65272</cdr:y>
    </cdr:to>
    <cdr:cxnSp macro="">
      <cdr:nvCxnSpPr>
        <cdr:cNvPr id="10" name="Прямая со стрелкой 9">
          <a:extLst xmlns:a="http://schemas.openxmlformats.org/drawingml/2006/main">
            <a:ext uri="{FF2B5EF4-FFF2-40B4-BE49-F238E27FC236}">
              <a16:creationId xmlns:a16="http://schemas.microsoft.com/office/drawing/2014/main" id="{C77B26BE-00AE-F22E-B687-1567130BB6DF}"/>
            </a:ext>
          </a:extLst>
        </cdr:cNvPr>
        <cdr:cNvCxnSpPr/>
      </cdr:nvCxnSpPr>
      <cdr:spPr>
        <a:xfrm xmlns:a="http://schemas.openxmlformats.org/drawingml/2006/main">
          <a:off x="7658349" y="4246781"/>
          <a:ext cx="859117" cy="15854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0.61559</cdr:x>
      <cdr:y>0.56278</cdr:y>
    </cdr:from>
    <cdr:to>
      <cdr:x>0.70486</cdr:x>
      <cdr:y>0.60152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D456A98A-399B-7933-E55A-FDD06A88196B}"/>
            </a:ext>
          </a:extLst>
        </cdr:cNvPr>
        <cdr:cNvSpPr txBox="1"/>
      </cdr:nvSpPr>
      <cdr:spPr>
        <a:xfrm xmlns:a="http://schemas.openxmlformats.org/drawingml/2006/main">
          <a:off x="6009619" y="3798301"/>
          <a:ext cx="871568" cy="261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3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- 0,11%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673100</xdr:colOff>
      <xdr:row>8</xdr:row>
      <xdr:rowOff>110628</xdr:rowOff>
    </xdr:from>
    <xdr:to>
      <xdr:col>4</xdr:col>
      <xdr:colOff>127000</xdr:colOff>
      <xdr:row>37</xdr:row>
      <xdr:rowOff>12700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4E7149C-44A3-DC50-7458-CC6FAB17E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0.69866</cdr:x>
      <cdr:y>0.21833</cdr:y>
    </cdr:from>
    <cdr:to>
      <cdr:x>0.73957</cdr:x>
      <cdr:y>0.26982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D485B7D-7153-9291-351B-7D79C4A1B71A}"/>
            </a:ext>
          </a:extLst>
        </cdr:cNvPr>
        <cdr:cNvSpPr txBox="1"/>
      </cdr:nvSpPr>
      <cdr:spPr>
        <a:xfrm xmlns:a="http://schemas.openxmlformats.org/drawingml/2006/main">
          <a:off x="10629900" y="1184772"/>
          <a:ext cx="622300" cy="279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39,5</a:t>
          </a:r>
        </a:p>
      </cdr:txBody>
    </cdr:sp>
  </cdr:relSizeAnchor>
  <cdr:relSizeAnchor xmlns:cdr="http://schemas.openxmlformats.org/drawingml/2006/chartDrawing">
    <cdr:from>
      <cdr:x>0.64524</cdr:x>
      <cdr:y>0.50619</cdr:y>
    </cdr:from>
    <cdr:to>
      <cdr:x>0.66611</cdr:x>
      <cdr:y>0.56236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A9C39B13-C935-7D57-7766-B71E2C5BE9FD}"/>
            </a:ext>
          </a:extLst>
        </cdr:cNvPr>
        <cdr:cNvSpPr txBox="1"/>
      </cdr:nvSpPr>
      <cdr:spPr>
        <a:xfrm xmlns:a="http://schemas.openxmlformats.org/drawingml/2006/main">
          <a:off x="9817058" y="2746876"/>
          <a:ext cx="317528" cy="304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5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33</a:t>
          </a:r>
          <a:endParaRPr lang="ru-RU" sz="1500" b="1" kern="12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0.17863</cdr:x>
      <cdr:y>0.78469</cdr:y>
    </cdr:from>
    <cdr:to>
      <cdr:x>0.20618</cdr:x>
      <cdr:y>0.85022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8A2D43B6-C890-504F-08B5-8E6A20E90367}"/>
            </a:ext>
          </a:extLst>
        </cdr:cNvPr>
        <cdr:cNvSpPr txBox="1"/>
      </cdr:nvSpPr>
      <cdr:spPr>
        <a:xfrm xmlns:a="http://schemas.openxmlformats.org/drawingml/2006/main">
          <a:off x="2717749" y="4258175"/>
          <a:ext cx="419162" cy="355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7,5</a:t>
          </a:r>
          <a:endParaRPr lang="ru-RU" sz="1400" b="1" kern="12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0.69115</cdr:x>
      <cdr:y>0.17854</cdr:y>
    </cdr:from>
    <cdr:to>
      <cdr:x>0.6995</cdr:x>
      <cdr:y>0.33066</cdr:y>
    </cdr:to>
    <cdr:sp macro="" textlink="">
      <cdr:nvSpPr>
        <cdr:cNvPr id="2" name="Правая фигурная скобка 1">
          <a:extLst xmlns:a="http://schemas.openxmlformats.org/drawingml/2006/main">
            <a:ext uri="{FF2B5EF4-FFF2-40B4-BE49-F238E27FC236}">
              <a16:creationId xmlns:a16="http://schemas.microsoft.com/office/drawing/2014/main" id="{67BF28E4-F48A-32BF-52E6-3BC2CA2F7C89}"/>
            </a:ext>
          </a:extLst>
        </cdr:cNvPr>
        <cdr:cNvSpPr/>
      </cdr:nvSpPr>
      <cdr:spPr>
        <a:xfrm xmlns:a="http://schemas.openxmlformats.org/drawingml/2006/main">
          <a:off x="10515600" y="968872"/>
          <a:ext cx="127000" cy="825500"/>
        </a:xfrm>
        <a:prstGeom xmlns:a="http://schemas.openxmlformats.org/drawingml/2006/main" prst="rightBrac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 kern="1200"/>
        </a:p>
      </cdr:txBody>
    </cdr:sp>
  </cdr:relSizeAnchor>
  <cdr:relSizeAnchor xmlns:cdr="http://schemas.openxmlformats.org/drawingml/2006/chartDrawing">
    <cdr:from>
      <cdr:x>0.16611</cdr:x>
      <cdr:y>0.73487</cdr:y>
    </cdr:from>
    <cdr:to>
      <cdr:x>0.17446</cdr:x>
      <cdr:y>0.88699</cdr:y>
    </cdr:to>
    <cdr:sp macro="" textlink="">
      <cdr:nvSpPr>
        <cdr:cNvPr id="7" name="Правая фигурная скобка 6">
          <a:extLst xmlns:a="http://schemas.openxmlformats.org/drawingml/2006/main">
            <a:ext uri="{FF2B5EF4-FFF2-40B4-BE49-F238E27FC236}">
              <a16:creationId xmlns:a16="http://schemas.microsoft.com/office/drawing/2014/main" id="{CC6DD4B8-4952-BF67-E1BD-8B24EBB4A84F}"/>
            </a:ext>
          </a:extLst>
        </cdr:cNvPr>
        <cdr:cNvSpPr/>
      </cdr:nvSpPr>
      <cdr:spPr>
        <a:xfrm xmlns:a="http://schemas.openxmlformats.org/drawingml/2006/main">
          <a:off x="2527300" y="3987800"/>
          <a:ext cx="127000" cy="825500"/>
        </a:xfrm>
        <a:prstGeom xmlns:a="http://schemas.openxmlformats.org/drawingml/2006/main" prst="rightBrac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 kern="1200"/>
        </a:p>
      </cdr:txBody>
    </cdr:sp>
  </cdr:relSizeAnchor>
  <cdr:relSizeAnchor xmlns:cdr="http://schemas.openxmlformats.org/drawingml/2006/chartDrawing">
    <cdr:from>
      <cdr:x>0.63356</cdr:x>
      <cdr:y>0.45871</cdr:y>
    </cdr:from>
    <cdr:to>
      <cdr:x>0.6419</cdr:x>
      <cdr:y>0.61083</cdr:y>
    </cdr:to>
    <cdr:sp macro="" textlink="">
      <cdr:nvSpPr>
        <cdr:cNvPr id="8" name="Правая фигурная скобка 7">
          <a:extLst xmlns:a="http://schemas.openxmlformats.org/drawingml/2006/main">
            <a:ext uri="{FF2B5EF4-FFF2-40B4-BE49-F238E27FC236}">
              <a16:creationId xmlns:a16="http://schemas.microsoft.com/office/drawing/2014/main" id="{0C12B13D-1509-3B80-F0B7-93B1D4FF4779}"/>
            </a:ext>
          </a:extLst>
        </cdr:cNvPr>
        <cdr:cNvSpPr/>
      </cdr:nvSpPr>
      <cdr:spPr>
        <a:xfrm xmlns:a="http://schemas.openxmlformats.org/drawingml/2006/main">
          <a:off x="9639300" y="2489200"/>
          <a:ext cx="127000" cy="825500"/>
        </a:xfrm>
        <a:prstGeom xmlns:a="http://schemas.openxmlformats.org/drawingml/2006/main" prst="rightBrac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 kern="12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56028</xdr:colOff>
      <xdr:row>8</xdr:row>
      <xdr:rowOff>149862</xdr:rowOff>
    </xdr:from>
    <xdr:to>
      <xdr:col>6</xdr:col>
      <xdr:colOff>265813</xdr:colOff>
      <xdr:row>30</xdr:row>
      <xdr:rowOff>70170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DCAD5F4-7E2A-A867-D4AC-0AD679208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лада Ц" refreshedDate="45731.721648842591" createdVersion="8" refreshedVersion="8" minRefreshableVersion="3" recordCount="55" xr:uid="{A91345DF-BB58-4784-896A-8922F336E733}">
  <cacheSource type="worksheet">
    <worksheetSource ref="A1:H56" sheet="только совпадения"/>
  </cacheSource>
  <cacheFields count="8">
    <cacheField name="Элемент ESG" numFmtId="0">
      <sharedItems count="3">
        <s v="E"/>
        <s v="S"/>
        <s v="G"/>
      </sharedItems>
    </cacheField>
    <cacheField name="Показатель из рекомендации по разработке методологии и присвоению ESG-рейтингов  Банка России от 30.06.2023" numFmtId="0">
      <sharedItems longText="1"/>
    </cacheField>
    <cacheField name="Базовые индикаторы результативности РСПП" numFmtId="0">
      <sharedItems containsSemiMixedTypes="0" containsString="0" containsNumber="1" minValue="0" maxValue="1"/>
    </cacheField>
    <cacheField name="Методические рекомендации по проведению ESG- оценки поставщиков (Анкета лидеров рынка)" numFmtId="0">
      <sharedItems containsSemiMixedTypes="0" containsString="0" containsNumber="1" minValue="0" maxValue="1"/>
    </cacheField>
    <cacheField name="Перечень ключевых (базовых) показателей отчетности об устойчивом развитии Минэкономразвития России" numFmtId="0">
      <sharedItems containsSemiMixedTypes="0" containsString="0" containsNumber="1" containsInteger="1" minValue="0" maxValue="1"/>
    </cacheField>
    <cacheField name="Показатель из рекомендации по разработке методологии и присвоению ESG-рейтингов  Банка России от 30.06.20232" numFmtId="0">
      <sharedItems containsSemiMixedTypes="0" containsString="0" containsNumber="1" containsInteger="1" minValue="1" maxValue="1"/>
    </cacheField>
    <cacheField name="Совпадение частичное" numFmtId="0">
      <sharedItems containsSemiMixedTypes="0" containsString="0" containsNumber="1" containsInteger="1" minValue="1" maxValue="1"/>
    </cacheField>
    <cacheField name="Совпадение полное 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лада Ц" refreshedDate="45739.533781712962" createdVersion="8" refreshedVersion="8" minRefreshableVersion="3" recordCount="151" xr:uid="{83A732D8-1E6B-4F34-BE6D-DC673E7EB1AE}">
  <cacheSource type="worksheet">
    <worksheetSource ref="A1:H152" sheet="Приложение №1"/>
  </cacheSource>
  <cacheFields count="7">
    <cacheField name="Элемент ESG" numFmtId="0">
      <sharedItems count="4">
        <s v="Е"/>
        <s v="S"/>
        <s v="G"/>
        <s v="E" u="1"/>
      </sharedItems>
    </cacheField>
    <cacheField name="Показатель из рекомендации по разработке методологии и присвоению ESG-рейтингов  Банка России от 30.06.2023" numFmtId="0">
      <sharedItems longText="1"/>
    </cacheField>
    <cacheField name="Базовые индикаторы результативности РСПП" numFmtId="0">
      <sharedItems containsSemiMixedTypes="0" containsString="0" containsNumber="1" minValue="0" maxValue="1"/>
    </cacheField>
    <cacheField name="Методические рекомендации по проведению ESG- оценки поставщиков (Анкета лидеров рынка)" numFmtId="0">
      <sharedItems containsSemiMixedTypes="0" containsString="0" containsNumber="1" minValue="0" maxValue="1"/>
    </cacheField>
    <cacheField name="Перечень ключевых (базовых) показателей отчетности об устойчивом развитии Минэкономразвития России" numFmtId="0">
      <sharedItems containsSemiMixedTypes="0" containsString="0" containsNumber="1" containsInteger="1" minValue="0" maxValue="1"/>
    </cacheField>
    <cacheField name="Совпадение частичное" numFmtId="0">
      <sharedItems containsSemiMixedTypes="0" containsString="0" containsNumber="1" containsInteger="1" minValue="0" maxValue="1"/>
    </cacheField>
    <cacheField name="Совпадение полное 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лада Ц" refreshedDate="45740.026739699075" createdVersion="8" refreshedVersion="8" minRefreshableVersion="3" recordCount="151" xr:uid="{8F31D9E2-E909-4C85-ABB2-BE0F691AE245}">
  <cacheSource type="worksheet">
    <worksheetSource ref="A1:G152" sheet="Приложение №2"/>
  </cacheSource>
  <cacheFields count="7">
    <cacheField name="Элемент ESG" numFmtId="0">
      <sharedItems count="3">
        <s v="E"/>
        <s v="S"/>
        <s v="G"/>
      </sharedItems>
    </cacheField>
    <cacheField name="Показатель из рекомендации по разработке методологии и присвоению ESG-рейтингов  Банка России от 30.06.2023" numFmtId="0">
      <sharedItems longText="1"/>
    </cacheField>
    <cacheField name="Газпром" numFmtId="0">
      <sharedItems containsSemiMixedTypes="0" containsString="0" containsNumber="1" containsInteger="1" minValue="0" maxValue="1" count="2">
        <n v="1"/>
        <n v="0"/>
      </sharedItems>
    </cacheField>
    <cacheField name="Лукойл" numFmtId="0">
      <sharedItems containsSemiMixedTypes="0" containsString="0" containsNumber="1" containsInteger="1" minValue="0" maxValue="1" count="2">
        <n v="1"/>
        <n v="0"/>
      </sharedItems>
    </cacheField>
    <cacheField name="Роснефть" numFmtId="0">
      <sharedItems containsSemiMixedTypes="0" containsString="0" containsNumber="1" containsInteger="1" minValue="0" maxValue="1"/>
    </cacheField>
    <cacheField name="Татнефть" numFmtId="0">
      <sharedItems containsSemiMixedTypes="0" containsString="0" containsNumber="1" containsInteger="1" minValue="0" maxValue="1"/>
    </cacheField>
    <cacheField name="Новатэк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s v="Общий объем забираемой воды"/>
    <n v="1"/>
    <n v="1"/>
    <n v="1"/>
    <n v="1"/>
    <n v="1"/>
    <n v="1"/>
  </r>
  <r>
    <x v="0"/>
    <s v="Использование воды на собственные нужды "/>
    <n v="1"/>
    <n v="1"/>
    <n v="0"/>
    <n v="1"/>
    <n v="1"/>
    <n v="0"/>
  </r>
  <r>
    <x v="0"/>
    <s v="Водоотведение в поверхностные водные объекты (в куб. метрах)"/>
    <n v="1"/>
    <n v="1"/>
    <n v="0"/>
    <n v="1"/>
    <n v="1"/>
    <n v="0"/>
  </r>
  <r>
    <x v="0"/>
    <s v="Доля оборотной и повторно-последовательно используемой воды в общем объеме воды, используемой на производственные нужды (в процентах)"/>
    <n v="1"/>
    <n v="0"/>
    <n v="1"/>
    <n v="1"/>
    <n v="1"/>
    <n v="0"/>
  </r>
  <r>
    <x v="0"/>
    <s v="Наличие политики / стратегии / дорожной карты / плана по снижению воздействия на водные ресурсы"/>
    <n v="0"/>
    <n v="1"/>
    <n v="0"/>
    <n v="1"/>
    <n v="1"/>
    <n v="0"/>
  </r>
  <r>
    <x v="0"/>
    <s v="Фактические валовые выбросы загрязняющих веществ в атмосферу (в тоннах)"/>
    <n v="1"/>
    <n v="1"/>
    <n v="1"/>
    <n v="1"/>
    <n v="1"/>
    <n v="1"/>
  </r>
  <r>
    <x v="0"/>
    <s v="Наличие политики / стратегии / дорожной карты / плана по снижению воздействия на атмосферный воздух"/>
    <n v="0"/>
    <n v="1"/>
    <n v="0"/>
    <n v="1"/>
    <n v="1"/>
    <n v="0"/>
  </r>
  <r>
    <x v="0"/>
    <s v="Общее количество потребляемой  /  производимой энергии"/>
    <n v="1"/>
    <n v="1"/>
    <n v="1"/>
    <n v="1"/>
    <n v="1"/>
    <n v="1"/>
  </r>
  <r>
    <x v="0"/>
    <s v="Общее количество потребляемой / производимой энергии на базе низкоуглеродной генерации"/>
    <n v="0"/>
    <n v="0"/>
    <n v="1"/>
    <n v="1"/>
    <n v="1"/>
    <n v="0"/>
  </r>
  <r>
    <x v="0"/>
    <s v="Наличие политики / стратегии / дорожной карты / плана по повышению энергоэффективности"/>
    <n v="0"/>
    <n v="1"/>
    <n v="0"/>
    <n v="1"/>
    <n v="1"/>
    <n v="0"/>
  </r>
  <r>
    <x v="0"/>
    <s v="Объем валовых выбросов парниковых газов"/>
    <n v="1"/>
    <n v="1"/>
    <n v="1"/>
    <n v="1"/>
    <n v="1"/>
    <n v="1"/>
  </r>
  <r>
    <x v="0"/>
    <s v="Наличие климатической политики / стратегии / дорожной карты / плана"/>
    <n v="0"/>
    <n v="1"/>
    <n v="0"/>
    <n v="1"/>
    <n v="1"/>
    <n v="0"/>
  </r>
  <r>
    <x v="0"/>
    <s v="Управление климатическими рисками"/>
    <n v="0"/>
    <n v="1"/>
    <n v="0"/>
    <n v="1"/>
    <n v="1"/>
    <n v="0"/>
  </r>
  <r>
    <x v="0"/>
    <s v="Раскрытие информации, связанной с изменением климата, в соответствии с международными рекомендациями"/>
    <n v="0"/>
    <n v="1"/>
    <n v="0"/>
    <n v="1"/>
    <n v="1"/>
    <n v="0"/>
  </r>
  <r>
    <x v="0"/>
    <s v="Объем образованных отходов"/>
    <n v="1"/>
    <n v="1"/>
    <n v="1"/>
    <n v="1"/>
    <n v="1"/>
    <n v="1"/>
  </r>
  <r>
    <x v="0"/>
    <s v="Объем отходов с разбивкой по способу обращения"/>
    <n v="0"/>
    <n v="1"/>
    <n v="1"/>
    <n v="1"/>
    <n v="1"/>
    <n v="0"/>
  </r>
  <r>
    <x v="0"/>
    <s v="Наличие политики / стратегии / дорожной карты / плана по обращению с отходами"/>
    <n v="0.5"/>
    <n v="1"/>
    <n v="0"/>
    <n v="1"/>
    <n v="1"/>
    <n v="0"/>
  </r>
  <r>
    <x v="0"/>
    <s v="Разработана и реализуется программа по сохранению биоразнообразия и экосистемных услуг"/>
    <n v="0"/>
    <n v="1"/>
    <n v="0"/>
    <n v="1"/>
    <n v="1"/>
    <n v="0"/>
  </r>
  <r>
    <x v="0"/>
    <s v="Регулярно раскрывается экологическая информация в соответствии с национальными и международными требованиями и стандартами"/>
    <n v="0"/>
    <n v="1"/>
    <n v="0"/>
    <n v="1"/>
    <n v="1"/>
    <n v="0"/>
  </r>
  <r>
    <x v="0"/>
    <s v="Наличие внутреннего ежеквартального / ежегодного аудита деятельности / наличия и актуальности природоохранной документации, разрешительных документов, договоров (например, на вывоз отходов)"/>
    <n v="1"/>
    <n v="0"/>
    <n v="0"/>
    <n v="1"/>
    <n v="1"/>
    <n v="0"/>
  </r>
  <r>
    <x v="0"/>
    <s v="Наличие аварий и (или) инцидентов, повлекших за собой негативное воздействие на окружающую среду"/>
    <n v="1"/>
    <n v="0"/>
    <n v="0"/>
    <n v="1"/>
    <n v="1"/>
    <n v="0"/>
  </r>
  <r>
    <x v="0"/>
    <s v="Затраты на природоохранные мероприятия"/>
    <n v="1"/>
    <n v="1"/>
    <n v="1"/>
    <n v="1"/>
    <n v="1"/>
    <n v="1"/>
  </r>
  <r>
    <x v="0"/>
    <s v="Выплаченные штрафы за нарушения природоохранного законодательства"/>
    <n v="0"/>
    <n v="1"/>
    <n v="0"/>
    <n v="1"/>
    <n v="1"/>
    <n v="0"/>
  </r>
  <r>
    <x v="1"/>
    <s v="Документально четко определены критерии и периодичность выплат заработных плат, премирования и доплат"/>
    <n v="1"/>
    <n v="1"/>
    <n v="0"/>
    <n v="1"/>
    <n v="1"/>
    <n v="0"/>
  </r>
  <r>
    <x v="1"/>
    <s v="Наличие ДМС и иных программ укрепления здоровья"/>
    <n v="0"/>
    <n v="1"/>
    <n v="0"/>
    <n v="1"/>
    <n v="1"/>
    <n v="0"/>
  </r>
  <r>
    <x v="1"/>
    <s v="Наличие программ повышения квалификации и профессионального обучения"/>
    <n v="1"/>
    <n v="1"/>
    <n v="0"/>
    <n v="1"/>
    <n v="1"/>
    <n v="0"/>
  </r>
  <r>
    <x v="1"/>
    <s v="Соотношение работников, работающих по срочным и бессрочным трудовым договорам"/>
    <n v="0"/>
    <n v="0.5"/>
    <n v="0"/>
    <n v="1"/>
    <n v="1"/>
    <n v="0"/>
  </r>
  <r>
    <x v="1"/>
    <s v="Общее количество и процент новых работников, принятых на работу за отчетный период"/>
    <n v="1"/>
    <n v="0"/>
    <n v="0"/>
    <n v="1"/>
    <n v="1"/>
    <n v="0"/>
  </r>
  <r>
    <x v="1"/>
    <s v="Средний размер заработной платы в организации"/>
    <n v="0"/>
    <n v="0.5"/>
    <n v="1"/>
    <n v="1"/>
    <n v="1"/>
    <n v="0"/>
  </r>
  <r>
    <x v="1"/>
    <s v="Доля работников, охваченных программами добровольного медицинского страхования (ДМС)"/>
    <n v="0"/>
    <n v="0.5"/>
    <n v="0"/>
    <n v="1"/>
    <n v="1"/>
    <n v="0"/>
  </r>
  <r>
    <x v="1"/>
    <s v="Доля работников, обратившихся и получивших иные социальные льготы и компенсации организации"/>
    <n v="0.5"/>
    <n v="0.5"/>
    <n v="0"/>
    <n v="1"/>
    <n v="1"/>
    <n v="0"/>
  </r>
  <r>
    <x v="1"/>
    <s v="Общая численность и показатели текучести кадров за отчетный период"/>
    <n v="1"/>
    <n v="1"/>
    <n v="1"/>
    <n v="1"/>
    <n v="1"/>
    <n v="1"/>
  </r>
  <r>
    <x v="1"/>
    <s v="Организация публикует в открытом доступе информацию о гендерном балансе (соотношение мужчин и женщин по категориям сотрудников), о составе совета директоров и других показателях, а также разъяснение о гендерной динамике и политике"/>
    <n v="1"/>
    <n v="1"/>
    <n v="1"/>
    <n v="1"/>
    <n v="1"/>
    <n v="1"/>
  </r>
  <r>
    <x v="1"/>
    <s v="Наличие и описание мер, принятых организацией в отчетный период, для устранения случаев дискриминации (при наличии)"/>
    <n v="0"/>
    <n v="1"/>
    <n v="0"/>
    <n v="1"/>
    <n v="1"/>
    <n v="0"/>
  </r>
  <r>
    <x v="1"/>
    <s v="Наличие механизмов и  ( или) каналов реагирования и решения этических вопросов (нарушения прав человека, трудового законодательства, кодекса корпоративной этики, конфликта интересов) для работников, клиентов, контрагентов"/>
    <n v="0"/>
    <n v="1"/>
    <n v="0"/>
    <n v="1"/>
    <n v="1"/>
    <n v="0"/>
  </r>
  <r>
    <x v="1"/>
    <s v="Предоставление информации по составу руководящих органов общества  и доли работников с указанием распределения по каждой из следующих_x000a_категорий (в процентах): пол, возрастная группа (до 35 лет, 35 – 50 лет, старше 50 лет).  "/>
    <n v="0"/>
    <n v="0"/>
    <n v="1"/>
    <n v="1"/>
    <n v="1"/>
    <n v="0"/>
  </r>
  <r>
    <x v="1"/>
    <s v="Общее количество случаев дискриминации в сфере труда (по количеству вступивших в силу решений суда) за отчетный период"/>
    <n v="0"/>
    <n v="0"/>
    <n v="1"/>
    <n v="1"/>
    <n v="1"/>
    <n v="0"/>
  </r>
  <r>
    <x v="1"/>
    <s v="Утверждены внутренние документы, определяющие порядок организации охраны труда"/>
    <n v="0"/>
    <n v="1"/>
    <n v="0"/>
    <n v="1"/>
    <n v="1"/>
    <n v="0"/>
  </r>
  <r>
    <x v="1"/>
    <s v="Создана служба по охране труда (в том числе утвержден (утверждены) внутренний документ / должностные инструкции с описанием функций службы охраны труда или функций специалиста по охране труда)"/>
    <n v="1"/>
    <n v="1"/>
    <n v="0"/>
    <n v="1"/>
    <n v="1"/>
    <n v="0"/>
  </r>
  <r>
    <x v="1"/>
    <s v="Обеспечен доступ к информации по охране труда всем работникам организации"/>
    <n v="0"/>
    <n v="1"/>
    <n v="0"/>
    <n v="1"/>
    <n v="1"/>
    <n v="0"/>
  </r>
  <r>
    <x v="1"/>
    <s v="Регулярно проводятся тренинги  /  инструктажи по охране труда на рабочем месте, покрывающие характерные для данной организации риски для жизни и состояния здоровья работников"/>
    <n v="0"/>
    <n v="1"/>
    <n v="0"/>
    <n v="1"/>
    <n v="1"/>
    <n v="0"/>
  </r>
  <r>
    <x v="1"/>
    <s v="Расчет и предоставление количественных показателей доли пострадавших в результате несчастных случаев: на производстве и не связанных с производством (с временной потерей трудоспособности,  с причинением_x000a_тяжкого вреда здоровью, со смертельным_x000a_исходом) на 1000 чел."/>
    <n v="1"/>
    <n v="1"/>
    <n v="1"/>
    <n v="1"/>
    <n v="1"/>
    <n v="1"/>
  </r>
  <r>
    <x v="1"/>
    <s v="Количество и размер предписаний/штрафов органов контроля (надзора) (при наличии)"/>
    <n v="0"/>
    <n v="1"/>
    <n v="0"/>
    <n v="1"/>
    <n v="1"/>
    <n v="0"/>
  </r>
  <r>
    <x v="1"/>
    <s v="Осуществление инвестиций в развитие общественного пространства / участие в социальных проектах регионов присутствия (включая инвестиции в инфраструктуру, здравоохранение, образование, спорт и другое)"/>
    <n v="1"/>
    <n v="1"/>
    <n v="1"/>
    <n v="1"/>
    <n v="1"/>
    <n v="1"/>
  </r>
  <r>
    <x v="1"/>
    <s v="Осуществление благотворительной деятельности"/>
    <n v="1"/>
    <n v="1"/>
    <n v="0"/>
    <n v="1"/>
    <n v="1"/>
    <n v="0"/>
  </r>
  <r>
    <x v="1"/>
    <s v="Наличие внутренних документов, регламентирующих стандарты качества и безопасность продукции"/>
    <n v="1"/>
    <n v="1"/>
    <n v="0"/>
    <n v="1"/>
    <n v="1"/>
    <n v="0"/>
  </r>
  <r>
    <x v="1"/>
    <s v="Наличие негативных практик при продажах товаров и услуг (предложение одного продукта / услуги под видом другого продукта/услуги (мисселинга), неэтичной рекламы и т.п.)"/>
    <n v="0.5"/>
    <n v="0"/>
    <n v="0"/>
    <n v="1"/>
    <n v="1"/>
    <n v="0"/>
  </r>
  <r>
    <x v="2"/>
    <s v="Внутренний документ, определяющий дивидендную политику, утвержден советом директоров (наблюдательным советом) (в случае отсутствия совета директоров (наблюдательного совета) – общим собранием акционеров (участников) и раскрыт на официальном сайте организации в сети Интернет"/>
    <n v="0.5"/>
    <n v="0"/>
    <n v="0"/>
    <n v="1"/>
    <n v="1"/>
    <n v="0"/>
  </r>
  <r>
    <x v="2"/>
    <s v="Сформирован комитет по аудиту"/>
    <n v="0"/>
    <n v="0"/>
    <n v="1"/>
    <n v="1"/>
    <n v="1"/>
    <n v="0"/>
  </r>
  <r>
    <x v="2"/>
    <s v="Проводится оценка (самооценка) эффективности работы совета директоров (наблюдательного совета)"/>
    <n v="0"/>
    <n v="0"/>
    <n v="1"/>
    <n v="1"/>
    <n v="1"/>
    <n v="0"/>
  </r>
  <r>
    <x v="2"/>
    <s v="В стратегии определены основные ориентиры деятельности, ключевые риски и возможности, в том числе в области устойчивого развития"/>
    <n v="0"/>
    <n v="0"/>
    <n v="1"/>
    <n v="1"/>
    <n v="1"/>
    <n v="0"/>
  </r>
  <r>
    <x v="2"/>
    <s v="Совет директоров (наблюдательный совет) рассматривает вопросы, связанные с ходом исполнения и актуализацией стратегии, реализацией целей и задач в области устойчивого развития"/>
    <n v="0"/>
    <n v="1"/>
    <n v="0"/>
    <n v="1"/>
    <n v="1"/>
    <n v="0"/>
  </r>
  <r>
    <x v="2"/>
    <s v="Реализация организацией стратегии"/>
    <n v="0"/>
    <n v="1"/>
    <n v="0"/>
    <n v="1"/>
    <n v="1"/>
    <n v="0"/>
  </r>
  <r>
    <x v="2"/>
    <s v="Организован безопасный, конфиденциальный и доступный способ информирования (горячая линия) совета директоров (наблюдательного совета) или комитета совета директоров по аудиту и (или) внутреннего аудитора о фактах нарушения законодательства, внутренних процедур, положений кодекса этики"/>
    <n v="0"/>
    <n v="1"/>
    <n v="0"/>
    <n v="1"/>
    <n v="1"/>
    <n v="0"/>
  </r>
  <r>
    <x v="2"/>
    <s v="Организация раскрывает описание основных рисков и возможностей, связанных с устойчивым развитием, и информацию о том, как организация управляет этими рисками и возможностями"/>
    <n v="0"/>
    <n v="1"/>
    <n v="0"/>
    <n v="1"/>
    <n v="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s v="Общий объем забираемой воды"/>
    <n v="1"/>
    <n v="1"/>
    <n v="1"/>
    <n v="1"/>
    <n v="1"/>
  </r>
  <r>
    <x v="0"/>
    <s v="Использование воды на собственные нужды "/>
    <n v="1"/>
    <n v="1"/>
    <n v="0"/>
    <n v="1"/>
    <n v="0"/>
  </r>
  <r>
    <x v="0"/>
    <s v="Водоотведение в поверхностные водные объекты (в куб. метрах)"/>
    <n v="1"/>
    <n v="1"/>
    <n v="0"/>
    <n v="1"/>
    <n v="0"/>
  </r>
  <r>
    <x v="0"/>
    <s v="Доля оборотной и повторно-последовательно используемой воды в общем объеме воды, используемой на производственные нужды (в процентах)"/>
    <n v="1"/>
    <n v="0"/>
    <n v="1"/>
    <n v="1"/>
    <n v="0"/>
  </r>
  <r>
    <x v="0"/>
    <s v="Наличие политики / стратегии / дорожной карты / плана по снижению воздействия на водные ресурсы"/>
    <n v="0"/>
    <n v="1"/>
    <n v="0"/>
    <n v="1"/>
    <n v="0"/>
  </r>
  <r>
    <x v="0"/>
    <s v="Отсутствуют превышения установленных нормативов допустимых сбросов (да  /  нет)"/>
    <n v="0"/>
    <n v="0"/>
    <n v="0"/>
    <n v="0"/>
    <n v="0"/>
  </r>
  <r>
    <x v="0"/>
    <s v="Осуществляется мониторинг состояния водных объектов в порядке и объеме, установленными Программой ПЭК (да  /  нет)"/>
    <n v="0"/>
    <n v="0"/>
    <n v="0"/>
    <n v="0"/>
    <n v="0"/>
  </r>
  <r>
    <x v="0"/>
    <s v="Фактические валовые выбросы загрязняющих веществ в атмосферу (в тоннах)"/>
    <n v="1"/>
    <n v="1"/>
    <n v="1"/>
    <n v="1"/>
    <n v="1"/>
  </r>
  <r>
    <x v="0"/>
    <s v="Наличие политики / стратегии / дорожной карты / плана по снижению воздействия на атмосферный воздух"/>
    <n v="0"/>
    <n v="1"/>
    <n v="0"/>
    <n v="1"/>
    <n v="0"/>
  </r>
  <r>
    <x v="0"/>
    <s v="Отсутствуют превышения установленных нормативов допустимых выбросов (НДВ)"/>
    <n v="0"/>
    <n v="0"/>
    <n v="0"/>
    <n v="0"/>
    <n v="0"/>
  </r>
  <r>
    <x v="0"/>
    <s v="Осуществляется мониторинг состояния атмосферного воздуха в порядке и объеме, установленными программой производственного экологического контроля (Программа ПЭК)"/>
    <n v="0"/>
    <n v="0"/>
    <n v="0"/>
    <n v="0"/>
    <n v="0"/>
  </r>
  <r>
    <x v="0"/>
    <s v="Общее количество потребляемой  /  производимой энергии"/>
    <n v="1"/>
    <n v="1"/>
    <n v="1"/>
    <n v="1"/>
    <n v="1"/>
  </r>
  <r>
    <x v="0"/>
    <s v="Общее количество потребляемой / производимой энергии на базе низкоуглеродной генерации"/>
    <n v="0"/>
    <n v="0"/>
    <n v="1"/>
    <n v="1"/>
    <n v="0"/>
  </r>
  <r>
    <x v="0"/>
    <s v="Наличие политики / стратегии / дорожной карты / плана по повышению энергоэффективности"/>
    <n v="0"/>
    <n v="1"/>
    <n v="0"/>
    <n v="1"/>
    <n v="0"/>
  </r>
  <r>
    <x v="0"/>
    <s v="Объем валовых выбросов парниковых газов"/>
    <n v="1"/>
    <n v="1"/>
    <n v="1"/>
    <n v="1"/>
    <n v="1"/>
  </r>
  <r>
    <x v="0"/>
    <s v="Наличие климатической политики / стратегии / дорожной карты / плана"/>
    <n v="0"/>
    <n v="1"/>
    <n v="0"/>
    <n v="1"/>
    <n v="0"/>
  </r>
  <r>
    <x v="0"/>
    <s v="Управление климатическими рисками"/>
    <n v="0"/>
    <n v="1"/>
    <n v="0"/>
    <n v="1"/>
    <n v="0"/>
  </r>
  <r>
    <x v="0"/>
    <s v="Раскрытие информации, связанной с изменением климата, в соответствии с международными рекомендациями"/>
    <n v="0"/>
    <n v="1"/>
    <n v="0"/>
    <n v="1"/>
    <n v="0"/>
  </r>
  <r>
    <x v="0"/>
    <s v="Наличие активов в зоне возможной реализации физических климатических рисков (засухи, наводнения, таяния вечной мерзлоты, природных пожаров и др.)"/>
    <n v="0"/>
    <n v="0"/>
    <n v="0"/>
    <n v="0"/>
    <n v="0"/>
  </r>
  <r>
    <x v="0"/>
    <s v="Объем образованных отходов"/>
    <n v="1"/>
    <n v="1"/>
    <n v="1"/>
    <n v="1"/>
    <n v="1"/>
  </r>
  <r>
    <x v="0"/>
    <s v="Объем отходов с разбивкой по способу обращения"/>
    <n v="0"/>
    <n v="1"/>
    <n v="1"/>
    <n v="1"/>
    <n v="0"/>
  </r>
  <r>
    <x v="0"/>
    <s v="Наличие политики / стратегии / дорожной карты / плана по обращению с отходами"/>
    <n v="0.5"/>
    <n v="1"/>
    <n v="0"/>
    <n v="1"/>
    <n v="0"/>
  </r>
  <r>
    <x v="0"/>
    <s v="Отсутствуют превышения установленных нормативов образования отходов и лимитов на их размещение"/>
    <n v="0"/>
    <n v="0"/>
    <n v="0"/>
    <n v="0"/>
    <n v="0"/>
  </r>
  <r>
    <x v="0"/>
    <s v="Образование загрязненных земель в течение года (в гектарах)"/>
    <n v="0"/>
    <n v="0"/>
    <n v="0"/>
    <n v="0"/>
    <n v="0"/>
  </r>
  <r>
    <x v="0"/>
    <s v=" Площадь рекультивированной за год земли (под пашню / сельскохозяйственные угодья / лесные насаждения / водоемы)"/>
    <n v="0"/>
    <n v="0"/>
    <n v="0"/>
    <n v="0"/>
    <n v="0"/>
  </r>
  <r>
    <x v="0"/>
    <s v="Площадь загрязненных земель на конец года"/>
    <n v="0"/>
    <n v="0"/>
    <n v="0"/>
    <n v="0"/>
    <n v="0"/>
  </r>
  <r>
    <x v="0"/>
    <s v="Наличие политики / стратегии / дорожной карты / плана по рациональному использованию земельных ресурсов"/>
    <n v="0"/>
    <n v="0"/>
    <n v="0"/>
    <n v="0"/>
    <n v="0"/>
  </r>
  <r>
    <x v="0"/>
    <s v="Площадь земли, используемой для деятельности организации  "/>
    <n v="0"/>
    <n v="0"/>
    <n v="0"/>
    <n v="0"/>
    <n v="0"/>
  </r>
  <r>
    <x v="0"/>
    <s v="Площадь вырубки лесов (лесного покрова) за год"/>
    <n v="0"/>
    <n v="0"/>
    <n v="0"/>
    <n v="0"/>
    <n v="0"/>
  </r>
  <r>
    <x v="0"/>
    <s v="Площадь лесовосстановительных работ"/>
    <n v="0"/>
    <n v="0"/>
    <n v="0"/>
    <n v="0"/>
    <n v="0"/>
  </r>
  <r>
    <x v="0"/>
    <s v="Количество охраняемых и редких видов флоры и фауны в зоне непосредственного (выявленные на территории организации) и косвенного влияния"/>
    <n v="0"/>
    <n v="0"/>
    <n v="0"/>
    <n v="0"/>
    <n v="0"/>
  </r>
  <r>
    <x v="0"/>
    <s v="Наличие редких экосистем, видов животных и растений-индикаторов состояния биоразнообразия, постоянно обитающих в зонах прямого, косвенного и кумулятивного воздействия организации"/>
    <n v="0"/>
    <n v="0"/>
    <n v="0"/>
    <n v="0"/>
    <n v="0"/>
  </r>
  <r>
    <x v="0"/>
    <s v="Разработана и реализуется программа по сохранению биоразнообразия и экосистемных услуг"/>
    <n v="0"/>
    <n v="1"/>
    <n v="0"/>
    <n v="1"/>
    <n v="0"/>
  </r>
  <r>
    <x v="0"/>
    <s v="Ведется работа по оценке рисков в области биоразнообразия"/>
    <n v="0"/>
    <n v="0"/>
    <n v="0"/>
    <n v="0"/>
    <n v="0"/>
  </r>
  <r>
    <x v="0"/>
    <s v="Использование ресурсов, экосистемных услуг, доступ к которым может быть ограничен из-за реализации экологических рисков"/>
    <n v="0"/>
    <n v="0"/>
    <n v="0"/>
    <n v="0"/>
    <n v="0"/>
  </r>
  <r>
    <x v="0"/>
    <s v="Наличие политики по диверсификации / замещению ресурсов, получение которых сопряжено с оказанием существенного негативного влияния на окружающую среду, биоразнообразие и экосистемные услуги, ведется учет таких ресурсов"/>
    <n v="0"/>
    <n v="0"/>
    <n v="0"/>
    <n v="0"/>
    <n v="0"/>
  </r>
  <r>
    <x v="0"/>
    <s v="Внедрена система экологического менеджмента, получен сертификат соответствия"/>
    <n v="0"/>
    <n v="0"/>
    <n v="0"/>
    <n v="0"/>
    <n v="0"/>
  </r>
  <r>
    <x v="0"/>
    <s v="Регулярно раскрывается экологическая информация в соответствии с национальными и международными требованиями и стандартами"/>
    <n v="0"/>
    <n v="1"/>
    <n v="0"/>
    <n v="1"/>
    <n v="0"/>
  </r>
  <r>
    <x v="0"/>
    <s v="Организован и реализуется производственный экологический контроль"/>
    <n v="0"/>
    <n v="0"/>
    <n v="0"/>
    <n v="0"/>
    <n v="0"/>
  </r>
  <r>
    <x v="0"/>
    <s v="Наличие внутреннего ежеквартального / ежегодного аудита деятельности / наличия и актуальности природоохранной документации, разрешительных документов, договоров (например, на вывоз отходов)"/>
    <n v="1"/>
    <n v="0"/>
    <n v="0"/>
    <n v="1"/>
    <n v="0"/>
  </r>
  <r>
    <x v="0"/>
    <s v="Наличие аварий и (или) инцидентов, повлекших за собой негативное воздействие на окружающую среду"/>
    <n v="1"/>
    <n v="0"/>
    <n v="0"/>
    <n v="1"/>
    <n v="0"/>
  </r>
  <r>
    <x v="0"/>
    <s v="Наличие предписаний контрольных (надзорных) органов, включая неисполненные, о нарушении законодательства в области охраны окружающей среды"/>
    <n v="0"/>
    <n v="0"/>
    <n v="0"/>
    <n v="0"/>
    <n v="0"/>
  </r>
  <r>
    <x v="0"/>
    <s v="Категория риска причинения вреда (ущерба) объекта негативного воздействия на окружающую среду"/>
    <n v="0"/>
    <n v="0"/>
    <n v="0"/>
    <n v="0"/>
    <n v="0"/>
  </r>
  <r>
    <x v="0"/>
    <s v="Затраты на природоохранные мероприятия"/>
    <n v="1"/>
    <n v="1"/>
    <n v="1"/>
    <n v="1"/>
    <n v="1"/>
  </r>
  <r>
    <x v="0"/>
    <s v="Плата за негативное воздействие на окружающую среду"/>
    <n v="0"/>
    <n v="0"/>
    <n v="0"/>
    <n v="0"/>
    <n v="0"/>
  </r>
  <r>
    <x v="0"/>
    <s v="Выплаченные штрафы за нарушения природоохранного законодательства"/>
    <n v="0"/>
    <n v="1"/>
    <n v="0"/>
    <n v="1"/>
    <n v="0"/>
  </r>
  <r>
    <x v="0"/>
    <s v="Выплаченная компенсация вреда (ущерба), причиненного окружающей среде, отдельным компонентам природной среды"/>
    <n v="0"/>
    <n v="0"/>
    <n v="0"/>
    <n v="0"/>
    <n v="0"/>
  </r>
  <r>
    <x v="0"/>
    <s v="Наличие у организации критериев оценки / отбора поставщиков (подрядчиков, исполнителей), с которыми она работает, учитывающих их воздействие на окружающую среду "/>
    <n v="0"/>
    <n v="0"/>
    <n v="0"/>
    <n v="0"/>
    <n v="0"/>
  </r>
  <r>
    <x v="0"/>
    <s v="Доля контрагентов (поставщиков, подрядчиков, исполнителей), прошедших оценку с использованием экологических критериев"/>
    <n v="0"/>
    <n v="0"/>
    <n v="0"/>
    <n v="0"/>
    <n v="0"/>
  </r>
  <r>
    <x v="0"/>
    <s v="Компания является эмитентом зеленых (адаптационных) облигаций, социальных облигаций, облигаций устойчивого развития, облигаций, связанных с целями устойчивого развития, облигаций климатического перехода"/>
    <n v="0"/>
    <n v="0"/>
    <n v="0"/>
    <n v="0"/>
    <n v="0"/>
  </r>
  <r>
    <x v="0"/>
    <s v="Доля финансирования зеленых и (или) адаптационных проектов и (или) социальных проектов (проектов устойчивого развития) от совокупного объема кредитного портфеля юридических лиц"/>
    <n v="0"/>
    <n v="0"/>
    <n v="0"/>
    <n v="0"/>
    <n v="0"/>
  </r>
  <r>
    <x v="0"/>
    <s v="Углеродоемкость портфеля"/>
    <n v="0"/>
    <n v="0"/>
    <n v="0"/>
    <n v="0"/>
    <n v="0"/>
  </r>
  <r>
    <x v="0"/>
    <s v="Доля активов с ESG-рейтингом"/>
    <n v="0"/>
    <n v="0"/>
    <n v="0"/>
    <n v="0"/>
    <n v="0"/>
  </r>
  <r>
    <x v="0"/>
    <s v="Наличие политики по снижению углеродоемкости портфеля, включающей целевые ориентиры"/>
    <n v="0"/>
    <n v="0"/>
    <n v="0"/>
    <n v="0"/>
    <n v="0"/>
  </r>
  <r>
    <x v="1"/>
    <s v="Документально четко определены критерии и периодичность выплат заработных плат, премирования и доплат"/>
    <n v="1"/>
    <n v="1"/>
    <n v="0"/>
    <n v="1"/>
    <n v="0"/>
  </r>
  <r>
    <x v="1"/>
    <s v="Наличие ДМС и иных программ укрепления здоровья"/>
    <n v="0"/>
    <n v="1"/>
    <n v="0"/>
    <n v="1"/>
    <n v="0"/>
  </r>
  <r>
    <x v="1"/>
    <s v="Наличие программ повышения квалификации и профессионального обучения"/>
    <n v="1"/>
    <n v="1"/>
    <n v="0"/>
    <n v="1"/>
    <n v="0"/>
  </r>
  <r>
    <x v="1"/>
    <s v="Соотношение работников, работающих по срочным и бессрочным трудовым договорам"/>
    <n v="0"/>
    <n v="0.5"/>
    <n v="0"/>
    <n v="1"/>
    <n v="0"/>
  </r>
  <r>
    <x v="1"/>
    <s v="Общее количество и процент новых работников, принятых на работу за отчетный период"/>
    <n v="1"/>
    <n v="0"/>
    <n v="0"/>
    <n v="1"/>
    <n v="0"/>
  </r>
  <r>
    <x v="1"/>
    <s v="Средний размер заработной платы в организации"/>
    <n v="0"/>
    <n v="0.5"/>
    <n v="1"/>
    <n v="1"/>
    <n v="0"/>
  </r>
  <r>
    <x v="1"/>
    <s v="Доля работников, охваченных программами добровольного медицинского страхования (ДМС)"/>
    <n v="0"/>
    <n v="0.5"/>
    <n v="0"/>
    <n v="1"/>
    <n v="0"/>
  </r>
  <r>
    <x v="1"/>
    <s v="Доля работников, прошедших образовательные программы"/>
    <n v="0"/>
    <n v="0"/>
    <n v="0"/>
    <n v="0"/>
    <n v="0"/>
  </r>
  <r>
    <x v="1"/>
    <s v="Доля работников, обратившихся и получивших иные социальные льготы и компенсации организации"/>
    <n v="0.5"/>
    <n v="0.5"/>
    <n v="0"/>
    <n v="1"/>
    <n v="0"/>
  </r>
  <r>
    <x v="1"/>
    <s v="Общая численность и показатели текучести кадров за отчетный период"/>
    <n v="1"/>
    <n v="1"/>
    <n v="1"/>
    <n v="1"/>
    <n v="1"/>
  </r>
  <r>
    <x v="1"/>
    <s v="Организация публикует в открытом доступе информацию о гендерном балансе (соотношение мужчин и женщин по категориям сотрудников), о составе совета директоров и других показателях, а также разъяснение о гендерной динамике и политике"/>
    <n v="1"/>
    <n v="1"/>
    <n v="1"/>
    <n v="1"/>
    <n v="1"/>
  </r>
  <r>
    <x v="1"/>
    <s v="Наличие и описание мер, принятых организацией в отчетный период, для устранения случаев дискриминации (при наличии)"/>
    <n v="0"/>
    <n v="1"/>
    <n v="0"/>
    <n v="1"/>
    <n v="0"/>
  </r>
  <r>
    <x v="1"/>
    <s v="Наличие механизмов и  ( или) каналов реагирования и решения этических вопросов (нарушения прав человека, трудового законодательства, кодекса корпоративной этики, конфликта интересов) для работников, клиентов, контрагентов"/>
    <n v="0"/>
    <n v="1"/>
    <n v="0"/>
    <n v="1"/>
    <n v="0"/>
  </r>
  <r>
    <x v="1"/>
    <s v="Предоставление информации по составу руководящих органов общества  и доли работников с указанием распределения по каждой из следующих_x000a_категорий (в процентах): пол, возрастная группа (до 35 лет, 35 – 50 лет, старше 50 лет).  "/>
    <n v="0"/>
    <n v="0"/>
    <n v="1"/>
    <n v="1"/>
    <n v="0"/>
  </r>
  <r>
    <x v="1"/>
    <s v="Общее количество случаев дискриминации в сфере труда (по количеству вступивших в силу решений суда) за отчетный период"/>
    <n v="0"/>
    <n v="0"/>
    <n v="1"/>
    <n v="1"/>
    <n v="0"/>
  </r>
  <r>
    <x v="1"/>
    <s v="Утверждены внутренние документы, определяющие порядок организации охраны труда"/>
    <n v="0"/>
    <n v="1"/>
    <n v="0"/>
    <n v="1"/>
    <n v="0"/>
  </r>
  <r>
    <x v="1"/>
    <s v="Создана служба по охране труда (в том числе утвержден (утверждены) внутренний документ / должностные инструкции с описанием функций службы охраны труда или функций специалиста по охране труда)"/>
    <n v="1"/>
    <n v="1"/>
    <n v="0"/>
    <n v="1"/>
    <n v="0"/>
  </r>
  <r>
    <x v="1"/>
    <s v="Обеспечен доступ к информации по охране труда всем работникам организации"/>
    <n v="0"/>
    <n v="1"/>
    <n v="0"/>
    <n v="1"/>
    <n v="0"/>
  </r>
  <r>
    <x v="1"/>
    <s v="Регулярно проводятся тренинги  /  инструктажи по охране труда на рабочем месте, покрывающие характерные для данной организации риски для жизни и состояния здоровья работников"/>
    <n v="0"/>
    <n v="1"/>
    <n v="0"/>
    <n v="1"/>
    <n v="0"/>
  </r>
  <r>
    <x v="1"/>
    <s v="Расчет и предоставление количественных показателей доли пострадавших в результате несчастных случаев: на производстве и не связанных с производством (с временной потерей трудоспособности,  с причинением_x000a_тяжкого вреда здоровью, со смертельным_x000a_исходом) на 1000 чел."/>
    <n v="1"/>
    <n v="1"/>
    <n v="1"/>
    <n v="1"/>
    <n v="1"/>
  </r>
  <r>
    <x v="1"/>
    <s v="Количество и размер предписаний/штрафов органов контроля (надзора) (при наличии)"/>
    <n v="0"/>
    <n v="1"/>
    <n v="0"/>
    <n v="1"/>
    <n v="0"/>
  </r>
  <r>
    <x v="1"/>
    <s v="Осуществление инвестиций в развитие общественного пространства / участие в социальных проектах регионов присутствия (включая инвестиции в инфраструктуру, здравоохранение, образование, спорт и другое)"/>
    <n v="1"/>
    <n v="1"/>
    <n v="1"/>
    <n v="1"/>
    <n v="1"/>
  </r>
  <r>
    <x v="1"/>
    <s v="Осуществление благотворительной деятельности"/>
    <n v="1"/>
    <n v="1"/>
    <n v="0"/>
    <n v="1"/>
    <n v="0"/>
  </r>
  <r>
    <x v="1"/>
    <s v="Наличие внутренних документов, регламентирующих стандарты качества и безопасность продукции"/>
    <n v="1"/>
    <n v="1"/>
    <n v="0"/>
    <n v="1"/>
    <n v="0"/>
  </r>
  <r>
    <x v="1"/>
    <s v="Организация производит (оказывает) потенциально опасную для потребителя продукцию (услуги)"/>
    <n v="0"/>
    <n v="0"/>
    <n v="0"/>
    <n v="0"/>
    <n v="0"/>
  </r>
  <r>
    <x v="1"/>
    <s v="Наличие негативных практик при продажах товаров и услуг (предложение одного продукта / услуги под видом другого продукта/услуги (мисселинга), неэтичной рекламы и т.п.)"/>
    <n v="0.5"/>
    <n v="0"/>
    <n v="0"/>
    <n v="1"/>
    <n v="0"/>
  </r>
  <r>
    <x v="1"/>
    <s v="Сотрудничество с поставщиками с высоким уровнем социальной  /  экологической ответственности или высоким уровнем корпоративного управления"/>
    <n v="0"/>
    <n v="0"/>
    <n v="0"/>
    <n v="0"/>
    <n v="0"/>
  </r>
  <r>
    <x v="2"/>
    <s v="Информация о структуре собственности, бенефициарных владельцах размещена в публичном доступе (например, опубликована в отчетности, на официальном сайте организации в Интернете и тд)"/>
    <n v="0"/>
    <n v="0"/>
    <n v="0"/>
    <n v="0"/>
    <n v="0"/>
  </r>
  <r>
    <x v="2"/>
    <s v="Деловая репутация бенефициарных владельцев оценивается как положительная, и (или) отсутствуют достоверно известные негативные факты в отношении репутации указанных лиц"/>
    <n v="0"/>
    <n v="0"/>
    <n v="0"/>
    <n v="0"/>
    <n v="0"/>
  </r>
  <r>
    <x v="2"/>
    <s v="Влияние различных групп акционеров (участников) сбалансировано, ни один акционер (участник) в силу преобладающего участия в капитале организации не оказывает влияния, наносящего ущерб другим заинтересованным лицам (не оценивается в случае единственного акционера в компании)"/>
    <n v="0"/>
    <n v="0"/>
    <n v="0"/>
    <n v="0"/>
    <n v="0"/>
  </r>
  <r>
    <x v="2"/>
    <s v="Корпоративные конфликты между контролирующими лицами, а также между контролирующими лицами и третьими лицами в отношении участия в капитале организации отсутствуют"/>
    <n v="0"/>
    <n v="0"/>
    <n v="0"/>
    <n v="0"/>
    <n v="0"/>
  </r>
  <r>
    <x v="2"/>
    <s v="Утвержден внутренний документ, определяющий порядок организации и проведения общего собрания акционеров (участников)"/>
    <n v="0"/>
    <n v="0"/>
    <n v="0"/>
    <n v="0"/>
    <n v="0"/>
  </r>
  <r>
    <x v="2"/>
    <s v="Во внутреннем документе, определяющем порядок организации и проведения общего собрания, закреплена обязанность в составе материалов к общему собранию представлять акционерам (участникам) биографические данные всех кандидатов в члены органов управления, результаты оценки соответствия профессиональной квалификации, опыта и навыков кандидатов текущим и ожидаемым потребностям общества"/>
    <n v="0"/>
    <n v="0"/>
    <n v="0"/>
    <n v="0"/>
    <n v="0"/>
  </r>
  <r>
    <x v="2"/>
    <s v="Организация раскрывает сведения об аудиторе организации, описание критериев отбора, соответствие критериям независимости и объективности, а также сведения о вознаграждении за услуги аудиторского и неаудиторского характера"/>
    <n v="0"/>
    <n v="0"/>
    <n v="0"/>
    <n v="0"/>
    <n v="0"/>
  </r>
  <r>
    <x v="2"/>
    <s v="Организован доступный способ коммуникации с акционерами (участниками)"/>
    <n v="0"/>
    <n v="0"/>
    <n v="0"/>
    <n v="0"/>
    <n v="0"/>
  </r>
  <r>
    <x v="2"/>
    <s v="Внутренний документ, определяющий дивидендную политику, утвержден советом директоров (наблюдательным советом) (в случае отсутствия совета директоров (наблюдательного совета) – общим собранием акционеров (участников) и раскрыт на официальном сайте организации в сети Интернет"/>
    <n v="0.5"/>
    <n v="0"/>
    <n v="0"/>
    <n v="1"/>
    <n v="0"/>
  </r>
  <r>
    <x v="2"/>
    <s v="Регулярность выплаты дивидендов"/>
    <n v="0"/>
    <n v="0"/>
    <n v="0"/>
    <n v="0"/>
    <n v="0"/>
  </r>
  <r>
    <x v="2"/>
    <s v="Практика выплаты дивидендов соответствует утвержденной в организации дивидендной политике"/>
    <n v="0"/>
    <n v="0"/>
    <n v="0"/>
    <n v="0"/>
    <n v="0"/>
  </r>
  <r>
    <x v="2"/>
    <s v="Утвержден внутренний документ, определяющий права и обязанности совета директоров (наблюдательного совета), процедуру подготовки и проведения заседаний совета директоров (наблюдательного совета)"/>
    <n v="0"/>
    <n v="0"/>
    <n v="0"/>
    <n v="0"/>
    <n v="0"/>
  </r>
  <r>
    <x v="2"/>
    <s v="Количественный состав совета директоров (наблюдательного совета) соответствует масштабу деятельности организации"/>
    <n v="0"/>
    <n v="0"/>
    <n v="0"/>
    <n v="0"/>
    <n v="0"/>
  </r>
  <r>
    <x v="2"/>
    <s v="Председателем совета директоров (наблюдательного совета) является неисполнительный директор"/>
    <n v="0"/>
    <n v="0"/>
    <n v="0"/>
    <n v="0"/>
    <n v="0"/>
  </r>
  <r>
    <x v="2"/>
    <s v="Заседания совета директоров (наблюдательного совета) проводятся по мере необходимости в соответствии с утвержденным планом работ, но не менее шести раз в год"/>
    <n v="0"/>
    <n v="0"/>
    <n v="0"/>
    <n v="0"/>
    <n v="0"/>
  </r>
  <r>
    <x v="2"/>
    <s v="Сформирован комитет по аудиту"/>
    <n v="0"/>
    <n v="0"/>
    <n v="1"/>
    <n v="1"/>
    <n v="0"/>
  </r>
  <r>
    <x v="2"/>
    <s v="Состав комитета по аудиту, в том числе участие в комитете независимых директоров, соответствует лучшей практике корпоративного управления"/>
    <n v="0"/>
    <n v="0"/>
    <n v="0"/>
    <n v="0"/>
    <n v="0"/>
  </r>
  <r>
    <x v="2"/>
    <s v="Сформирован комитет совета директоров (наблюдательного совета) по устойчивому развитию или в соответствии с внутренними документами организации вопросы учета ESG-факторов и устойчивого развития отнесены к компетенции иного комитета совета директоров (наблюдательного совета) ( комитета по стратегии)"/>
    <n v="0"/>
    <n v="0"/>
    <n v="0"/>
    <n v="0"/>
    <n v="0"/>
  </r>
  <r>
    <x v="2"/>
    <s v="Проводится оценка (самооценка) эффективности работы совета директоров (наблюдательного совета)"/>
    <n v="0"/>
    <n v="0"/>
    <n v="1"/>
    <n v="1"/>
    <n v="0"/>
  </r>
  <r>
    <x v="2"/>
    <s v="Утвержден внутренний документ, регламентирующий деятельность исполнительных органов"/>
    <n v="0"/>
    <n v="0"/>
    <n v="0"/>
    <n v="0"/>
    <n v="0"/>
  </r>
  <r>
    <x v="2"/>
    <s v="В состав коллегиального исполнительного органа входит лицо, имеющее компетенции по вопросам повестки устойчивого развития"/>
    <n v="0"/>
    <n v="0"/>
    <n v="0"/>
    <n v="0"/>
    <n v="0"/>
  </r>
  <r>
    <x v="2"/>
    <s v="Совет директоров (наблюдательный совет) имеет закрепленные в уставе полномочия на принятие решений, связанных с назначением, освобождением от занимаемой должности, полномочия на определение условий договоров в отношении членов исполнительных органов"/>
    <n v="0"/>
    <n v="0"/>
    <n v="0"/>
    <n v="0"/>
    <n v="0"/>
  </r>
  <r>
    <x v="2"/>
    <s v="Стратегия организации утверждена советом директоров (наблюдательным советом) (в случае его отсутствия – общим собранием акционеров (участников)"/>
    <n v="0"/>
    <n v="0"/>
    <n v="0"/>
    <n v="0"/>
    <n v="0"/>
  </r>
  <r>
    <x v="2"/>
    <s v="В стратегии определены основные ориентиры деятельности, ключевые риски и возможности, в том числе в области устойчивого развития"/>
    <n v="0"/>
    <n v="0"/>
    <n v="1"/>
    <n v="1"/>
    <n v="0"/>
  </r>
  <r>
    <x v="2"/>
    <s v="Временной горизонт стратегии"/>
    <n v="0"/>
    <n v="0"/>
    <n v="0"/>
    <n v="0"/>
    <n v="0"/>
  </r>
  <r>
    <x v="2"/>
    <s v="В стратегии определены возможные альтернативные сценарии развития"/>
    <n v="0"/>
    <n v="0"/>
    <n v="0"/>
    <n v="0"/>
    <n v="0"/>
  </r>
  <r>
    <x v="2"/>
    <s v="Стратегия организации или основные ее положения раскрыты на официальном сайте организации в сети Интернет"/>
    <n v="0"/>
    <n v="0"/>
    <n v="0"/>
    <n v="0"/>
    <n v="0"/>
  </r>
  <r>
    <x v="2"/>
    <s v="Определены измеримые целевые и промежуточные показатели выполнения стратегии, в том числе в области уст ойчивого развития"/>
    <n v="0"/>
    <n v="0"/>
    <n v="0"/>
    <n v="0"/>
    <n v="0"/>
  </r>
  <r>
    <x v="2"/>
    <s v="В стратегии организации определен планируемый вклад организации в достижение целей устойчивого развития, и (или) целей Парижского соглашения по климату, и  ( или) национальных целей, закрепленных в документах государственного стратегического планирования, учтены риски и возможности, связанные с ESG-факторами"/>
    <n v="0"/>
    <n v="0"/>
    <n v="0"/>
    <n v="0"/>
    <n v="0"/>
  </r>
  <r>
    <x v="2"/>
    <s v="Определена стратегия снижения негативного воздействия деятельности организации на окружающую среду"/>
    <n v="0"/>
    <n v="0"/>
    <n v="0"/>
    <n v="0"/>
    <n v="0"/>
  </r>
  <r>
    <x v="2"/>
    <s v="Совет директоров (наблюдательный совет) рассматривает вопросы, связанные с ходом исполнения и актуализацией стратегии, реализацией целей и задач в области устойчивого развития"/>
    <n v="0"/>
    <n v="1"/>
    <n v="0"/>
    <n v="1"/>
    <n v="0"/>
  </r>
  <r>
    <x v="2"/>
    <s v="Реализация организацией стратегии"/>
    <n v="0"/>
    <n v="1"/>
    <n v="0"/>
    <n v="1"/>
    <n v="0"/>
  </r>
  <r>
    <x v="2"/>
    <s v="Утвержден внутренний документ (документы), определяющий (определяющие) политику_x000a_организации по вознаграждению и возмещению расходов (компенсаций) членов совета_x000a_директоров (наблюдательного совета) организации "/>
    <n v="0"/>
    <n v="0"/>
    <n v="0"/>
    <n v="0"/>
    <n v="0"/>
  </r>
  <r>
    <x v="2"/>
    <s v="Совет директоров определил политику вознаграждения исполнительных органов"/>
    <n v="0"/>
    <n v="0"/>
    <n v="0"/>
    <n v="0"/>
    <n v="0"/>
  </r>
  <r>
    <x v="2"/>
    <s v="Утвержден внутренний документ (документы), определяющий (определяющие) политику организации по вознаграждению и возмещению расходов (компенсаций) исполнительных органов организации"/>
    <n v="0"/>
    <n v="0"/>
    <n v="0"/>
    <n v="0"/>
    <n v="0"/>
  </r>
  <r>
    <x v="2"/>
    <s v="Сведения о подходах к организации и пересмотру системы вознаграждения совета директоров (наблюдательного совета), исполнительных органов, иных ключевых руководящих работников раскрыты на официальном сайте организации в сети Интернет"/>
    <n v="0"/>
    <n v="0"/>
    <n v="0"/>
    <n v="0"/>
    <n v="0"/>
  </r>
  <r>
    <x v="2"/>
    <s v="Применяется преимущественно фиксированное годовое вознаграждение членов совета директоров"/>
    <n v="0"/>
    <n v="0"/>
    <n v="0"/>
    <n v="0"/>
    <n v="0"/>
  </r>
  <r>
    <x v="2"/>
    <s v="Сведения о всех видах вознаграждения членов совета директоров (наблюдательного совета) раскрыты в отчетности организации, размещенной в публичном доступе"/>
    <n v="0"/>
    <n v="0"/>
    <n v="0"/>
    <n v="0"/>
    <n v="0"/>
  </r>
  <r>
    <x v="2"/>
    <s v="Политика (политики) по вознаграждению содержит (содержат) прозрачные механизмы определения размера вознаграждения членов исполнительных органов, иных ключевых руководящих работников организации, а также регламентирует (регламентируют) все виды выплат, льгот и привилегий, предоставляемых указанным лицам"/>
    <n v="0"/>
    <n v="0"/>
    <n v="0"/>
    <n v="0"/>
    <n v="0"/>
  </r>
  <r>
    <x v="2"/>
    <s v="Установлен порядок определения размера вознаграждения членов исполнительных органов организации с учетом результата деятельности организации и их личного вклада в достижение этого результата (количественные и качественные показатели деятельности, характеризующие результативность и эффективность деятельности, доходность, принимаемые риски и так далее, их целевые значения и допустимые отклонения от целевых значений) "/>
    <n v="0"/>
    <n v="0"/>
    <n v="0"/>
    <n v="0"/>
    <n v="0"/>
  </r>
  <r>
    <x v="2"/>
    <s v="Система вознаграждения членов исполнительных органов, иных ключевых руководящих работников организации включает ключевые показатели эффективности, создающие материальные стимулы к достижению приоритетных для организации целей и задач в области устойчивого развития"/>
    <n v="0"/>
    <n v="0"/>
    <n v="0"/>
    <n v="0"/>
    <n v="0"/>
  </r>
  <r>
    <x v="2"/>
    <s v="Информация о размере вознаграждения исполнительных органов раскрыта организацией в отчетности организации, размещенной в публичном доступе"/>
    <n v="0"/>
    <n v="0"/>
    <n v="0"/>
    <n v="0"/>
    <n v="0"/>
  </r>
  <r>
    <x v="2"/>
    <s v="Утвержден внутренний документ (документы), определяющий (определяющие) политику_x000a_в области управления рисками и внутреннего контроля "/>
    <n v="0"/>
    <n v="0"/>
    <n v="0"/>
    <n v="0"/>
    <n v="0"/>
  </r>
  <r>
    <x v="2"/>
    <s v="Принципы и подходы к организации системы управления рисками и внутреннего контроля определены советом директоров и закреплены во внутренних документах организации, определяющих политику в области управления рисками и внутреннего контроля"/>
    <n v="0"/>
    <n v="0"/>
    <n v="0"/>
    <n v="0"/>
    <n v="0"/>
  </r>
  <r>
    <x v="2"/>
    <s v="Назначено должностное лицо (лица) / сформировано структурное подразделение (структурные подразделения), ответственное (ответственные) за организацию и координацию процесса управления рисками и осуществление внутреннего контроля"/>
    <n v="0"/>
    <n v="0"/>
    <n v="0"/>
    <n v="0"/>
    <n v="0"/>
  </r>
  <r>
    <x v="2"/>
    <s v="В совете директоров (наблюдательном совете) сформирован комитет, к компетенции которого относится рассмотрение вопросов, связанных с управлением рисками и внутренним контролем"/>
    <n v="0"/>
    <n v="0"/>
    <n v="0"/>
    <n v="0"/>
    <n v="0"/>
  </r>
  <r>
    <x v="2"/>
    <s v="Организован безопасный, конфиденциальный и доступный способ информирования (горячая линия) совета директоров (наблюдательного совета) или комитета совета директоров по аудиту и (или) внутреннего аудитора о фактах нарушения законодательства, внутренних процедур, положений кодекса этики"/>
    <n v="0"/>
    <n v="1"/>
    <n v="0"/>
    <n v="1"/>
    <n v="0"/>
  </r>
  <r>
    <x v="2"/>
    <s v="Советом директоров  установлена приемлемая величина рисков для организации (риск-аппетит)"/>
    <n v="0"/>
    <n v="0"/>
    <n v="0"/>
    <n v="0"/>
    <n v="0"/>
  </r>
  <r>
    <x v="2"/>
    <s v="Процессы выявления, оценки и управления ESG-рисками интегрированы в систему управления рисками"/>
    <n v="0"/>
    <n v="0"/>
    <n v="0"/>
    <n v="0"/>
    <n v="0"/>
  </r>
  <r>
    <x v="2"/>
    <s v="Результаты анализа рисков учитываются при определении бизнес-показателей, ключевых показателей эффективности"/>
    <n v="0"/>
    <n v="0"/>
    <n v="0"/>
    <n v="0"/>
    <n v="0"/>
  </r>
  <r>
    <x v="2"/>
    <s v="Определен порядок проведения оценки эффективности управления рисками и осуществления внутреннего контроля"/>
    <n v="0"/>
    <n v="0"/>
    <n v="0"/>
    <n v="0"/>
    <n v="0"/>
  </r>
  <r>
    <x v="2"/>
    <s v="Совет директоров не реже одного раза в год рассматривает результаты оценки эффективности управления рисками и осуществления внутреннего контроля"/>
    <n v="0"/>
    <n v="0"/>
    <n v="0"/>
    <n v="0"/>
    <n v="0"/>
  </r>
  <r>
    <x v="2"/>
    <s v="Проводится ежегодная оценка эффективности управления рисками и осуществления внутреннего контроля внутренним аудитором"/>
    <n v="0"/>
    <n v="0"/>
    <n v="0"/>
    <n v="0"/>
    <n v="0"/>
  </r>
  <r>
    <x v="2"/>
    <s v="Проведена независимая внешняя оценка эффективности управления рисками (уровня зрелости управления рисками) не менее одного раза за последние три календарных года"/>
    <n v="0"/>
    <n v="0"/>
    <n v="0"/>
    <n v="0"/>
    <n v="0"/>
  </r>
  <r>
    <x v="2"/>
    <s v="Организация раскрывает информацию об управлении рисками (например, в годовом отчете, финансовой отчетности, опубликованной политике управления рисками, заявлении о риск-аппетите), а также информацию с описанием системы внутреннего контроля общества"/>
    <n v="0"/>
    <n v="0"/>
    <n v="0"/>
    <n v="0"/>
    <n v="0"/>
  </r>
  <r>
    <x v="2"/>
    <s v="В организации обеспечена независимость внутреннего аудитора (руководителя подразделения внутреннего аудита)"/>
    <n v="0"/>
    <n v="0"/>
    <n v="0"/>
    <n v="0"/>
    <n v="0"/>
  </r>
  <r>
    <x v="2"/>
    <s v="Политика в области внутреннего аудита утверждена советом директоров"/>
    <n v="0"/>
    <n v="0"/>
    <n v="0"/>
    <n v="0"/>
    <n v="0"/>
  </r>
  <r>
    <x v="2"/>
    <s v="Во внутренних документах определены порядок и сроки предоставления внутренним аудитором (руководителем подразделения внутреннего аудита) информации о результатах проверок, в том числе выполнении плана деятельности внутреннего аудита, совету директоров"/>
    <n v="0"/>
    <n v="0"/>
    <n v="0"/>
    <n v="0"/>
    <n v="0"/>
  </r>
  <r>
    <x v="2"/>
    <s v="Информация раскрывается в объеме, предусмотренном законодательством Российской Федерации, своевременно для неограниченного круга лиц"/>
    <n v="0"/>
    <n v="0"/>
    <n v="0"/>
    <n v="0"/>
    <n v="0"/>
  </r>
  <r>
    <x v="2"/>
    <s v="Совет директоров  утвердил информационную политику, которая раскрыта на официальном сайте организации в сети Интернет"/>
    <n v="0"/>
    <n v="0"/>
    <n v="0"/>
    <n v="0"/>
    <n v="0"/>
  </r>
  <r>
    <x v="2"/>
    <s v="Организация определила подходы к раскрытию сведений об иных событиях (действиях), оказывающих существенное влияние на стоимость или котировки ценных бумаг организации, раскрытие сведений о которых не предусмотрено законодательством"/>
    <n v="0"/>
    <n v="0"/>
    <n v="0"/>
    <n v="0"/>
    <n v="0"/>
  </r>
  <r>
    <x v="2"/>
    <s v="Информация о персональном составе исполнительных органов, совета директоров (наблюдательного совета), комитетов совета директоров раскрыта на официальном сайте организации в сети Интернет"/>
    <n v="0"/>
    <n v="0"/>
    <n v="0"/>
    <n v="0"/>
    <n v="0"/>
  </r>
  <r>
    <x v="2"/>
    <s v="Информация, достаточная для формирования представления о личных и профессиональных качествах членов совета директоров, например: образование, квалификация, опыт, дата первоначального избрания в состав совета директоров организации, членство в советах директоров (наблюдательных советах) других организаций, сведения о должностях, которые они занимают или занимали в течение не менее пяти последних лет в органах управления иных юридических лиц), раскрыта на официальном сайте организации в сети Интернет и/или содержится в отчетности организации в публичном доступе "/>
    <n v="0"/>
    <n v="0"/>
    <n v="0"/>
    <n v="0"/>
    <n v="0"/>
  </r>
  <r>
    <x v="2"/>
    <s v="Организация раскрывает информацию о планируемых изменениях в своей деятельности, деятельности группы"/>
    <n v="0"/>
    <n v="0"/>
    <n v="0"/>
    <n v="0"/>
    <n v="0"/>
  </r>
  <r>
    <x v="2"/>
    <s v="На официальном сайте организации в сети Интернет раскрыта информация о подконтрольных обществах, имеющих для организации существенное значение"/>
    <n v="0"/>
    <n v="0"/>
    <n v="0"/>
    <n v="0"/>
    <n v="0"/>
  </r>
  <r>
    <x v="2"/>
    <s v="Организация раскрывает описание основных рисков и возможностей, связанных с устойчивым развитием, и информацию о том, как организация управляет этими рисками и возможностями"/>
    <n v="0"/>
    <n v="1"/>
    <n v="0"/>
    <n v="1"/>
    <n v="0"/>
  </r>
  <r>
    <x v="2"/>
    <s v="На официальном сайте организации в сети Интернет раскрыт отчет в области устойчивого развития"/>
    <n v="0"/>
    <n v="0"/>
    <n v="0"/>
    <n v="0"/>
    <n v="0"/>
  </r>
  <r>
    <x v="2"/>
    <s v="Информация о реализуемых подходах к осуществлению ответственного инвестирования раскрыта на официальном сайте организации в сети Интернет"/>
    <n v="0"/>
    <n v="0"/>
    <n v="0"/>
    <n v="0"/>
    <n v="0"/>
  </r>
  <r>
    <x v="2"/>
    <s v="Подходы к осуществлению ответственного инвестирования определены в политике ответственного инвестирования"/>
    <n v="0"/>
    <n v="0"/>
    <n v="0"/>
    <n v="0"/>
    <n v="0"/>
  </r>
  <r>
    <x v="2"/>
    <s v="Организация раскрыла на официальном сайте в сети Интернет декларацию о следовании Рекомендациям Банка России по реализации принципов ответственного инвестирования»"/>
    <n v="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s v="Общий объем забираемой воды"/>
    <x v="0"/>
    <x v="0"/>
    <n v="1"/>
    <n v="1"/>
    <n v="1"/>
  </r>
  <r>
    <x v="0"/>
    <s v="Использование воды на собственные нужды "/>
    <x v="0"/>
    <x v="0"/>
    <n v="1"/>
    <n v="1"/>
    <n v="1"/>
  </r>
  <r>
    <x v="0"/>
    <s v="Водоотведение в поверхностные водные объекты (в куб. метрах)"/>
    <x v="0"/>
    <x v="0"/>
    <n v="1"/>
    <n v="1"/>
    <n v="1"/>
  </r>
  <r>
    <x v="0"/>
    <s v="Доля оборотной и повторно-последовательно используемой воды в общем объеме воды, используемой на производственные нужды (в процентах)"/>
    <x v="0"/>
    <x v="0"/>
    <n v="1"/>
    <n v="1"/>
    <n v="1"/>
  </r>
  <r>
    <x v="0"/>
    <s v="Наличие политики / стратегии / дорожной карты / плана по снижению воздействия на водные ресурсы"/>
    <x v="0"/>
    <x v="1"/>
    <n v="1"/>
    <n v="1"/>
    <n v="1"/>
  </r>
  <r>
    <x v="0"/>
    <s v="Отсутствуют превышения установленных нормативов допустимых сбросов (да/нет)"/>
    <x v="1"/>
    <x v="1"/>
    <n v="0"/>
    <n v="0"/>
    <n v="0"/>
  </r>
  <r>
    <x v="0"/>
    <s v="Осуществляется мониторинг состояния водных объектов в порядке и объеме, установленными Программой ПЭК (да  /  нет)"/>
    <x v="0"/>
    <x v="1"/>
    <n v="1"/>
    <n v="1"/>
    <n v="1"/>
  </r>
  <r>
    <x v="0"/>
    <s v="Фактические валовые выбросы загрязняющих веществ в атмосферу (в тоннах)"/>
    <x v="0"/>
    <x v="0"/>
    <n v="1"/>
    <n v="1"/>
    <n v="1"/>
  </r>
  <r>
    <x v="0"/>
    <s v="Наличие политики / стратегии / дорожной карты / плана по снижению воздействия на атмосферный воздух"/>
    <x v="0"/>
    <x v="0"/>
    <n v="1"/>
    <n v="1"/>
    <n v="1"/>
  </r>
  <r>
    <x v="0"/>
    <s v="Отсутствуют превышения установленных нормативов допустимых выбросов (НДВ)"/>
    <x v="1"/>
    <x v="1"/>
    <n v="0"/>
    <n v="0"/>
    <n v="0"/>
  </r>
  <r>
    <x v="0"/>
    <s v="Осуществляется мониторинг состояния атмосферного воздуха в порядке и объеме, установленными программой производственного экологического контроля (Программа ПЭК)"/>
    <x v="0"/>
    <x v="1"/>
    <n v="1"/>
    <n v="1"/>
    <n v="1"/>
  </r>
  <r>
    <x v="0"/>
    <s v="Общее количество потребляемой  /  производимой энергии"/>
    <x v="0"/>
    <x v="0"/>
    <n v="1"/>
    <n v="1"/>
    <n v="1"/>
  </r>
  <r>
    <x v="0"/>
    <s v="Общее количество потребляемой / производимой энергии на базе низкоуглеродной генерации"/>
    <x v="0"/>
    <x v="0"/>
    <n v="1"/>
    <n v="1"/>
    <n v="1"/>
  </r>
  <r>
    <x v="0"/>
    <s v="Наличие политики / стратегии / дорожной карты / плана по повышению энергоэффективности"/>
    <x v="0"/>
    <x v="0"/>
    <n v="1"/>
    <n v="1"/>
    <n v="1"/>
  </r>
  <r>
    <x v="0"/>
    <s v="Объем валовых выбросов парниковых газов"/>
    <x v="0"/>
    <x v="0"/>
    <n v="1"/>
    <n v="1"/>
    <n v="1"/>
  </r>
  <r>
    <x v="0"/>
    <s v="Наличие климатической политики / стратегии / дорожной карты / плана"/>
    <x v="0"/>
    <x v="0"/>
    <n v="1"/>
    <n v="1"/>
    <n v="1"/>
  </r>
  <r>
    <x v="0"/>
    <s v="Управление климатическими рисками"/>
    <x v="0"/>
    <x v="1"/>
    <n v="1"/>
    <n v="1"/>
    <n v="1"/>
  </r>
  <r>
    <x v="0"/>
    <s v="Раскрытие информации, связанной с изменением климата, в соответствии с международными рекомендациями"/>
    <x v="0"/>
    <x v="1"/>
    <n v="1"/>
    <n v="1"/>
    <n v="1"/>
  </r>
  <r>
    <x v="0"/>
    <s v="Наличие активов в зоне возможной реализации физических климатических рисков (засухи, наводнения, таяния вечной мерзлоты, природных пожаров и др.)"/>
    <x v="1"/>
    <x v="1"/>
    <n v="0"/>
    <n v="0"/>
    <n v="0"/>
  </r>
  <r>
    <x v="0"/>
    <s v="Объем образованных отходов"/>
    <x v="0"/>
    <x v="0"/>
    <n v="1"/>
    <n v="1"/>
    <n v="1"/>
  </r>
  <r>
    <x v="0"/>
    <s v="Объем отходов с разбивкой по способу обращения"/>
    <x v="0"/>
    <x v="0"/>
    <n v="1"/>
    <n v="1"/>
    <n v="1"/>
  </r>
  <r>
    <x v="0"/>
    <s v="Наличие политики / стратегии / дорожной карты / плана по обращению с отходами"/>
    <x v="0"/>
    <x v="0"/>
    <n v="1"/>
    <n v="1"/>
    <n v="1"/>
  </r>
  <r>
    <x v="0"/>
    <s v="Отсутствуют превышения установленных нормативов образования отходов и лимитов на их размещение"/>
    <x v="1"/>
    <x v="1"/>
    <n v="0"/>
    <n v="0"/>
    <n v="1"/>
  </r>
  <r>
    <x v="0"/>
    <s v="Образование загрязненных земель в течение года (в гектарах)"/>
    <x v="0"/>
    <x v="0"/>
    <n v="1"/>
    <n v="1"/>
    <n v="1"/>
  </r>
  <r>
    <x v="0"/>
    <s v=" Площадь рекультивированной за год земли (под пашню / сельскохозяйственные угодья / лесные насаждения / водоемы)"/>
    <x v="0"/>
    <x v="0"/>
    <n v="1"/>
    <n v="1"/>
    <n v="1"/>
  </r>
  <r>
    <x v="0"/>
    <s v="Площадь загрязненных земель на конец года"/>
    <x v="0"/>
    <x v="0"/>
    <n v="1"/>
    <n v="1"/>
    <n v="1"/>
  </r>
  <r>
    <x v="0"/>
    <s v="Наличие политики / стратегии / дорожной карты / плана по рациональному использованию земельных ресурсов"/>
    <x v="0"/>
    <x v="1"/>
    <n v="1"/>
    <n v="1"/>
    <n v="1"/>
  </r>
  <r>
    <x v="0"/>
    <s v="Площадь земли, используемой для деятельности организации  "/>
    <x v="1"/>
    <x v="1"/>
    <n v="0"/>
    <n v="1"/>
    <n v="0"/>
  </r>
  <r>
    <x v="0"/>
    <s v="Площадь вырубки лесов (лесного покрова) за год"/>
    <x v="1"/>
    <x v="1"/>
    <n v="0"/>
    <n v="1"/>
    <n v="0"/>
  </r>
  <r>
    <x v="0"/>
    <s v="Площадь лесовосстановительных работ"/>
    <x v="0"/>
    <x v="1"/>
    <n v="1"/>
    <n v="1"/>
    <n v="1"/>
  </r>
  <r>
    <x v="0"/>
    <s v="Количество охраняемых и редких видов флоры и фауны в зоне непосредственного (выявленные на территории организации) и косвенного влияния"/>
    <x v="0"/>
    <x v="1"/>
    <n v="1"/>
    <n v="1"/>
    <n v="1"/>
  </r>
  <r>
    <x v="0"/>
    <s v="Наличие редких экосистем, видов животных и растений-индикаторов состояния биоразнообразия, постоянно обитающих в зонах прямого, косвенного и кумулятивного воздействия организации"/>
    <x v="0"/>
    <x v="1"/>
    <n v="1"/>
    <n v="1"/>
    <n v="1"/>
  </r>
  <r>
    <x v="0"/>
    <s v="Разработана и реализуется программа по сохранению биоразнообразия и экосистемных услуг"/>
    <x v="0"/>
    <x v="1"/>
    <n v="1"/>
    <n v="1"/>
    <n v="1"/>
  </r>
  <r>
    <x v="0"/>
    <s v="Ведется работа по оценке рисков в области биоразнообразия"/>
    <x v="0"/>
    <x v="1"/>
    <n v="1"/>
    <n v="1"/>
    <n v="1"/>
  </r>
  <r>
    <x v="0"/>
    <s v="Использование ресурсов, экосистемных услуг, доступ к которым может быть ограничен из-за реализации экологических рисков"/>
    <x v="0"/>
    <x v="1"/>
    <n v="0"/>
    <n v="1"/>
    <n v="1"/>
  </r>
  <r>
    <x v="0"/>
    <s v="Наличие политики по диверсификации / замещению ресурсов, получение которых сопряжено с оказанием существенного негативного влияния на окружающую среду, биоразнообразие и экосистемные услуги, ведется учет таких ресурсов"/>
    <x v="0"/>
    <x v="1"/>
    <n v="1"/>
    <n v="1"/>
    <n v="1"/>
  </r>
  <r>
    <x v="0"/>
    <s v="Внедрена система экологического менеджмента, получен сертификат соответствия"/>
    <x v="0"/>
    <x v="1"/>
    <n v="1"/>
    <n v="1"/>
    <n v="1"/>
  </r>
  <r>
    <x v="0"/>
    <s v="Регулярно раскрывается экологическая информация в соответствии с национальными и международными требованиями и стандартами"/>
    <x v="0"/>
    <x v="0"/>
    <n v="1"/>
    <n v="1"/>
    <n v="1"/>
  </r>
  <r>
    <x v="0"/>
    <s v="Организован и реализуется производственный экологический контроль"/>
    <x v="0"/>
    <x v="0"/>
    <n v="1"/>
    <n v="1"/>
    <n v="1"/>
  </r>
  <r>
    <x v="0"/>
    <s v="Наличие внутреннего ежеквартального / ежегодного аудита деятельности / наличия и актуальности природоохранной документации, разрешительных документов, договоров (например, на вывоз отходов)"/>
    <x v="0"/>
    <x v="0"/>
    <n v="1"/>
    <n v="1"/>
    <n v="1"/>
  </r>
  <r>
    <x v="0"/>
    <s v="Наличие аварий и (или) инцидентов, повлекших за собой негативное воздействие на окружающую среду"/>
    <x v="0"/>
    <x v="0"/>
    <n v="1"/>
    <n v="1"/>
    <n v="1"/>
  </r>
  <r>
    <x v="0"/>
    <s v="Наличие предписаний контрольных (надзорных) органов, включая неисполненные, о нарушении законодательства в области охраны окружающей среды"/>
    <x v="1"/>
    <x v="1"/>
    <n v="0"/>
    <n v="0"/>
    <n v="1"/>
  </r>
  <r>
    <x v="0"/>
    <s v="Категория риска причинения вреда (ущерба) объекта негативного воздействия на окружающую среду"/>
    <x v="1"/>
    <x v="1"/>
    <n v="1"/>
    <n v="1"/>
    <n v="1"/>
  </r>
  <r>
    <x v="0"/>
    <s v="Затраты на природоохранные мероприятия"/>
    <x v="0"/>
    <x v="0"/>
    <n v="1"/>
    <n v="1"/>
    <n v="1"/>
  </r>
  <r>
    <x v="0"/>
    <s v="Плата за негативное воздействие на окружающую среду"/>
    <x v="0"/>
    <x v="1"/>
    <n v="1"/>
    <n v="1"/>
    <n v="1"/>
  </r>
  <r>
    <x v="0"/>
    <s v="Выплаченные штрафы за нарушения природоохранного законодательства"/>
    <x v="1"/>
    <x v="1"/>
    <n v="1"/>
    <n v="1"/>
    <n v="1"/>
  </r>
  <r>
    <x v="0"/>
    <s v="Выплаченная компенсация вреда (ущерба), причиненного окружающей среде, отдельным компонентам природной среды"/>
    <x v="0"/>
    <x v="1"/>
    <n v="1"/>
    <n v="1"/>
    <n v="1"/>
  </r>
  <r>
    <x v="0"/>
    <s v="Наличие у организации критериев оценки / отбора поставщиков (подрядчиков, исполнителей), с которыми она работает, учитывающих их воздействие на окружающую среду "/>
    <x v="0"/>
    <x v="1"/>
    <n v="0"/>
    <n v="1"/>
    <n v="1"/>
  </r>
  <r>
    <x v="0"/>
    <s v="Доля контрагентов (поставщиков, подрядчиков, исполнителей), прошедших оценку с использованием экологических критериев"/>
    <x v="1"/>
    <x v="1"/>
    <n v="0"/>
    <n v="1"/>
    <n v="1"/>
  </r>
  <r>
    <x v="0"/>
    <s v="Компания является эмитентом зеленых (адаптационных) облигаций, социальных облигаций, облигаций устойчивого развития, облигаций, связанных с целями устойчивого развития, облигаций климатического перехода"/>
    <x v="0"/>
    <x v="1"/>
    <n v="0"/>
    <n v="0"/>
    <n v="0"/>
  </r>
  <r>
    <x v="0"/>
    <s v="Доля финансирования зеленых и (или) адаптационных проектов и (или) социальных проектов (проектов устойчивого развития) от совокупного объема кредитного портфеля юридических лиц"/>
    <x v="0"/>
    <x v="1"/>
    <n v="0"/>
    <n v="0"/>
    <n v="0"/>
  </r>
  <r>
    <x v="0"/>
    <s v="Углеродоемкость портфеля"/>
    <x v="0"/>
    <x v="1"/>
    <n v="0"/>
    <n v="0"/>
    <n v="0"/>
  </r>
  <r>
    <x v="0"/>
    <s v="Доля активов с ESG-рейтингом"/>
    <x v="1"/>
    <x v="1"/>
    <n v="0"/>
    <n v="0"/>
    <n v="0"/>
  </r>
  <r>
    <x v="0"/>
    <s v="Наличие политики по снижению углеродоемкости портфеля, включающей целевые ориентиры"/>
    <x v="0"/>
    <x v="1"/>
    <n v="0"/>
    <n v="0"/>
    <n v="0"/>
  </r>
  <r>
    <x v="1"/>
    <s v="Документально четко определены критерии и периодичность выплат заработных плат, премирования и доплат"/>
    <x v="1"/>
    <x v="1"/>
    <n v="0"/>
    <n v="1"/>
    <n v="1"/>
  </r>
  <r>
    <x v="1"/>
    <s v="Наличие ДМС и иных программ укрепления здоровья"/>
    <x v="0"/>
    <x v="0"/>
    <n v="1"/>
    <n v="1"/>
    <n v="1"/>
  </r>
  <r>
    <x v="1"/>
    <s v="Наличие программ повышения квалификации и профессионального обучения"/>
    <x v="0"/>
    <x v="0"/>
    <n v="1"/>
    <n v="1"/>
    <n v="1"/>
  </r>
  <r>
    <x v="1"/>
    <s v="Соотношение работников, работающих по срочным и бессрочным трудовым договорам"/>
    <x v="1"/>
    <x v="0"/>
    <n v="0"/>
    <n v="0"/>
    <n v="1"/>
  </r>
  <r>
    <x v="1"/>
    <s v="Общее количество и процент новых работников, принятых на работу за отчетный период"/>
    <x v="0"/>
    <x v="0"/>
    <n v="1"/>
    <n v="1"/>
    <n v="1"/>
  </r>
  <r>
    <x v="1"/>
    <s v="Средний размер заработной платы в организации"/>
    <x v="0"/>
    <x v="1"/>
    <n v="0"/>
    <n v="1"/>
    <n v="1"/>
  </r>
  <r>
    <x v="1"/>
    <s v="Доля работников, охваченных программами добровольного медицинского страхования (ДМС)"/>
    <x v="0"/>
    <x v="1"/>
    <n v="0"/>
    <n v="1"/>
    <n v="1"/>
  </r>
  <r>
    <x v="1"/>
    <s v="Доля работников, прошедших образовательные программы"/>
    <x v="0"/>
    <x v="1"/>
    <n v="1"/>
    <n v="1"/>
    <n v="1"/>
  </r>
  <r>
    <x v="1"/>
    <s v="Доля работников, обратившихся и получивших иные социальные льготы и компенсации организации"/>
    <x v="0"/>
    <x v="0"/>
    <n v="0"/>
    <n v="1"/>
    <n v="1"/>
  </r>
  <r>
    <x v="1"/>
    <s v="Общая численность и показатели текучести кадров за отчетный период"/>
    <x v="0"/>
    <x v="0"/>
    <n v="1"/>
    <n v="1"/>
    <n v="1"/>
  </r>
  <r>
    <x v="1"/>
    <s v="Организация публикует в открытом доступе информацию о гендерном балансе (соотношение мужчин и женщин по категориям сотрудников), о составе совета директоров и других показателях, а также разъяснение о гендерной динамике и политике"/>
    <x v="0"/>
    <x v="0"/>
    <n v="1"/>
    <n v="1"/>
    <n v="1"/>
  </r>
  <r>
    <x v="1"/>
    <s v="Наличие и описание мер, принятых организацией в отчетный период, для устранения случаев дискриминации (при наличии)"/>
    <x v="1"/>
    <x v="1"/>
    <n v="0"/>
    <n v="1"/>
    <n v="1"/>
  </r>
  <r>
    <x v="1"/>
    <s v="Наличие механизмов и  ( или) каналов реагирования и решения этических вопросов (нарушения прав человека, трудового законодательства, кодекса корпоративной этики, конфликта интересов) для работников, клиентов, контрагентов"/>
    <x v="0"/>
    <x v="0"/>
    <n v="1"/>
    <n v="1"/>
    <n v="1"/>
  </r>
  <r>
    <x v="1"/>
    <s v="Предоставление информации по составу руководящих органов общества  и доли работников с указанием распределения по каждой из следующих_x000a_категорий (в процентах): пол, возрастная группа (до 35 лет, 35 – 50 лет, старше 50 лет).  "/>
    <x v="0"/>
    <x v="0"/>
    <n v="1"/>
    <n v="1"/>
    <n v="1"/>
  </r>
  <r>
    <x v="1"/>
    <s v="Общее количество случаев дискриминации в сфере труда (по количеству вступивших в силу решений суда) за отчетный период"/>
    <x v="0"/>
    <x v="1"/>
    <n v="0"/>
    <n v="1"/>
    <n v="0"/>
  </r>
  <r>
    <x v="1"/>
    <s v="Утверждены внутренние документы, определяющие порядок организации охраны труда"/>
    <x v="0"/>
    <x v="0"/>
    <n v="1"/>
    <n v="1"/>
    <n v="1"/>
  </r>
  <r>
    <x v="1"/>
    <s v="Создана служба по охране труда (в том числе утвержден (утверждены) внутренний документ / должностные инструкции с описанием функций службы охраны труда или функций специалиста по охране труда)"/>
    <x v="0"/>
    <x v="0"/>
    <n v="1"/>
    <n v="1"/>
    <n v="1"/>
  </r>
  <r>
    <x v="1"/>
    <s v="Обеспечен доступ к информации по охране труда всем работникам организации"/>
    <x v="0"/>
    <x v="0"/>
    <n v="1"/>
    <n v="1"/>
    <n v="1"/>
  </r>
  <r>
    <x v="1"/>
    <s v="Регулярно проводятся тренинги  /  инструктажи по охране труда на рабочем месте, покрывающие характерные для данной организации риски для жизни и состояния здоровья работников"/>
    <x v="0"/>
    <x v="0"/>
    <n v="1"/>
    <n v="1"/>
    <n v="1"/>
  </r>
  <r>
    <x v="1"/>
    <s v="Расчет и предоставление количественных показателей доли пострадавших в результате несчастных случаев: на производстве и не связанных с производством (с временной потерей трудоспособности,  с причинением_x000a_тяжкого вреда здоровью, со смертельным_x000a_исходом) на 1000 чел."/>
    <x v="0"/>
    <x v="0"/>
    <n v="1"/>
    <n v="1"/>
    <n v="1"/>
  </r>
  <r>
    <x v="1"/>
    <s v="Количество и размер предписаний/штрафов органов контроля (надзора) (при наличии)"/>
    <x v="1"/>
    <x v="1"/>
    <n v="0"/>
    <n v="0"/>
    <n v="0"/>
  </r>
  <r>
    <x v="1"/>
    <s v="Осуществление инвестиций в развитие общественного пространства / участие в социальных проектах регионов присутствия (включая инвестиции в инфраструктуру, здравоохранение, образование, спорт и другое)"/>
    <x v="0"/>
    <x v="0"/>
    <n v="1"/>
    <n v="1"/>
    <n v="1"/>
  </r>
  <r>
    <x v="1"/>
    <s v="Осуществление благотворительной деятельности"/>
    <x v="0"/>
    <x v="0"/>
    <n v="1"/>
    <n v="1"/>
    <n v="1"/>
  </r>
  <r>
    <x v="1"/>
    <s v="Наличие внутренних документов, регламентирующих стандарты качества и безопасность продукции"/>
    <x v="0"/>
    <x v="0"/>
    <n v="1"/>
    <n v="1"/>
    <n v="1"/>
  </r>
  <r>
    <x v="1"/>
    <s v="Организация производит (оказывает) потенциально опасную для потребителя продукцию (услуги)"/>
    <x v="1"/>
    <x v="1"/>
    <n v="0"/>
    <n v="0"/>
    <n v="0"/>
  </r>
  <r>
    <x v="1"/>
    <s v="Наличие негативных практик при продажах товаров и услуг (предложение одного продукта / услуги под видом другого продукта/услуги (мисселинга), неэтичной рекламы и т.п.)"/>
    <x v="1"/>
    <x v="1"/>
    <n v="0"/>
    <n v="0"/>
    <n v="0"/>
  </r>
  <r>
    <x v="1"/>
    <s v="Сотрудничество с поставщиками с высоким уровнем социальной  /  экологической ответственности или высоким уровнем корпоративного управления"/>
    <x v="0"/>
    <x v="1"/>
    <n v="1"/>
    <n v="1"/>
    <n v="1"/>
  </r>
  <r>
    <x v="2"/>
    <s v="Информация о структуре собственности, бенефициарных владельцах размещена в публичном доступе (например, опубликована в отчетности, на официальном сайте организации в Интернете и тд)"/>
    <x v="0"/>
    <x v="0"/>
    <n v="1"/>
    <n v="1"/>
    <n v="1"/>
  </r>
  <r>
    <x v="2"/>
    <s v="Деловая репутация бенефициарных владельцев оценивается как положительная, и (или) отсутствуют достоверно известные негативные факты в отношении репутации указанных лиц"/>
    <x v="0"/>
    <x v="1"/>
    <n v="1"/>
    <n v="1"/>
    <n v="1"/>
  </r>
  <r>
    <x v="2"/>
    <s v="Влияние различных групп акционеров (участников) сбалансировано, ни один акционер (участник) в силу преобладающего участия в капитале организации не оказывает влияния, наносящего ущерб другим заинтересованным лицам (не оценивается в случае единственного акционера в компании)"/>
    <x v="0"/>
    <x v="0"/>
    <n v="1"/>
    <n v="1"/>
    <n v="1"/>
  </r>
  <r>
    <x v="2"/>
    <s v="Корпоративные конфликты между контролирующими лицами, а также между контролирующими лицами и третьими лицами в отношении участия в капитале организации отсутствуют"/>
    <x v="0"/>
    <x v="0"/>
    <n v="1"/>
    <n v="1"/>
    <n v="1"/>
  </r>
  <r>
    <x v="2"/>
    <s v="Утвержден внутренний документ, определяющий порядок организации и проведения общего собрания акционеров (участников)"/>
    <x v="0"/>
    <x v="0"/>
    <n v="1"/>
    <n v="1"/>
    <n v="1"/>
  </r>
  <r>
    <x v="2"/>
    <s v="Во внутреннем документе, определяющем порядок организации и проведения общего собрания, закреплена обязанность в составе материалов к общему собранию представлять акционерам (участникам) биографические данные всех кандидатов в члены органов управления, результаты оценки соответствия профессиональной квалификации, опыта и навыков кандидатов текущим и ожидаемым потребностям общества"/>
    <x v="1"/>
    <x v="1"/>
    <n v="0"/>
    <n v="1"/>
    <n v="1"/>
  </r>
  <r>
    <x v="2"/>
    <s v="Организация раскрывает сведения об аудиторе организации, описание критериев отбора, соответствие критериям независимости и объективности, а также сведения о вознаграждении за услуги аудиторского и неаудиторского характера"/>
    <x v="0"/>
    <x v="0"/>
    <n v="1"/>
    <n v="1"/>
    <n v="1"/>
  </r>
  <r>
    <x v="2"/>
    <s v="Организован доступный способ коммуникации с акционерами (участниками)"/>
    <x v="0"/>
    <x v="1"/>
    <n v="1"/>
    <n v="1"/>
    <n v="1"/>
  </r>
  <r>
    <x v="2"/>
    <s v="Внутренний документ, определяющий дивидендную политику, утвержден советом директоров (наблюдательным советом) (в случае отсутствия совета директоров (наблюдательного совета) – общим собранием акционеров (участников) и раскрыт на официальном сайте организации в сети Интернет"/>
    <x v="0"/>
    <x v="0"/>
    <n v="1"/>
    <n v="1"/>
    <n v="1"/>
  </r>
  <r>
    <x v="2"/>
    <s v="Регулярность выплаты дивидендов"/>
    <x v="0"/>
    <x v="0"/>
    <n v="1"/>
    <n v="1"/>
    <n v="1"/>
  </r>
  <r>
    <x v="2"/>
    <s v="Практика выплаты дивидендов соответствует утвержденной в организации дивидендной политике"/>
    <x v="0"/>
    <x v="0"/>
    <n v="1"/>
    <n v="1"/>
    <n v="1"/>
  </r>
  <r>
    <x v="2"/>
    <s v="Утвержден внутренний документ, определяющий права и обязанности совета директоров (наблюдательного совета), процедуру подготовки и проведения заседаний совета директоров (наблюдательного совета)"/>
    <x v="0"/>
    <x v="0"/>
    <n v="1"/>
    <n v="1"/>
    <n v="1"/>
  </r>
  <r>
    <x v="2"/>
    <s v="Количественный состав совета директоров (наблюдательного совета) соответствует масштабу деятельности организации"/>
    <x v="0"/>
    <x v="0"/>
    <n v="1"/>
    <n v="1"/>
    <n v="1"/>
  </r>
  <r>
    <x v="2"/>
    <s v="Председателем совета директоров (наблюдательного совета) является неисполнительный директор"/>
    <x v="0"/>
    <x v="0"/>
    <n v="1"/>
    <n v="1"/>
    <n v="1"/>
  </r>
  <r>
    <x v="2"/>
    <s v="Заседания совета директоров (наблюдательного совета) проводятся по мере необходимости в соответствии с утвержденным планом работ, но не менее шести раз в год"/>
    <x v="0"/>
    <x v="1"/>
    <n v="0"/>
    <n v="1"/>
    <n v="1"/>
  </r>
  <r>
    <x v="2"/>
    <s v="Сформирован комитет по аудиту"/>
    <x v="0"/>
    <x v="0"/>
    <n v="1"/>
    <n v="1"/>
    <n v="1"/>
  </r>
  <r>
    <x v="2"/>
    <s v="Состав комитета по аудиту, в том числе участие в комитете независимых директоров, соответствует лучшей практике корпоративного управления"/>
    <x v="0"/>
    <x v="0"/>
    <n v="1"/>
    <n v="1"/>
    <n v="1"/>
  </r>
  <r>
    <x v="2"/>
    <s v="Сформирован комитет совета директоров (наблюдательного совета) по устойчивому развитию или в соответствии с внутренними документами организации вопросы учета ESG-факторов и устойчивого развития отнесены к компетенции иного комитета совета директоров (наблюдательного совета) ( комитета по стратегии)"/>
    <x v="0"/>
    <x v="0"/>
    <n v="1"/>
    <n v="1"/>
    <n v="1"/>
  </r>
  <r>
    <x v="2"/>
    <s v="Проводится оценка (самооценка) эффективности работы совета директоров (наблюдательного совета)"/>
    <x v="1"/>
    <x v="1"/>
    <n v="0"/>
    <n v="1"/>
    <n v="0"/>
  </r>
  <r>
    <x v="2"/>
    <s v="Утвержден внутренний документ, регламентирующий деятельность исполнительных органов"/>
    <x v="0"/>
    <x v="0"/>
    <n v="1"/>
    <n v="1"/>
    <n v="1"/>
  </r>
  <r>
    <x v="2"/>
    <s v="В состав коллегиального исполнительного органа входит лицо, имеющее компетенции по вопросам повестки устойчивого развития"/>
    <x v="0"/>
    <x v="0"/>
    <n v="1"/>
    <n v="1"/>
    <n v="1"/>
  </r>
  <r>
    <x v="2"/>
    <s v="Совет директоров (наблюдательный совет) имеет закрепленные в уставе полномочия на принятие решений, связанных с назначением, освобождением от занимаемой должности, полномочия на определение условий договоров в отношении членов исполнительных органов"/>
    <x v="0"/>
    <x v="0"/>
    <n v="1"/>
    <n v="1"/>
    <n v="1"/>
  </r>
  <r>
    <x v="2"/>
    <s v="Стратегия организации утверждена советом директоров (наблюдательным советом) (в случае его отсутствия – общим собранием акционеров (участников)"/>
    <x v="0"/>
    <x v="0"/>
    <n v="1"/>
    <n v="1"/>
    <n v="1"/>
  </r>
  <r>
    <x v="2"/>
    <s v="В стратегии определены основные ориентиры деятельности, ключевые риски и возможности, в том числе в области устойчивого развития"/>
    <x v="0"/>
    <x v="0"/>
    <n v="1"/>
    <n v="1"/>
    <n v="1"/>
  </r>
  <r>
    <x v="2"/>
    <s v="Временной горизонт стратегии"/>
    <x v="0"/>
    <x v="1"/>
    <n v="1"/>
    <n v="1"/>
    <n v="1"/>
  </r>
  <r>
    <x v="2"/>
    <s v="В стратегии определены возможные альтернативные сценарии развития"/>
    <x v="1"/>
    <x v="1"/>
    <n v="1"/>
    <n v="1"/>
    <n v="1"/>
  </r>
  <r>
    <x v="2"/>
    <s v="Стратегия организации или основные ее положения раскрыты на официальном сайте организации в сети Интернет"/>
    <x v="0"/>
    <x v="0"/>
    <n v="1"/>
    <n v="1"/>
    <n v="1"/>
  </r>
  <r>
    <x v="2"/>
    <s v="Определены измеримые целевые и промежуточные показатели выполнения стратегии, в том числе в области уст ойчивого развития"/>
    <x v="0"/>
    <x v="0"/>
    <n v="1"/>
    <n v="1"/>
    <n v="1"/>
  </r>
  <r>
    <x v="2"/>
    <s v="В стратегии организации определен планируемый вклад организации в достижение целей устойчивого развития, и (или) целей Парижского соглашения по климату, и  ( или) национальных целей, закрепленных в документах государственного стратегического планирования, учтены риски и возможности, связанные с ESG-факторами"/>
    <x v="0"/>
    <x v="0"/>
    <n v="1"/>
    <n v="1"/>
    <n v="1"/>
  </r>
  <r>
    <x v="2"/>
    <s v="Определена стратегия снижения негативного воздействия деятельности организации на окружающую среду"/>
    <x v="0"/>
    <x v="0"/>
    <n v="1"/>
    <n v="1"/>
    <n v="1"/>
  </r>
  <r>
    <x v="2"/>
    <s v="Совет директоров (наблюдательный совет) рассматривает вопросы, связанные с ходом исполнения и актуализацией стратегии, реализацией целей и задач в области устойчивого развития"/>
    <x v="0"/>
    <x v="0"/>
    <n v="1"/>
    <n v="1"/>
    <n v="1"/>
  </r>
  <r>
    <x v="2"/>
    <s v="Реализация организацией стратегии"/>
    <x v="0"/>
    <x v="0"/>
    <n v="1"/>
    <n v="1"/>
    <n v="1"/>
  </r>
  <r>
    <x v="2"/>
    <s v="Утвержден внутренний документ (документы), определяющий (определяющие) политику_x000a_организации по вознаграждению и возмещению расходов (компенсаций) членов совета_x000a_директоров (наблюдательного совета) организации "/>
    <x v="0"/>
    <x v="0"/>
    <n v="1"/>
    <n v="1"/>
    <n v="1"/>
  </r>
  <r>
    <x v="2"/>
    <s v="Совет директоров определил политику вознаграждения исполнительных органов"/>
    <x v="0"/>
    <x v="1"/>
    <n v="0"/>
    <n v="1"/>
    <n v="1"/>
  </r>
  <r>
    <x v="2"/>
    <s v="Утвержден внутренний документ (документы), определяющий (определяющие) политику организации по вознаграждению и возмещению расходов (компенсаций) исполнительных органов организации"/>
    <x v="0"/>
    <x v="1"/>
    <n v="0"/>
    <n v="1"/>
    <n v="1"/>
  </r>
  <r>
    <x v="2"/>
    <s v="Сведения о подходах к организации и пересмотру системы вознаграждения совета директоров (наблюдательного совета), исполнительных органов, иных ключевых руководящих работников раскрыты на официальном сайте организации в сети Интернет"/>
    <x v="0"/>
    <x v="0"/>
    <n v="1"/>
    <n v="1"/>
    <n v="1"/>
  </r>
  <r>
    <x v="2"/>
    <s v="Применяется преимущественно фиксированное годовое вознаграждение членов совета директоров"/>
    <x v="0"/>
    <x v="0"/>
    <n v="1"/>
    <n v="1"/>
    <n v="1"/>
  </r>
  <r>
    <x v="2"/>
    <s v="Сведения о всех видах вознаграждения членов совета директоров (наблюдательного совета) раскрыты в отчетности организации, размещенной в публичном доступе"/>
    <x v="0"/>
    <x v="0"/>
    <n v="1"/>
    <n v="1"/>
    <n v="1"/>
  </r>
  <r>
    <x v="2"/>
    <s v="Политика (политики) по вознаграждению содержит (содержат) прозрачные механизмы определения размера вознаграждения членов исполнительных органов, иных ключевых руководящих работников организации, а также регламентирует (регламентируют) все виды выплат, льгот и привилегий, предоставляемых указанным лицам"/>
    <x v="0"/>
    <x v="0"/>
    <n v="1"/>
    <n v="1"/>
    <n v="1"/>
  </r>
  <r>
    <x v="2"/>
    <s v="Установлен порядок определения размера вознаграждения членов исполнительных органов организации с учетом результата деятельности организации и их личного вклада в достижение этого результата (количественные и качественные показатели деятельности, характеризующие результативность и эффективность деятельности, доходность, принимаемые риски и так далее, их целевые значения и допустимые отклонения от целевых значений) "/>
    <x v="0"/>
    <x v="1"/>
    <n v="0"/>
    <n v="1"/>
    <n v="1"/>
  </r>
  <r>
    <x v="2"/>
    <s v="Система вознаграждения членов исполнительных органов, иных ключевых руководящих работников организации включает ключевые показатели эффективности, создающие материальные стимулы к достижению приоритетных для организации целей и задач в области устойчивого развития"/>
    <x v="0"/>
    <x v="1"/>
    <n v="1"/>
    <n v="1"/>
    <n v="1"/>
  </r>
  <r>
    <x v="2"/>
    <s v="Информация о размере вознаграждения исполнительных органов раскрыта организацией в отчетности организации, размещенной в публичном доступе"/>
    <x v="0"/>
    <x v="1"/>
    <n v="1"/>
    <n v="1"/>
    <n v="1"/>
  </r>
  <r>
    <x v="2"/>
    <s v="Утвержден внутренний документ (документы), определяющий (определяющие) политику_x000a_в области управления рисками и внутреннего контроля "/>
    <x v="0"/>
    <x v="0"/>
    <n v="1"/>
    <n v="1"/>
    <n v="1"/>
  </r>
  <r>
    <x v="2"/>
    <s v="Принципы и подходы к организации системы управления рисками и внутреннего контроля определены советом директоров и закреплены во внутренних документах организации, определяющих политику в области управления рисками и внутреннего контроля"/>
    <x v="0"/>
    <x v="0"/>
    <n v="1"/>
    <n v="1"/>
    <n v="1"/>
  </r>
  <r>
    <x v="2"/>
    <s v="Назначено должностное лицо (лица) / сформировано структурное подразделение (структурные подразделения), ответственное (ответственные) за организацию и координацию процесса управления рисками и осуществление внутреннего контроля"/>
    <x v="0"/>
    <x v="0"/>
    <n v="1"/>
    <n v="1"/>
    <n v="1"/>
  </r>
  <r>
    <x v="2"/>
    <s v="В совете директоров (наблюдательном совете) сформирован комитет, к компетенции которого относится рассмотрение вопросов, связанных с управлением рисками и внутренним контролем"/>
    <x v="0"/>
    <x v="0"/>
    <n v="1"/>
    <n v="1"/>
    <n v="1"/>
  </r>
  <r>
    <x v="2"/>
    <s v="Организован безопасный, конфиденциальный и доступный способ информирования (горячая линия) совета директоров (наблюдательного совета) или комитета совета директоров по аудиту и (или) внутреннего аудитора о фактах нарушения законодательства, внутренних процедур, положений кодекса этики"/>
    <x v="0"/>
    <x v="1"/>
    <n v="1"/>
    <n v="1"/>
    <n v="1"/>
  </r>
  <r>
    <x v="2"/>
    <s v="Советом директоров  установлена приемлемая величина рисков для организации (риск-аппетит)"/>
    <x v="0"/>
    <x v="0"/>
    <n v="1"/>
    <n v="1"/>
    <n v="1"/>
  </r>
  <r>
    <x v="2"/>
    <s v="Процессы выявления, оценки и управления ESG-рисками интегрированы в систему управления рисками"/>
    <x v="0"/>
    <x v="0"/>
    <n v="1"/>
    <n v="1"/>
    <n v="1"/>
  </r>
  <r>
    <x v="2"/>
    <s v="Результаты анализа рисков учитываются при определении бизнес-показателей, ключевых показателей эффективности"/>
    <x v="0"/>
    <x v="0"/>
    <n v="1"/>
    <n v="1"/>
    <n v="1"/>
  </r>
  <r>
    <x v="2"/>
    <s v="Определен порядок проведения оценки эффективности управления рисками и осуществления внутреннего контроля"/>
    <x v="0"/>
    <x v="0"/>
    <n v="1"/>
    <n v="1"/>
    <n v="1"/>
  </r>
  <r>
    <x v="2"/>
    <s v="Совет директоров не реже одного раза в год рассматривает результаты оценки эффективности управления рисками и осуществления внутреннего контроля"/>
    <x v="0"/>
    <x v="0"/>
    <n v="1"/>
    <n v="1"/>
    <n v="1"/>
  </r>
  <r>
    <x v="2"/>
    <s v="Проводится ежегодная оценка эффективности управления рисками и осуществления внутреннего контроля внутренним аудитором"/>
    <x v="0"/>
    <x v="0"/>
    <n v="1"/>
    <n v="1"/>
    <n v="1"/>
  </r>
  <r>
    <x v="2"/>
    <s v="Проведена независимая внешняя оценка эффективности управления рисками (уровня зрелости управления рисками) не менее одного раза за последние три календарных года"/>
    <x v="0"/>
    <x v="0"/>
    <n v="1"/>
    <n v="1"/>
    <n v="1"/>
  </r>
  <r>
    <x v="2"/>
    <s v="Организация раскрывает информацию об управлении рисками (например, в годовом отчете, финансовой отчетности, опубликованной политике управления рисками, заявлении о риск-аппетите), а также информацию с описанием системы внутреннего контроля общества"/>
    <x v="0"/>
    <x v="0"/>
    <n v="1"/>
    <n v="1"/>
    <n v="1"/>
  </r>
  <r>
    <x v="2"/>
    <s v="В организации обеспечена независимость внутреннего аудитора (руководителя подразделения внутреннего аудита)"/>
    <x v="0"/>
    <x v="0"/>
    <n v="1"/>
    <n v="1"/>
    <n v="1"/>
  </r>
  <r>
    <x v="2"/>
    <s v="Политика в области внутреннего аудита утверждена советом директоров"/>
    <x v="0"/>
    <x v="0"/>
    <n v="1"/>
    <n v="1"/>
    <n v="1"/>
  </r>
  <r>
    <x v="2"/>
    <s v="Во внутренних документах определены порядок и сроки предоставления внутренним аудитором (руководителем подразделения внутреннего аудита) информации о результатах проверок, в том числе выполнении плана деятельности внутреннего аудита, совету директоров"/>
    <x v="0"/>
    <x v="0"/>
    <n v="1"/>
    <n v="1"/>
    <n v="1"/>
  </r>
  <r>
    <x v="2"/>
    <s v="Информация раскрывается в объеме, предусмотренном законодательством Российской Федерации, своевременно для неограниченного круга лиц"/>
    <x v="0"/>
    <x v="0"/>
    <n v="1"/>
    <n v="1"/>
    <n v="1"/>
  </r>
  <r>
    <x v="2"/>
    <s v="Совет директоров  утвердил информационную политику, которая раскрыта на официальном сайте организации в сети Интернет"/>
    <x v="0"/>
    <x v="0"/>
    <n v="1"/>
    <n v="1"/>
    <n v="1"/>
  </r>
  <r>
    <x v="2"/>
    <s v="Организация определила подходы к раскрытию сведений об иных событиях (действиях), оказывающих существенное влияние на стоимость или котировки ценных бумаг организации, раскрытие сведений о которых не предусмотрено законодательством"/>
    <x v="0"/>
    <x v="1"/>
    <n v="1"/>
    <n v="1"/>
    <n v="1"/>
  </r>
  <r>
    <x v="2"/>
    <s v="Информация о персональном составе исполнительных органов, совета директоров (наблюдательного совета), комитетов совета директоров раскрыта на официальном сайте организации в сети Интернет"/>
    <x v="0"/>
    <x v="1"/>
    <n v="1"/>
    <n v="1"/>
    <n v="1"/>
  </r>
  <r>
    <x v="2"/>
    <s v="Информация, достаточная для формирования представления о личных и профессиональных качествах членов совета директоров, например: образование, квалификация, опыт, дата первоначального избрания в состав совета директоров организации, членство в советах директоров (наблюдательных советах) других организаций, сведения о должностях, которые они занимают или занимали в течение не менее пяти последних лет в органах управления иных юридических лиц), раскрыта на официальном сайте организации в сети Интернет и/или содержится в отчетности организации в публичном доступе "/>
    <x v="0"/>
    <x v="1"/>
    <n v="1"/>
    <n v="1"/>
    <n v="1"/>
  </r>
  <r>
    <x v="2"/>
    <s v="Организация раскрывает информацию о планируемых изменениях в своей деятельности, деятельности группы"/>
    <x v="0"/>
    <x v="1"/>
    <n v="1"/>
    <n v="1"/>
    <n v="1"/>
  </r>
  <r>
    <x v="2"/>
    <s v="На официальном сайте организации в сети Интернет раскрыта информация о подконтрольных обществах, имеющих для организации существенное значение"/>
    <x v="0"/>
    <x v="1"/>
    <n v="1"/>
    <n v="1"/>
    <n v="1"/>
  </r>
  <r>
    <x v="2"/>
    <s v="Организация раскрывает описание основных рисков и возможностей, связанных с устойчивым развитием, и информацию о том, как организация управляет этими рисками и возможностями"/>
    <x v="0"/>
    <x v="0"/>
    <n v="1"/>
    <n v="1"/>
    <n v="1"/>
  </r>
  <r>
    <x v="2"/>
    <s v="На официальном сайте организации в сети Интернет раскрыт отчет в области устойчивого развития"/>
    <x v="0"/>
    <x v="0"/>
    <n v="1"/>
    <n v="1"/>
    <n v="1"/>
  </r>
  <r>
    <x v="2"/>
    <s v="Информация о реализуемых подходах к осуществлению ответственного инвестирования раскрыта на официальном сайте организации в сети Интернет"/>
    <x v="0"/>
    <x v="0"/>
    <n v="1"/>
    <n v="1"/>
    <n v="1"/>
  </r>
  <r>
    <x v="2"/>
    <s v="Подходы к осуществлению ответственного инвестирования определены в политике ответственного инвестирования"/>
    <x v="0"/>
    <x v="0"/>
    <n v="1"/>
    <n v="1"/>
    <n v="1"/>
  </r>
  <r>
    <x v="2"/>
    <s v="Организация раскрыла на официальном сайте в сети Интернет декларацию о следовании Рекомендациям Банка России по реализации принципов ответственного инвестирования»"/>
    <x v="0"/>
    <x v="0"/>
    <n v="1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432F7-0C38-465A-BB4A-7A92E6CB812A}" name="Сводная таблица15" cacheId="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30">
  <location ref="J3:O7" firstHeaderRow="0" firstDataRow="1" firstDataCol="1"/>
  <pivotFields count="7">
    <pivotField axis="axisRow" showAll="0">
      <items count="4">
        <item x="0"/>
        <item x="1"/>
        <item x="2"/>
        <item t="default"/>
      </items>
    </pivotField>
    <pivotField showAll="0"/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ПАО «Газпром»" fld="2" baseField="0" baseItem="0"/>
    <dataField name="ПАО «Лукойл»" fld="3" baseField="0" baseItem="0"/>
    <dataField name="ПАО НК «Роснефть»" fld="4" baseField="0" baseItem="0"/>
    <dataField name="ПАО «Татнефть»" fld="5" baseField="0" baseItem="0"/>
    <dataField name="ПАО «НОВАТЭК»" fld="6" baseField="0" baseItem="0"/>
  </dataFields>
  <chartFormats count="5">
    <chartFormat chart="2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3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3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8C3BD4-EDE7-4069-970C-281BCACF4BB3}" name="Сводная таблица1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59">
  <location ref="A3:D7" firstHeaderRow="0" firstDataRow="1" firstDataCol="1"/>
  <pivotFields count="7">
    <pivotField axis="axisRow" showAll="0">
      <items count="5">
        <item m="1" x="3"/>
        <item x="2"/>
        <item x="1"/>
        <item x="0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</pivotFields>
  <rowFields count="1">
    <field x="0"/>
  </rowFields>
  <rowItems count="4"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Методические рекомендации по проведению ESG- оценки поставщиков (Анкета лидеров рынка)" fld="3" baseField="0" baseItem="0"/>
    <dataField name=" Перечень ключевых (базовых) показателей отчетности об устойчивом развитии Минэкономразвития России" fld="4" baseField="0" baseItem="0"/>
    <dataField name=" Базовые индикаторы результативности РСПП" fld="2" baseField="0" baseItem="0"/>
  </dataFields>
  <chartFormats count="3">
    <chartFormat chart="3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A5786-B127-4415-BAF8-2A293D4E98E7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44">
  <location ref="A3:C7" firstHeaderRow="0" firstDataRow="1" firstDataCol="1"/>
  <pivotFields count="8"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Полное совпадение" fld="7" baseField="0" baseItem="0"/>
    <dataField name="Частичное совпадение" fld="6" baseField="0" baseItem="0"/>
  </dataFields>
  <chartFormats count="24"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2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2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13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22" format="14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22" format="15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2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3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3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3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2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23" format="22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23" format="23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www.fbk.ru/upload/docs/&#1052;&#1077;&#1090;&#1086;&#1076;&#1080;&#1095;&#1077;&#1089;&#1082;&#1080;&#1077;%20&#1088;&#1077;&#1082;&#1086;&#1084;&#1077;&#1085;&#1076;&#1072;&#1094;&#1080;&#1080;%20&#1052;&#1080;&#1085;&#1101;&#1082;&#1086;&#1085;&#1086;&#1084;&#1088;&#1072;&#1079;&#1074;&#1080;&#1090;&#1080;&#1103;%20&#1087;&#1086;%20&#1087;&#1086;&#1076;&#1075;&#1086;&#1090;&#1086;&#1074;&#1082;&#1077;%20&#1086;&#1090;&#1095;&#1077;&#1090;&#1085;&#1086;&#1089;&#1090;&#1080;%20&#1086;&#1073;%20&#1091;&#1089;&#1090;&#1086;&#1081;&#1095;&#1080;&#1074;&#1086;&#1084;%20&#1088;&#1072;&#1079;&#1074;&#1080;&#1090;&#1080;&#1080;_&#1042;&#1077;&#1073;&#1080;&#1085;&#1072;&#1088;.pdf" TargetMode="External"/><Relationship Id="rId1" Type="http://schemas.openxmlformats.org/officeDocument/2006/relationships/hyperlink" Target="https://www.ra-national.ru/wp-content/uploads/2024/11/rjenking_esg_promyshlennyh_kompanij_2024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0524-AA70-4C63-841C-BD19C17B5B3F}">
  <dimension ref="A1:H152"/>
  <sheetViews>
    <sheetView zoomScale="51" workbookViewId="0">
      <selection activeCell="C17" sqref="C17"/>
    </sheetView>
  </sheetViews>
  <sheetFormatPr defaultRowHeight="14.5" x14ac:dyDescent="0.35"/>
  <cols>
    <col min="1" max="1" width="13.26953125" customWidth="1"/>
    <col min="2" max="2" width="62.08984375" customWidth="1"/>
    <col min="3" max="3" width="18.81640625" customWidth="1"/>
    <col min="4" max="4" width="28.08984375" style="24" customWidth="1"/>
    <col min="5" max="6" width="34.7265625" style="24" customWidth="1"/>
    <col min="7" max="7" width="31.08984375" customWidth="1"/>
    <col min="8" max="8" width="22.81640625" customWidth="1"/>
  </cols>
  <sheetData>
    <row r="1" spans="1:8" ht="58" x14ac:dyDescent="0.35">
      <c r="A1" s="10" t="s">
        <v>801</v>
      </c>
      <c r="B1" s="11" t="s">
        <v>432</v>
      </c>
      <c r="C1" s="11" t="s">
        <v>256</v>
      </c>
      <c r="D1" s="11" t="s">
        <v>796</v>
      </c>
      <c r="E1" s="11" t="s">
        <v>430</v>
      </c>
      <c r="F1" s="11" t="s">
        <v>845</v>
      </c>
      <c r="G1" s="10" t="s">
        <v>799</v>
      </c>
      <c r="H1" s="10" t="s">
        <v>800</v>
      </c>
    </row>
    <row r="2" spans="1:8" x14ac:dyDescent="0.35">
      <c r="A2" t="s">
        <v>844</v>
      </c>
      <c r="B2" s="5" t="s">
        <v>259</v>
      </c>
      <c r="C2" s="5">
        <v>1</v>
      </c>
      <c r="D2" s="15">
        <v>1</v>
      </c>
      <c r="E2" s="15">
        <v>1</v>
      </c>
      <c r="F2" s="24">
        <f>SUM(C2:E2)</f>
        <v>3</v>
      </c>
      <c r="G2">
        <f>IF(F2&gt;=0.5,1,0)</f>
        <v>1</v>
      </c>
      <c r="H2">
        <f>IF(SUM(C2:E2)=3,1,0)</f>
        <v>1</v>
      </c>
    </row>
    <row r="3" spans="1:8" x14ac:dyDescent="0.35">
      <c r="A3" t="s">
        <v>844</v>
      </c>
      <c r="B3" s="5" t="s">
        <v>260</v>
      </c>
      <c r="C3" s="5">
        <v>1</v>
      </c>
      <c r="D3" s="15">
        <v>1</v>
      </c>
      <c r="E3" s="15">
        <v>0</v>
      </c>
      <c r="F3" s="24">
        <f t="shared" ref="F3:F66" si="0">SUM(C3:E3)</f>
        <v>2</v>
      </c>
      <c r="G3">
        <f t="shared" ref="G3:G66" si="1">IF(F3&gt;=0.5,1,0)</f>
        <v>1</v>
      </c>
      <c r="H3">
        <f t="shared" ref="H3:H8" si="2">IF(SUM(C3:E3)=3,1,0)</f>
        <v>0</v>
      </c>
    </row>
    <row r="4" spans="1:8" x14ac:dyDescent="0.35">
      <c r="A4" t="s">
        <v>844</v>
      </c>
      <c r="B4" s="5" t="s">
        <v>265</v>
      </c>
      <c r="C4" s="5">
        <v>1</v>
      </c>
      <c r="D4" s="15">
        <v>1</v>
      </c>
      <c r="E4" s="15">
        <v>0</v>
      </c>
      <c r="F4" s="24">
        <f t="shared" si="0"/>
        <v>2</v>
      </c>
      <c r="G4">
        <f t="shared" si="1"/>
        <v>1</v>
      </c>
      <c r="H4">
        <f t="shared" si="2"/>
        <v>0</v>
      </c>
    </row>
    <row r="5" spans="1:8" ht="43.5" x14ac:dyDescent="0.35">
      <c r="A5" t="s">
        <v>844</v>
      </c>
      <c r="B5" s="12" t="s">
        <v>261</v>
      </c>
      <c r="C5" s="5">
        <v>1</v>
      </c>
      <c r="D5" s="15">
        <v>0</v>
      </c>
      <c r="E5" s="15">
        <v>1</v>
      </c>
      <c r="F5" s="24">
        <f t="shared" si="0"/>
        <v>2</v>
      </c>
      <c r="G5">
        <f t="shared" si="1"/>
        <v>1</v>
      </c>
      <c r="H5">
        <f t="shared" si="2"/>
        <v>0</v>
      </c>
    </row>
    <row r="6" spans="1:8" ht="29" x14ac:dyDescent="0.35">
      <c r="A6" t="s">
        <v>844</v>
      </c>
      <c r="B6" s="12" t="s">
        <v>262</v>
      </c>
      <c r="C6" s="5">
        <v>0</v>
      </c>
      <c r="D6" s="15">
        <v>1</v>
      </c>
      <c r="E6" s="15">
        <v>0</v>
      </c>
      <c r="F6" s="24">
        <f t="shared" si="0"/>
        <v>1</v>
      </c>
      <c r="G6">
        <f t="shared" si="1"/>
        <v>1</v>
      </c>
      <c r="H6">
        <f t="shared" si="2"/>
        <v>0</v>
      </c>
    </row>
    <row r="7" spans="1:8" ht="29" x14ac:dyDescent="0.35">
      <c r="A7" t="s">
        <v>844</v>
      </c>
      <c r="B7" s="12" t="s">
        <v>263</v>
      </c>
      <c r="C7" s="5">
        <v>0</v>
      </c>
      <c r="D7" s="15">
        <v>0</v>
      </c>
      <c r="E7" s="15">
        <v>0</v>
      </c>
      <c r="F7" s="24">
        <f t="shared" si="0"/>
        <v>0</v>
      </c>
      <c r="G7">
        <f t="shared" si="1"/>
        <v>0</v>
      </c>
      <c r="H7">
        <f t="shared" si="2"/>
        <v>0</v>
      </c>
    </row>
    <row r="8" spans="1:8" ht="29" x14ac:dyDescent="0.35">
      <c r="A8" t="s">
        <v>844</v>
      </c>
      <c r="B8" s="12" t="s">
        <v>264</v>
      </c>
      <c r="C8" s="5">
        <v>0</v>
      </c>
      <c r="D8" s="15">
        <v>0</v>
      </c>
      <c r="E8" s="15">
        <v>0</v>
      </c>
      <c r="F8" s="24">
        <f t="shared" si="0"/>
        <v>0</v>
      </c>
      <c r="G8">
        <f t="shared" si="1"/>
        <v>0</v>
      </c>
      <c r="H8">
        <f t="shared" si="2"/>
        <v>0</v>
      </c>
    </row>
    <row r="9" spans="1:8" ht="29" x14ac:dyDescent="0.35">
      <c r="A9" t="s">
        <v>844</v>
      </c>
      <c r="B9" s="12" t="s">
        <v>267</v>
      </c>
      <c r="C9" s="5">
        <v>1</v>
      </c>
      <c r="D9" s="15">
        <v>1</v>
      </c>
      <c r="E9" s="15">
        <v>1</v>
      </c>
      <c r="F9" s="24">
        <f t="shared" si="0"/>
        <v>3</v>
      </c>
      <c r="G9">
        <f t="shared" si="1"/>
        <v>1</v>
      </c>
      <c r="H9">
        <f t="shared" ref="H9:H12" si="3">IF(SUM(C9:E9)=3,1,0)</f>
        <v>1</v>
      </c>
    </row>
    <row r="10" spans="1:8" ht="29" x14ac:dyDescent="0.35">
      <c r="A10" t="s">
        <v>844</v>
      </c>
      <c r="B10" s="12" t="s">
        <v>268</v>
      </c>
      <c r="C10" s="5">
        <v>0</v>
      </c>
      <c r="D10" s="15">
        <v>1</v>
      </c>
      <c r="E10" s="15">
        <v>0</v>
      </c>
      <c r="F10" s="24">
        <f t="shared" si="0"/>
        <v>1</v>
      </c>
      <c r="G10">
        <f t="shared" si="1"/>
        <v>1</v>
      </c>
      <c r="H10">
        <f t="shared" si="3"/>
        <v>0</v>
      </c>
    </row>
    <row r="11" spans="1:8" ht="29" x14ac:dyDescent="0.35">
      <c r="A11" t="s">
        <v>844</v>
      </c>
      <c r="B11" s="12" t="s">
        <v>269</v>
      </c>
      <c r="C11" s="5">
        <v>0</v>
      </c>
      <c r="D11" s="15">
        <v>0</v>
      </c>
      <c r="E11" s="15">
        <v>0</v>
      </c>
      <c r="F11" s="24">
        <f t="shared" si="0"/>
        <v>0</v>
      </c>
      <c r="G11">
        <f t="shared" si="1"/>
        <v>0</v>
      </c>
      <c r="H11">
        <f t="shared" si="3"/>
        <v>0</v>
      </c>
    </row>
    <row r="12" spans="1:8" ht="43.5" x14ac:dyDescent="0.35">
      <c r="A12" t="s">
        <v>844</v>
      </c>
      <c r="B12" s="12" t="s">
        <v>270</v>
      </c>
      <c r="C12" s="5">
        <v>0</v>
      </c>
      <c r="D12" s="15">
        <v>0</v>
      </c>
      <c r="E12" s="15">
        <v>0</v>
      </c>
      <c r="F12" s="24">
        <f t="shared" si="0"/>
        <v>0</v>
      </c>
      <c r="G12">
        <f t="shared" si="1"/>
        <v>0</v>
      </c>
      <c r="H12">
        <f t="shared" si="3"/>
        <v>0</v>
      </c>
    </row>
    <row r="13" spans="1:8" x14ac:dyDescent="0.35">
      <c r="A13" t="s">
        <v>844</v>
      </c>
      <c r="B13" s="5" t="s">
        <v>272</v>
      </c>
      <c r="C13" s="5">
        <v>1</v>
      </c>
      <c r="D13" s="15">
        <v>1</v>
      </c>
      <c r="E13" s="15">
        <v>1</v>
      </c>
      <c r="F13" s="24">
        <f t="shared" si="0"/>
        <v>3</v>
      </c>
      <c r="G13">
        <f t="shared" si="1"/>
        <v>1</v>
      </c>
      <c r="H13">
        <f t="shared" ref="H13:H15" si="4">IF(SUM(C13:E13)=3,1,0)</f>
        <v>1</v>
      </c>
    </row>
    <row r="14" spans="1:8" ht="29" x14ac:dyDescent="0.35">
      <c r="A14" t="s">
        <v>844</v>
      </c>
      <c r="B14" s="12" t="s">
        <v>428</v>
      </c>
      <c r="C14" s="5">
        <v>0</v>
      </c>
      <c r="D14" s="15">
        <v>0</v>
      </c>
      <c r="E14" s="15">
        <v>1</v>
      </c>
      <c r="F14" s="24">
        <f t="shared" si="0"/>
        <v>1</v>
      </c>
      <c r="G14">
        <f t="shared" si="1"/>
        <v>1</v>
      </c>
      <c r="H14">
        <f t="shared" si="4"/>
        <v>0</v>
      </c>
    </row>
    <row r="15" spans="1:8" ht="29" x14ac:dyDescent="0.35">
      <c r="A15" t="s">
        <v>844</v>
      </c>
      <c r="B15" s="12" t="s">
        <v>273</v>
      </c>
      <c r="C15" s="5">
        <v>0</v>
      </c>
      <c r="D15" s="15">
        <v>1</v>
      </c>
      <c r="E15" s="15">
        <v>0</v>
      </c>
      <c r="F15" s="24">
        <f t="shared" si="0"/>
        <v>1</v>
      </c>
      <c r="G15">
        <f t="shared" si="1"/>
        <v>1</v>
      </c>
      <c r="H15">
        <f t="shared" si="4"/>
        <v>0</v>
      </c>
    </row>
    <row r="16" spans="1:8" x14ac:dyDescent="0.35">
      <c r="A16" t="s">
        <v>844</v>
      </c>
      <c r="B16" s="5" t="s">
        <v>276</v>
      </c>
      <c r="C16" s="25">
        <v>1</v>
      </c>
      <c r="D16" s="15">
        <v>1</v>
      </c>
      <c r="E16" s="15">
        <v>1</v>
      </c>
      <c r="F16" s="24">
        <f t="shared" si="0"/>
        <v>3</v>
      </c>
      <c r="G16">
        <f t="shared" si="1"/>
        <v>1</v>
      </c>
      <c r="H16">
        <f t="shared" ref="H16:H20" si="5">IF(SUM(C16:E16)=3,1,0)</f>
        <v>1</v>
      </c>
    </row>
    <row r="17" spans="1:8" x14ac:dyDescent="0.35">
      <c r="A17" t="s">
        <v>844</v>
      </c>
      <c r="B17" s="5" t="s">
        <v>277</v>
      </c>
      <c r="C17" s="5">
        <v>0</v>
      </c>
      <c r="D17" s="15">
        <v>1</v>
      </c>
      <c r="E17" s="15">
        <v>0</v>
      </c>
      <c r="F17" s="24">
        <f t="shared" si="0"/>
        <v>1</v>
      </c>
      <c r="G17">
        <f t="shared" si="1"/>
        <v>1</v>
      </c>
      <c r="H17">
        <f t="shared" si="5"/>
        <v>0</v>
      </c>
    </row>
    <row r="18" spans="1:8" x14ac:dyDescent="0.35">
      <c r="A18" t="s">
        <v>844</v>
      </c>
      <c r="B18" s="5" t="s">
        <v>278</v>
      </c>
      <c r="C18" s="5">
        <v>0</v>
      </c>
      <c r="D18" s="15">
        <v>1</v>
      </c>
      <c r="E18" s="15">
        <v>0</v>
      </c>
      <c r="F18" s="24">
        <f t="shared" si="0"/>
        <v>1</v>
      </c>
      <c r="G18">
        <f t="shared" si="1"/>
        <v>1</v>
      </c>
      <c r="H18">
        <f t="shared" si="5"/>
        <v>0</v>
      </c>
    </row>
    <row r="19" spans="1:8" ht="29" x14ac:dyDescent="0.35">
      <c r="A19" t="s">
        <v>844</v>
      </c>
      <c r="B19" s="12" t="s">
        <v>279</v>
      </c>
      <c r="C19" s="5">
        <v>0</v>
      </c>
      <c r="D19" s="15">
        <v>1</v>
      </c>
      <c r="E19" s="15">
        <v>0</v>
      </c>
      <c r="F19" s="24">
        <f t="shared" si="0"/>
        <v>1</v>
      </c>
      <c r="G19">
        <f t="shared" si="1"/>
        <v>1</v>
      </c>
      <c r="H19">
        <f t="shared" si="5"/>
        <v>0</v>
      </c>
    </row>
    <row r="20" spans="1:8" ht="43.5" x14ac:dyDescent="0.35">
      <c r="A20" t="s">
        <v>844</v>
      </c>
      <c r="B20" s="12" t="s">
        <v>280</v>
      </c>
      <c r="C20" s="5">
        <v>0</v>
      </c>
      <c r="D20" s="15">
        <v>0</v>
      </c>
      <c r="E20" s="15">
        <v>0</v>
      </c>
      <c r="F20" s="24">
        <f t="shared" si="0"/>
        <v>0</v>
      </c>
      <c r="G20">
        <f t="shared" si="1"/>
        <v>0</v>
      </c>
      <c r="H20">
        <f t="shared" si="5"/>
        <v>0</v>
      </c>
    </row>
    <row r="21" spans="1:8" x14ac:dyDescent="0.35">
      <c r="A21" t="s">
        <v>844</v>
      </c>
      <c r="B21" s="5" t="s">
        <v>281</v>
      </c>
      <c r="C21" s="5">
        <v>1</v>
      </c>
      <c r="D21" s="15">
        <v>1</v>
      </c>
      <c r="E21" s="15">
        <v>1</v>
      </c>
      <c r="F21" s="24">
        <f t="shared" si="0"/>
        <v>3</v>
      </c>
      <c r="G21">
        <f t="shared" si="1"/>
        <v>1</v>
      </c>
      <c r="H21">
        <f t="shared" ref="H21:H24" si="6">IF(SUM(C21:E21)=3,1,0)</f>
        <v>1</v>
      </c>
    </row>
    <row r="22" spans="1:8" x14ac:dyDescent="0.35">
      <c r="A22" t="s">
        <v>844</v>
      </c>
      <c r="B22" s="5" t="s">
        <v>282</v>
      </c>
      <c r="C22" s="5">
        <v>0</v>
      </c>
      <c r="D22" s="15">
        <v>1</v>
      </c>
      <c r="E22" s="15">
        <v>1</v>
      </c>
      <c r="F22" s="24">
        <f t="shared" si="0"/>
        <v>2</v>
      </c>
      <c r="G22">
        <f t="shared" si="1"/>
        <v>1</v>
      </c>
      <c r="H22">
        <f t="shared" si="6"/>
        <v>0</v>
      </c>
    </row>
    <row r="23" spans="1:8" ht="29" x14ac:dyDescent="0.35">
      <c r="A23" t="s">
        <v>844</v>
      </c>
      <c r="B23" s="12" t="s">
        <v>283</v>
      </c>
      <c r="C23" s="5">
        <v>0.5</v>
      </c>
      <c r="D23" s="15">
        <v>1</v>
      </c>
      <c r="E23" s="15">
        <v>0</v>
      </c>
      <c r="F23" s="24">
        <f t="shared" si="0"/>
        <v>1.5</v>
      </c>
      <c r="G23">
        <f t="shared" si="1"/>
        <v>1</v>
      </c>
      <c r="H23">
        <f t="shared" si="6"/>
        <v>0</v>
      </c>
    </row>
    <row r="24" spans="1:8" ht="29" x14ac:dyDescent="0.35">
      <c r="A24" t="s">
        <v>844</v>
      </c>
      <c r="B24" s="12" t="s">
        <v>284</v>
      </c>
      <c r="C24" s="5">
        <v>0</v>
      </c>
      <c r="D24" s="15">
        <v>0</v>
      </c>
      <c r="E24" s="15">
        <v>0</v>
      </c>
      <c r="F24" s="24">
        <f t="shared" si="0"/>
        <v>0</v>
      </c>
      <c r="G24">
        <f t="shared" si="1"/>
        <v>0</v>
      </c>
      <c r="H24">
        <f t="shared" si="6"/>
        <v>0</v>
      </c>
    </row>
    <row r="25" spans="1:8" x14ac:dyDescent="0.35">
      <c r="A25" t="s">
        <v>844</v>
      </c>
      <c r="B25" s="5" t="s">
        <v>286</v>
      </c>
      <c r="C25" s="5">
        <v>0</v>
      </c>
      <c r="D25" s="15">
        <v>0</v>
      </c>
      <c r="E25" s="15">
        <v>0</v>
      </c>
      <c r="F25" s="24">
        <f t="shared" si="0"/>
        <v>0</v>
      </c>
      <c r="G25">
        <f t="shared" si="1"/>
        <v>0</v>
      </c>
      <c r="H25">
        <f t="shared" ref="H25:H28" si="7">IF(SUM(C25:E25)=3,1,0)</f>
        <v>0</v>
      </c>
    </row>
    <row r="26" spans="1:8" ht="29" x14ac:dyDescent="0.35">
      <c r="A26" t="s">
        <v>844</v>
      </c>
      <c r="B26" s="12" t="s">
        <v>287</v>
      </c>
      <c r="C26" s="5">
        <v>0</v>
      </c>
      <c r="D26" s="15">
        <v>0</v>
      </c>
      <c r="E26" s="15">
        <v>0</v>
      </c>
      <c r="F26" s="24">
        <f t="shared" si="0"/>
        <v>0</v>
      </c>
      <c r="G26">
        <f t="shared" si="1"/>
        <v>0</v>
      </c>
      <c r="H26">
        <f t="shared" si="7"/>
        <v>0</v>
      </c>
    </row>
    <row r="27" spans="1:8" x14ac:dyDescent="0.35">
      <c r="A27" t="s">
        <v>844</v>
      </c>
      <c r="B27" s="12" t="s">
        <v>288</v>
      </c>
      <c r="C27" s="5">
        <v>0</v>
      </c>
      <c r="D27" s="15">
        <v>0</v>
      </c>
      <c r="E27" s="15">
        <v>0</v>
      </c>
      <c r="F27" s="24">
        <f t="shared" si="0"/>
        <v>0</v>
      </c>
      <c r="G27">
        <f t="shared" si="1"/>
        <v>0</v>
      </c>
      <c r="H27">
        <f t="shared" si="7"/>
        <v>0</v>
      </c>
    </row>
    <row r="28" spans="1:8" ht="29" x14ac:dyDescent="0.35">
      <c r="A28" t="s">
        <v>844</v>
      </c>
      <c r="B28" s="12" t="s">
        <v>289</v>
      </c>
      <c r="C28" s="5">
        <v>0</v>
      </c>
      <c r="D28" s="15">
        <v>0</v>
      </c>
      <c r="E28" s="15">
        <v>0</v>
      </c>
      <c r="F28" s="24">
        <f t="shared" si="0"/>
        <v>0</v>
      </c>
      <c r="G28">
        <f t="shared" si="1"/>
        <v>0</v>
      </c>
      <c r="H28">
        <f t="shared" si="7"/>
        <v>0</v>
      </c>
    </row>
    <row r="29" spans="1:8" x14ac:dyDescent="0.35">
      <c r="A29" t="s">
        <v>844</v>
      </c>
      <c r="B29" s="5" t="s">
        <v>291</v>
      </c>
      <c r="C29" s="5">
        <v>0</v>
      </c>
      <c r="D29" s="15">
        <v>0</v>
      </c>
      <c r="E29" s="15">
        <v>0</v>
      </c>
      <c r="F29" s="24">
        <f t="shared" si="0"/>
        <v>0</v>
      </c>
      <c r="G29">
        <f t="shared" si="1"/>
        <v>0</v>
      </c>
      <c r="H29">
        <f t="shared" ref="H29:H37" si="8">IF(SUM(C29:E29)=3,1,0)</f>
        <v>0</v>
      </c>
    </row>
    <row r="30" spans="1:8" x14ac:dyDescent="0.35">
      <c r="A30" t="s">
        <v>844</v>
      </c>
      <c r="B30" s="5" t="s">
        <v>292</v>
      </c>
      <c r="C30" s="5">
        <v>0</v>
      </c>
      <c r="D30" s="15">
        <v>0</v>
      </c>
      <c r="E30" s="15">
        <v>0</v>
      </c>
      <c r="F30" s="24">
        <f t="shared" si="0"/>
        <v>0</v>
      </c>
      <c r="G30">
        <f t="shared" si="1"/>
        <v>0</v>
      </c>
      <c r="H30">
        <f t="shared" si="8"/>
        <v>0</v>
      </c>
    </row>
    <row r="31" spans="1:8" x14ac:dyDescent="0.35">
      <c r="A31" t="s">
        <v>844</v>
      </c>
      <c r="B31" s="5" t="s">
        <v>299</v>
      </c>
      <c r="C31" s="5">
        <v>0</v>
      </c>
      <c r="D31" s="15">
        <v>0</v>
      </c>
      <c r="E31" s="15">
        <v>0</v>
      </c>
      <c r="F31" s="24">
        <f t="shared" si="0"/>
        <v>0</v>
      </c>
      <c r="G31">
        <f t="shared" si="1"/>
        <v>0</v>
      </c>
      <c r="H31">
        <f t="shared" si="8"/>
        <v>0</v>
      </c>
    </row>
    <row r="32" spans="1:8" ht="43.5" x14ac:dyDescent="0.35">
      <c r="A32" t="s">
        <v>844</v>
      </c>
      <c r="B32" s="12" t="s">
        <v>293</v>
      </c>
      <c r="C32" s="5">
        <v>0</v>
      </c>
      <c r="D32" s="15">
        <v>0</v>
      </c>
      <c r="E32" s="15">
        <v>0</v>
      </c>
      <c r="F32" s="24">
        <f t="shared" si="0"/>
        <v>0</v>
      </c>
      <c r="G32">
        <f t="shared" si="1"/>
        <v>0</v>
      </c>
      <c r="H32">
        <f t="shared" si="8"/>
        <v>0</v>
      </c>
    </row>
    <row r="33" spans="1:8" ht="43.5" x14ac:dyDescent="0.35">
      <c r="A33" t="s">
        <v>844</v>
      </c>
      <c r="B33" s="12" t="s">
        <v>294</v>
      </c>
      <c r="C33" s="5">
        <v>0</v>
      </c>
      <c r="D33" s="15">
        <v>0</v>
      </c>
      <c r="E33" s="15">
        <v>0</v>
      </c>
      <c r="F33" s="24">
        <f t="shared" si="0"/>
        <v>0</v>
      </c>
      <c r="G33">
        <f t="shared" si="1"/>
        <v>0</v>
      </c>
      <c r="H33">
        <f t="shared" si="8"/>
        <v>0</v>
      </c>
    </row>
    <row r="34" spans="1:8" ht="29" x14ac:dyDescent="0.35">
      <c r="A34" t="s">
        <v>844</v>
      </c>
      <c r="B34" s="12" t="s">
        <v>295</v>
      </c>
      <c r="C34" s="5">
        <v>0</v>
      </c>
      <c r="D34" s="15">
        <v>1</v>
      </c>
      <c r="E34" s="15">
        <v>0</v>
      </c>
      <c r="F34" s="24">
        <f t="shared" si="0"/>
        <v>1</v>
      </c>
      <c r="G34">
        <f t="shared" si="1"/>
        <v>1</v>
      </c>
      <c r="H34">
        <f t="shared" si="8"/>
        <v>0</v>
      </c>
    </row>
    <row r="35" spans="1:8" x14ac:dyDescent="0.35">
      <c r="A35" t="s">
        <v>844</v>
      </c>
      <c r="B35" s="12" t="s">
        <v>296</v>
      </c>
      <c r="C35" s="5">
        <v>0</v>
      </c>
      <c r="D35" s="15">
        <v>0</v>
      </c>
      <c r="E35" s="15">
        <v>0</v>
      </c>
      <c r="F35" s="24">
        <f t="shared" si="0"/>
        <v>0</v>
      </c>
      <c r="G35">
        <f t="shared" si="1"/>
        <v>0</v>
      </c>
      <c r="H35">
        <f t="shared" si="8"/>
        <v>0</v>
      </c>
    </row>
    <row r="36" spans="1:8" ht="29" x14ac:dyDescent="0.35">
      <c r="A36" t="s">
        <v>844</v>
      </c>
      <c r="B36" s="12" t="s">
        <v>297</v>
      </c>
      <c r="C36" s="5">
        <v>0</v>
      </c>
      <c r="D36" s="15">
        <v>0</v>
      </c>
      <c r="E36" s="15">
        <v>0</v>
      </c>
      <c r="F36" s="24">
        <f t="shared" si="0"/>
        <v>0</v>
      </c>
      <c r="G36">
        <f t="shared" si="1"/>
        <v>0</v>
      </c>
      <c r="H36">
        <f t="shared" si="8"/>
        <v>0</v>
      </c>
    </row>
    <row r="37" spans="1:8" ht="58" x14ac:dyDescent="0.35">
      <c r="A37" t="s">
        <v>844</v>
      </c>
      <c r="B37" s="12" t="s">
        <v>298</v>
      </c>
      <c r="C37" s="5">
        <v>0</v>
      </c>
      <c r="D37" s="15">
        <v>0</v>
      </c>
      <c r="E37" s="15">
        <v>0</v>
      </c>
      <c r="F37" s="24">
        <f t="shared" si="0"/>
        <v>0</v>
      </c>
      <c r="G37">
        <f t="shared" si="1"/>
        <v>0</v>
      </c>
      <c r="H37">
        <f t="shared" si="8"/>
        <v>0</v>
      </c>
    </row>
    <row r="38" spans="1:8" ht="29" x14ac:dyDescent="0.35">
      <c r="A38" t="s">
        <v>844</v>
      </c>
      <c r="B38" s="12" t="s">
        <v>301</v>
      </c>
      <c r="C38" s="5">
        <v>0</v>
      </c>
      <c r="D38" s="15">
        <v>0</v>
      </c>
      <c r="E38" s="15">
        <v>0</v>
      </c>
      <c r="F38" s="24">
        <f t="shared" si="0"/>
        <v>0</v>
      </c>
      <c r="G38">
        <f t="shared" si="1"/>
        <v>0</v>
      </c>
      <c r="H38">
        <f t="shared" ref="H38:H44" si="9">IF(SUM(C38:E38)=3,1,0)</f>
        <v>0</v>
      </c>
    </row>
    <row r="39" spans="1:8" ht="29" x14ac:dyDescent="0.35">
      <c r="A39" t="s">
        <v>844</v>
      </c>
      <c r="B39" s="12" t="s">
        <v>302</v>
      </c>
      <c r="C39" s="5">
        <v>0</v>
      </c>
      <c r="D39" s="15">
        <v>1</v>
      </c>
      <c r="E39" s="15">
        <v>0</v>
      </c>
      <c r="F39" s="24">
        <f t="shared" si="0"/>
        <v>1</v>
      </c>
      <c r="G39">
        <f t="shared" si="1"/>
        <v>1</v>
      </c>
      <c r="H39">
        <f t="shared" si="9"/>
        <v>0</v>
      </c>
    </row>
    <row r="40" spans="1:8" ht="29" x14ac:dyDescent="0.35">
      <c r="A40" t="s">
        <v>844</v>
      </c>
      <c r="B40" s="12" t="s">
        <v>303</v>
      </c>
      <c r="C40" s="5">
        <v>0</v>
      </c>
      <c r="D40" s="15">
        <v>0</v>
      </c>
      <c r="E40" s="15">
        <v>0</v>
      </c>
      <c r="F40" s="24">
        <f t="shared" si="0"/>
        <v>0</v>
      </c>
      <c r="G40">
        <f t="shared" si="1"/>
        <v>0</v>
      </c>
      <c r="H40">
        <f t="shared" si="9"/>
        <v>0</v>
      </c>
    </row>
    <row r="41" spans="1:8" ht="58" x14ac:dyDescent="0.35">
      <c r="A41" t="s">
        <v>844</v>
      </c>
      <c r="B41" s="12" t="s">
        <v>429</v>
      </c>
      <c r="C41" s="5">
        <v>1</v>
      </c>
      <c r="D41" s="15">
        <v>0</v>
      </c>
      <c r="E41" s="15">
        <v>0</v>
      </c>
      <c r="F41" s="24">
        <f t="shared" si="0"/>
        <v>1</v>
      </c>
      <c r="G41">
        <f t="shared" si="1"/>
        <v>1</v>
      </c>
      <c r="H41">
        <f t="shared" si="9"/>
        <v>0</v>
      </c>
    </row>
    <row r="42" spans="1:8" ht="29" x14ac:dyDescent="0.35">
      <c r="A42" t="s">
        <v>844</v>
      </c>
      <c r="B42" s="12" t="s">
        <v>304</v>
      </c>
      <c r="C42" s="5">
        <v>1</v>
      </c>
      <c r="D42" s="15">
        <v>0</v>
      </c>
      <c r="E42" s="15">
        <v>0</v>
      </c>
      <c r="F42" s="24">
        <f t="shared" si="0"/>
        <v>1</v>
      </c>
      <c r="G42">
        <f t="shared" si="1"/>
        <v>1</v>
      </c>
      <c r="H42">
        <f t="shared" si="9"/>
        <v>0</v>
      </c>
    </row>
    <row r="43" spans="1:8" ht="43.5" x14ac:dyDescent="0.35">
      <c r="A43" t="s">
        <v>844</v>
      </c>
      <c r="B43" s="12" t="s">
        <v>305</v>
      </c>
      <c r="C43" s="5">
        <v>0</v>
      </c>
      <c r="D43" s="15">
        <v>0</v>
      </c>
      <c r="E43" s="15">
        <v>0</v>
      </c>
      <c r="F43" s="24">
        <f t="shared" si="0"/>
        <v>0</v>
      </c>
      <c r="G43">
        <f t="shared" si="1"/>
        <v>0</v>
      </c>
      <c r="H43">
        <f t="shared" si="9"/>
        <v>0</v>
      </c>
    </row>
    <row r="44" spans="1:8" ht="29" x14ac:dyDescent="0.35">
      <c r="A44" t="s">
        <v>844</v>
      </c>
      <c r="B44" s="12" t="s">
        <v>320</v>
      </c>
      <c r="C44" s="5">
        <v>0</v>
      </c>
      <c r="D44" s="15">
        <v>0</v>
      </c>
      <c r="E44" s="15">
        <v>0</v>
      </c>
      <c r="F44" s="24">
        <f t="shared" si="0"/>
        <v>0</v>
      </c>
      <c r="G44">
        <f t="shared" si="1"/>
        <v>0</v>
      </c>
      <c r="H44">
        <f t="shared" si="9"/>
        <v>0</v>
      </c>
    </row>
    <row r="45" spans="1:8" x14ac:dyDescent="0.35">
      <c r="A45" t="s">
        <v>844</v>
      </c>
      <c r="B45" s="5" t="s">
        <v>307</v>
      </c>
      <c r="C45" s="5">
        <v>1</v>
      </c>
      <c r="D45" s="15">
        <v>1</v>
      </c>
      <c r="E45" s="15">
        <v>1</v>
      </c>
      <c r="F45" s="24">
        <f t="shared" si="0"/>
        <v>3</v>
      </c>
      <c r="G45">
        <f t="shared" si="1"/>
        <v>1</v>
      </c>
      <c r="H45">
        <f t="shared" ref="H45:H48" si="10">IF(SUM(C45:E45)=3,1,0)</f>
        <v>1</v>
      </c>
    </row>
    <row r="46" spans="1:8" x14ac:dyDescent="0.35">
      <c r="A46" t="s">
        <v>844</v>
      </c>
      <c r="B46" s="5" t="s">
        <v>308</v>
      </c>
      <c r="C46" s="5">
        <v>0</v>
      </c>
      <c r="D46" s="15">
        <v>0</v>
      </c>
      <c r="E46" s="15">
        <v>0</v>
      </c>
      <c r="F46" s="24">
        <f t="shared" si="0"/>
        <v>0</v>
      </c>
      <c r="G46">
        <f t="shared" si="1"/>
        <v>0</v>
      </c>
      <c r="H46">
        <f t="shared" si="10"/>
        <v>0</v>
      </c>
    </row>
    <row r="47" spans="1:8" ht="29" x14ac:dyDescent="0.35">
      <c r="A47" t="s">
        <v>844</v>
      </c>
      <c r="B47" s="12" t="s">
        <v>309</v>
      </c>
      <c r="C47" s="5">
        <v>0</v>
      </c>
      <c r="D47" s="15">
        <v>1</v>
      </c>
      <c r="E47" s="15">
        <v>0</v>
      </c>
      <c r="F47" s="24">
        <f t="shared" si="0"/>
        <v>1</v>
      </c>
      <c r="G47">
        <f t="shared" si="1"/>
        <v>1</v>
      </c>
      <c r="H47">
        <f t="shared" si="10"/>
        <v>0</v>
      </c>
    </row>
    <row r="48" spans="1:8" ht="29" x14ac:dyDescent="0.35">
      <c r="A48" t="s">
        <v>844</v>
      </c>
      <c r="B48" s="12" t="s">
        <v>310</v>
      </c>
      <c r="C48" s="5">
        <v>0</v>
      </c>
      <c r="D48" s="15">
        <v>0</v>
      </c>
      <c r="E48" s="15">
        <v>0</v>
      </c>
      <c r="F48" s="24">
        <f t="shared" si="0"/>
        <v>0</v>
      </c>
      <c r="G48">
        <f t="shared" si="1"/>
        <v>0</v>
      </c>
      <c r="H48">
        <f t="shared" si="10"/>
        <v>0</v>
      </c>
    </row>
    <row r="49" spans="1:8" ht="43.5" x14ac:dyDescent="0.35">
      <c r="A49" t="s">
        <v>844</v>
      </c>
      <c r="B49" s="12" t="s">
        <v>312</v>
      </c>
      <c r="C49" s="5">
        <v>0</v>
      </c>
      <c r="D49" s="15">
        <v>0</v>
      </c>
      <c r="E49" s="15">
        <v>0</v>
      </c>
      <c r="F49" s="24">
        <f t="shared" si="0"/>
        <v>0</v>
      </c>
      <c r="G49">
        <f t="shared" si="1"/>
        <v>0</v>
      </c>
      <c r="H49">
        <f t="shared" ref="H49:H50" si="11">IF(SUM(C49:E49)=3,1,0)</f>
        <v>0</v>
      </c>
    </row>
    <row r="50" spans="1:8" ht="29" x14ac:dyDescent="0.35">
      <c r="A50" t="s">
        <v>844</v>
      </c>
      <c r="B50" s="12" t="s">
        <v>313</v>
      </c>
      <c r="C50" s="5">
        <v>0</v>
      </c>
      <c r="D50" s="15">
        <v>0</v>
      </c>
      <c r="E50" s="15">
        <v>0</v>
      </c>
      <c r="F50" s="24">
        <f t="shared" si="0"/>
        <v>0</v>
      </c>
      <c r="G50">
        <f t="shared" si="1"/>
        <v>0</v>
      </c>
      <c r="H50">
        <f t="shared" si="11"/>
        <v>0</v>
      </c>
    </row>
    <row r="51" spans="1:8" ht="58" x14ac:dyDescent="0.35">
      <c r="A51" t="s">
        <v>844</v>
      </c>
      <c r="B51" s="12" t="s">
        <v>315</v>
      </c>
      <c r="C51" s="5">
        <v>0</v>
      </c>
      <c r="D51" s="15">
        <v>0</v>
      </c>
      <c r="E51" s="15">
        <v>0</v>
      </c>
      <c r="F51" s="24">
        <f t="shared" si="0"/>
        <v>0</v>
      </c>
      <c r="G51">
        <f t="shared" si="1"/>
        <v>0</v>
      </c>
      <c r="H51">
        <f t="shared" ref="H51:H55" si="12">IF(SUM(C51:E51)=3,1,0)</f>
        <v>0</v>
      </c>
    </row>
    <row r="52" spans="1:8" ht="43.5" x14ac:dyDescent="0.35">
      <c r="A52" t="s">
        <v>844</v>
      </c>
      <c r="B52" s="12" t="s">
        <v>316</v>
      </c>
      <c r="C52" s="5">
        <v>0</v>
      </c>
      <c r="D52" s="15">
        <v>0</v>
      </c>
      <c r="E52" s="15">
        <v>0</v>
      </c>
      <c r="F52" s="24">
        <f t="shared" si="0"/>
        <v>0</v>
      </c>
      <c r="G52">
        <f t="shared" si="1"/>
        <v>0</v>
      </c>
      <c r="H52">
        <f t="shared" si="12"/>
        <v>0</v>
      </c>
    </row>
    <row r="53" spans="1:8" x14ac:dyDescent="0.35">
      <c r="A53" t="s">
        <v>844</v>
      </c>
      <c r="B53" s="12" t="s">
        <v>317</v>
      </c>
      <c r="C53" s="5">
        <v>0</v>
      </c>
      <c r="D53" s="15">
        <v>0</v>
      </c>
      <c r="E53" s="15">
        <v>0</v>
      </c>
      <c r="F53" s="24">
        <f t="shared" si="0"/>
        <v>0</v>
      </c>
      <c r="G53">
        <f t="shared" si="1"/>
        <v>0</v>
      </c>
      <c r="H53">
        <f t="shared" si="12"/>
        <v>0</v>
      </c>
    </row>
    <row r="54" spans="1:8" x14ac:dyDescent="0.35">
      <c r="A54" t="s">
        <v>844</v>
      </c>
      <c r="B54" s="12" t="s">
        <v>319</v>
      </c>
      <c r="C54" s="5">
        <v>0</v>
      </c>
      <c r="D54" s="15">
        <v>0</v>
      </c>
      <c r="E54" s="15">
        <v>0</v>
      </c>
      <c r="F54" s="24">
        <f t="shared" si="0"/>
        <v>0</v>
      </c>
      <c r="G54">
        <f t="shared" si="1"/>
        <v>0</v>
      </c>
      <c r="H54">
        <f t="shared" si="12"/>
        <v>0</v>
      </c>
    </row>
    <row r="55" spans="1:8" ht="29" x14ac:dyDescent="0.35">
      <c r="A55" t="s">
        <v>844</v>
      </c>
      <c r="B55" s="12" t="s">
        <v>318</v>
      </c>
      <c r="C55" s="5">
        <v>0</v>
      </c>
      <c r="D55" s="15">
        <v>0</v>
      </c>
      <c r="E55" s="15">
        <v>0</v>
      </c>
      <c r="F55" s="24">
        <f t="shared" si="0"/>
        <v>0</v>
      </c>
      <c r="G55">
        <f t="shared" si="1"/>
        <v>0</v>
      </c>
      <c r="H55">
        <f t="shared" si="12"/>
        <v>0</v>
      </c>
    </row>
    <row r="56" spans="1:8" ht="29" x14ac:dyDescent="0.35">
      <c r="A56" t="s">
        <v>20</v>
      </c>
      <c r="B56" s="14" t="s">
        <v>322</v>
      </c>
      <c r="C56" s="13">
        <v>1</v>
      </c>
      <c r="D56" s="22">
        <v>1</v>
      </c>
      <c r="E56" s="22">
        <v>0</v>
      </c>
      <c r="F56" s="24">
        <f t="shared" si="0"/>
        <v>2</v>
      </c>
      <c r="G56">
        <f t="shared" si="1"/>
        <v>1</v>
      </c>
      <c r="H56">
        <f t="shared" ref="H56:H65" si="13">IF(SUM(C56:E56)=3,1,0)</f>
        <v>0</v>
      </c>
    </row>
    <row r="57" spans="1:8" x14ac:dyDescent="0.35">
      <c r="A57" t="s">
        <v>20</v>
      </c>
      <c r="B57" s="14" t="s">
        <v>323</v>
      </c>
      <c r="C57" s="13">
        <v>0</v>
      </c>
      <c r="D57" s="22">
        <v>1</v>
      </c>
      <c r="E57" s="22">
        <v>0</v>
      </c>
      <c r="F57" s="24">
        <f t="shared" si="0"/>
        <v>1</v>
      </c>
      <c r="G57">
        <f t="shared" si="1"/>
        <v>1</v>
      </c>
      <c r="H57">
        <f t="shared" si="13"/>
        <v>0</v>
      </c>
    </row>
    <row r="58" spans="1:8" ht="29" x14ac:dyDescent="0.35">
      <c r="A58" t="s">
        <v>20</v>
      </c>
      <c r="B58" s="14" t="s">
        <v>324</v>
      </c>
      <c r="C58" s="13">
        <v>1</v>
      </c>
      <c r="D58" s="22">
        <v>1</v>
      </c>
      <c r="E58" s="22">
        <v>0</v>
      </c>
      <c r="F58" s="24">
        <f t="shared" si="0"/>
        <v>2</v>
      </c>
      <c r="G58">
        <f t="shared" si="1"/>
        <v>1</v>
      </c>
      <c r="H58">
        <f t="shared" si="13"/>
        <v>0</v>
      </c>
    </row>
    <row r="59" spans="1:8" ht="29" x14ac:dyDescent="0.35">
      <c r="A59" t="s">
        <v>20</v>
      </c>
      <c r="B59" s="14" t="s">
        <v>325</v>
      </c>
      <c r="C59" s="13">
        <v>0</v>
      </c>
      <c r="D59" s="22">
        <v>0.5</v>
      </c>
      <c r="E59" s="22">
        <v>0</v>
      </c>
      <c r="F59" s="24">
        <f t="shared" si="0"/>
        <v>0.5</v>
      </c>
      <c r="G59">
        <f t="shared" si="1"/>
        <v>1</v>
      </c>
      <c r="H59">
        <f t="shared" si="13"/>
        <v>0</v>
      </c>
    </row>
    <row r="60" spans="1:8" ht="29" x14ac:dyDescent="0.35">
      <c r="A60" t="s">
        <v>20</v>
      </c>
      <c r="B60" s="14" t="s">
        <v>326</v>
      </c>
      <c r="C60" s="13">
        <v>1</v>
      </c>
      <c r="D60" s="22">
        <v>0</v>
      </c>
      <c r="E60" s="22">
        <v>0</v>
      </c>
      <c r="F60" s="24">
        <f t="shared" si="0"/>
        <v>1</v>
      </c>
      <c r="G60">
        <f t="shared" si="1"/>
        <v>1</v>
      </c>
      <c r="H60">
        <f t="shared" si="13"/>
        <v>0</v>
      </c>
    </row>
    <row r="61" spans="1:8" x14ac:dyDescent="0.35">
      <c r="A61" t="s">
        <v>20</v>
      </c>
      <c r="B61" s="14" t="s">
        <v>327</v>
      </c>
      <c r="C61" s="13">
        <v>0</v>
      </c>
      <c r="D61" s="22">
        <v>0.5</v>
      </c>
      <c r="E61" s="22">
        <v>1</v>
      </c>
      <c r="F61" s="24">
        <f t="shared" si="0"/>
        <v>1.5</v>
      </c>
      <c r="G61">
        <f t="shared" si="1"/>
        <v>1</v>
      </c>
      <c r="H61">
        <f t="shared" si="13"/>
        <v>0</v>
      </c>
    </row>
    <row r="62" spans="1:8" ht="29" x14ac:dyDescent="0.35">
      <c r="A62" t="s">
        <v>20</v>
      </c>
      <c r="B62" s="14" t="s">
        <v>328</v>
      </c>
      <c r="C62" s="13">
        <v>0</v>
      </c>
      <c r="D62" s="22">
        <v>0.5</v>
      </c>
      <c r="E62" s="22">
        <v>0</v>
      </c>
      <c r="F62" s="24">
        <f t="shared" si="0"/>
        <v>0.5</v>
      </c>
      <c r="G62">
        <f t="shared" si="1"/>
        <v>1</v>
      </c>
      <c r="H62">
        <f t="shared" si="13"/>
        <v>0</v>
      </c>
    </row>
    <row r="63" spans="1:8" x14ac:dyDescent="0.35">
      <c r="A63" t="s">
        <v>20</v>
      </c>
      <c r="B63" s="14" t="s">
        <v>329</v>
      </c>
      <c r="C63" s="13">
        <v>0</v>
      </c>
      <c r="D63" s="22">
        <v>0</v>
      </c>
      <c r="E63" s="22">
        <v>0</v>
      </c>
      <c r="F63" s="24">
        <f t="shared" si="0"/>
        <v>0</v>
      </c>
      <c r="G63">
        <f t="shared" si="1"/>
        <v>0</v>
      </c>
      <c r="H63">
        <f t="shared" si="13"/>
        <v>0</v>
      </c>
    </row>
    <row r="64" spans="1:8" ht="29" x14ac:dyDescent="0.35">
      <c r="A64" t="s">
        <v>20</v>
      </c>
      <c r="B64" s="14" t="s">
        <v>330</v>
      </c>
      <c r="C64" s="13">
        <v>0.5</v>
      </c>
      <c r="D64" s="22">
        <v>0.5</v>
      </c>
      <c r="E64" s="22">
        <v>0</v>
      </c>
      <c r="F64" s="24">
        <f t="shared" si="0"/>
        <v>1</v>
      </c>
      <c r="G64">
        <f t="shared" si="1"/>
        <v>1</v>
      </c>
      <c r="H64">
        <f t="shared" si="13"/>
        <v>0</v>
      </c>
    </row>
    <row r="65" spans="1:8" ht="29" x14ac:dyDescent="0.35">
      <c r="A65" t="s">
        <v>20</v>
      </c>
      <c r="B65" s="14" t="s">
        <v>343</v>
      </c>
      <c r="C65" s="13">
        <v>1</v>
      </c>
      <c r="D65" s="22">
        <v>1</v>
      </c>
      <c r="E65" s="22">
        <v>1</v>
      </c>
      <c r="F65" s="24">
        <f t="shared" si="0"/>
        <v>3</v>
      </c>
      <c r="G65">
        <f t="shared" si="1"/>
        <v>1</v>
      </c>
      <c r="H65">
        <f t="shared" si="13"/>
        <v>1</v>
      </c>
    </row>
    <row r="66" spans="1:8" ht="58" x14ac:dyDescent="0.35">
      <c r="A66" t="s">
        <v>20</v>
      </c>
      <c r="B66" s="14" t="s">
        <v>331</v>
      </c>
      <c r="C66" s="13">
        <v>1</v>
      </c>
      <c r="D66" s="22">
        <v>1</v>
      </c>
      <c r="E66" s="22">
        <v>1</v>
      </c>
      <c r="F66" s="24">
        <f t="shared" si="0"/>
        <v>3</v>
      </c>
      <c r="G66">
        <f t="shared" si="1"/>
        <v>1</v>
      </c>
      <c r="H66">
        <f t="shared" ref="H66:H70" si="14">IF(SUM(C66:E66)=3,1,0)</f>
        <v>1</v>
      </c>
    </row>
    <row r="67" spans="1:8" ht="29" x14ac:dyDescent="0.35">
      <c r="A67" t="s">
        <v>20</v>
      </c>
      <c r="B67" s="14" t="s">
        <v>332</v>
      </c>
      <c r="C67" s="13">
        <v>0</v>
      </c>
      <c r="D67" s="13">
        <v>1</v>
      </c>
      <c r="E67" s="22">
        <v>0</v>
      </c>
      <c r="F67" s="24">
        <f t="shared" ref="F67:F130" si="15">SUM(C67:E67)</f>
        <v>1</v>
      </c>
      <c r="G67">
        <f t="shared" ref="G67:G130" si="16">IF(F67&gt;=0.5,1,0)</f>
        <v>1</v>
      </c>
      <c r="H67">
        <f t="shared" si="14"/>
        <v>0</v>
      </c>
    </row>
    <row r="68" spans="1:8" ht="58" x14ac:dyDescent="0.35">
      <c r="A68" t="s">
        <v>20</v>
      </c>
      <c r="B68" s="14" t="s">
        <v>333</v>
      </c>
      <c r="C68" s="13">
        <v>0</v>
      </c>
      <c r="D68" s="13">
        <v>1</v>
      </c>
      <c r="E68" s="22">
        <v>0</v>
      </c>
      <c r="F68" s="24">
        <f t="shared" si="15"/>
        <v>1</v>
      </c>
      <c r="G68">
        <f t="shared" si="16"/>
        <v>1</v>
      </c>
      <c r="H68">
        <f t="shared" si="14"/>
        <v>0</v>
      </c>
    </row>
    <row r="69" spans="1:8" ht="72.5" x14ac:dyDescent="0.35">
      <c r="A69" t="s">
        <v>20</v>
      </c>
      <c r="B69" s="14" t="s">
        <v>334</v>
      </c>
      <c r="C69" s="13">
        <v>0</v>
      </c>
      <c r="D69" s="22">
        <v>0</v>
      </c>
      <c r="E69" s="22">
        <v>1</v>
      </c>
      <c r="F69" s="24">
        <f t="shared" si="15"/>
        <v>1</v>
      </c>
      <c r="G69">
        <f t="shared" si="16"/>
        <v>1</v>
      </c>
      <c r="H69">
        <f t="shared" si="14"/>
        <v>0</v>
      </c>
    </row>
    <row r="70" spans="1:8" ht="29" x14ac:dyDescent="0.35">
      <c r="A70" t="s">
        <v>20</v>
      </c>
      <c r="B70" s="14" t="s">
        <v>335</v>
      </c>
      <c r="C70" s="13">
        <v>0</v>
      </c>
      <c r="D70" s="22">
        <v>0</v>
      </c>
      <c r="E70" s="22">
        <v>1</v>
      </c>
      <c r="F70" s="24">
        <f t="shared" si="15"/>
        <v>1</v>
      </c>
      <c r="G70">
        <f t="shared" si="16"/>
        <v>1</v>
      </c>
      <c r="H70">
        <f t="shared" si="14"/>
        <v>0</v>
      </c>
    </row>
    <row r="71" spans="1:8" ht="29" x14ac:dyDescent="0.35">
      <c r="A71" t="s">
        <v>20</v>
      </c>
      <c r="B71" s="14" t="s">
        <v>339</v>
      </c>
      <c r="C71" s="13">
        <v>0</v>
      </c>
      <c r="D71" s="13">
        <v>1</v>
      </c>
      <c r="E71" s="22">
        <v>0</v>
      </c>
      <c r="F71" s="24">
        <f t="shared" si="15"/>
        <v>1</v>
      </c>
      <c r="G71">
        <f t="shared" si="16"/>
        <v>1</v>
      </c>
      <c r="H71">
        <f t="shared" ref="H71:H76" si="17">IF(SUM(C71:E71)=3,1,0)</f>
        <v>0</v>
      </c>
    </row>
    <row r="72" spans="1:8" ht="43.5" x14ac:dyDescent="0.35">
      <c r="A72" t="s">
        <v>20</v>
      </c>
      <c r="B72" s="14" t="s">
        <v>340</v>
      </c>
      <c r="C72" s="13">
        <v>1</v>
      </c>
      <c r="D72" s="22">
        <v>1</v>
      </c>
      <c r="E72" s="22">
        <v>0</v>
      </c>
      <c r="F72" s="24">
        <f t="shared" si="15"/>
        <v>2</v>
      </c>
      <c r="G72">
        <f t="shared" si="16"/>
        <v>1</v>
      </c>
      <c r="H72">
        <f t="shared" si="17"/>
        <v>0</v>
      </c>
    </row>
    <row r="73" spans="1:8" ht="29" x14ac:dyDescent="0.35">
      <c r="A73" t="s">
        <v>20</v>
      </c>
      <c r="B73" s="14" t="s">
        <v>341</v>
      </c>
      <c r="C73" s="13">
        <v>0</v>
      </c>
      <c r="D73" s="13">
        <v>1</v>
      </c>
      <c r="E73" s="22">
        <v>0</v>
      </c>
      <c r="F73" s="24">
        <f t="shared" si="15"/>
        <v>1</v>
      </c>
      <c r="G73">
        <f t="shared" si="16"/>
        <v>1</v>
      </c>
      <c r="H73">
        <f t="shared" si="17"/>
        <v>0</v>
      </c>
    </row>
    <row r="74" spans="1:8" ht="43.5" x14ac:dyDescent="0.35">
      <c r="A74" t="s">
        <v>20</v>
      </c>
      <c r="B74" s="14" t="s">
        <v>342</v>
      </c>
      <c r="C74" s="13">
        <v>0</v>
      </c>
      <c r="D74" s="13">
        <v>1</v>
      </c>
      <c r="E74" s="22">
        <v>0</v>
      </c>
      <c r="F74" s="24">
        <f t="shared" si="15"/>
        <v>1</v>
      </c>
      <c r="G74">
        <f t="shared" si="16"/>
        <v>1</v>
      </c>
      <c r="H74">
        <f t="shared" si="17"/>
        <v>0</v>
      </c>
    </row>
    <row r="75" spans="1:8" ht="87" x14ac:dyDescent="0.35">
      <c r="A75" t="s">
        <v>20</v>
      </c>
      <c r="B75" s="14" t="s">
        <v>344</v>
      </c>
      <c r="C75" s="13">
        <v>1</v>
      </c>
      <c r="D75" s="22">
        <v>1</v>
      </c>
      <c r="E75" s="22">
        <v>1</v>
      </c>
      <c r="F75" s="24">
        <f t="shared" si="15"/>
        <v>3</v>
      </c>
      <c r="G75">
        <f t="shared" si="16"/>
        <v>1</v>
      </c>
      <c r="H75">
        <f t="shared" si="17"/>
        <v>1</v>
      </c>
    </row>
    <row r="76" spans="1:8" ht="29" x14ac:dyDescent="0.35">
      <c r="A76" t="s">
        <v>20</v>
      </c>
      <c r="B76" s="14" t="s">
        <v>798</v>
      </c>
      <c r="C76" s="13">
        <v>0</v>
      </c>
      <c r="D76" s="13">
        <v>1</v>
      </c>
      <c r="E76" s="22">
        <v>0</v>
      </c>
      <c r="F76" s="24">
        <f t="shared" si="15"/>
        <v>1</v>
      </c>
      <c r="G76">
        <f t="shared" si="16"/>
        <v>1</v>
      </c>
      <c r="H76">
        <f t="shared" si="17"/>
        <v>0</v>
      </c>
    </row>
    <row r="77" spans="1:8" ht="58" x14ac:dyDescent="0.35">
      <c r="A77" t="s">
        <v>20</v>
      </c>
      <c r="B77" s="14" t="s">
        <v>346</v>
      </c>
      <c r="C77" s="13">
        <v>1</v>
      </c>
      <c r="D77" s="22">
        <v>1</v>
      </c>
      <c r="E77" s="22">
        <v>1</v>
      </c>
      <c r="F77" s="24">
        <f t="shared" si="15"/>
        <v>3</v>
      </c>
      <c r="G77">
        <f t="shared" si="16"/>
        <v>1</v>
      </c>
      <c r="H77">
        <f t="shared" ref="H77:H82" si="18">IF(SUM(C77:E77)=3,1,0)</f>
        <v>1</v>
      </c>
    </row>
    <row r="78" spans="1:8" x14ac:dyDescent="0.35">
      <c r="A78" t="s">
        <v>20</v>
      </c>
      <c r="B78" s="14" t="s">
        <v>797</v>
      </c>
      <c r="C78" s="13">
        <v>1</v>
      </c>
      <c r="D78" s="22">
        <v>1</v>
      </c>
      <c r="E78" s="22">
        <v>0</v>
      </c>
      <c r="F78" s="24">
        <f t="shared" si="15"/>
        <v>2</v>
      </c>
      <c r="G78">
        <f t="shared" si="16"/>
        <v>1</v>
      </c>
      <c r="H78">
        <f t="shared" si="18"/>
        <v>0</v>
      </c>
    </row>
    <row r="79" spans="1:8" ht="29" x14ac:dyDescent="0.35">
      <c r="A79" t="s">
        <v>20</v>
      </c>
      <c r="B79" s="14" t="s">
        <v>347</v>
      </c>
      <c r="C79" s="13">
        <v>1</v>
      </c>
      <c r="D79" s="22">
        <v>1</v>
      </c>
      <c r="E79" s="22">
        <v>0</v>
      </c>
      <c r="F79" s="24">
        <f t="shared" si="15"/>
        <v>2</v>
      </c>
      <c r="G79">
        <f t="shared" si="16"/>
        <v>1</v>
      </c>
      <c r="H79">
        <f t="shared" si="18"/>
        <v>0</v>
      </c>
    </row>
    <row r="80" spans="1:8" ht="29" x14ac:dyDescent="0.35">
      <c r="A80" t="s">
        <v>20</v>
      </c>
      <c r="B80" s="14" t="s">
        <v>348</v>
      </c>
      <c r="C80" s="13">
        <v>0</v>
      </c>
      <c r="D80" s="22">
        <v>0</v>
      </c>
      <c r="E80" s="22">
        <v>0</v>
      </c>
      <c r="F80" s="24">
        <f t="shared" si="15"/>
        <v>0</v>
      </c>
      <c r="G80">
        <f t="shared" si="16"/>
        <v>0</v>
      </c>
      <c r="H80">
        <f t="shared" si="18"/>
        <v>0</v>
      </c>
    </row>
    <row r="81" spans="1:8" ht="43.5" x14ac:dyDescent="0.35">
      <c r="A81" t="s">
        <v>20</v>
      </c>
      <c r="B81" s="14" t="s">
        <v>349</v>
      </c>
      <c r="C81" s="13">
        <v>0.5</v>
      </c>
      <c r="D81" s="22">
        <v>0</v>
      </c>
      <c r="E81" s="22">
        <v>0</v>
      </c>
      <c r="F81" s="24">
        <f t="shared" si="15"/>
        <v>0.5</v>
      </c>
      <c r="G81">
        <f t="shared" si="16"/>
        <v>1</v>
      </c>
      <c r="H81">
        <f t="shared" si="18"/>
        <v>0</v>
      </c>
    </row>
    <row r="82" spans="1:8" ht="43.5" x14ac:dyDescent="0.35">
      <c r="A82" t="s">
        <v>20</v>
      </c>
      <c r="B82" s="14" t="s">
        <v>350</v>
      </c>
      <c r="C82" s="13">
        <v>0</v>
      </c>
      <c r="D82" s="22">
        <v>0</v>
      </c>
      <c r="E82" s="22">
        <v>0</v>
      </c>
      <c r="F82" s="24">
        <f t="shared" si="15"/>
        <v>0</v>
      </c>
      <c r="G82">
        <f t="shared" si="16"/>
        <v>0</v>
      </c>
      <c r="H82">
        <f t="shared" si="18"/>
        <v>0</v>
      </c>
    </row>
    <row r="83" spans="1:8" ht="43.5" x14ac:dyDescent="0.35">
      <c r="A83" t="s">
        <v>21</v>
      </c>
      <c r="B83" s="16" t="s">
        <v>353</v>
      </c>
      <c r="C83" s="17">
        <v>0</v>
      </c>
      <c r="D83" s="23">
        <v>0</v>
      </c>
      <c r="E83" s="23">
        <v>0</v>
      </c>
      <c r="F83" s="24">
        <f t="shared" si="15"/>
        <v>0</v>
      </c>
      <c r="G83">
        <f t="shared" si="16"/>
        <v>0</v>
      </c>
      <c r="H83">
        <f t="shared" ref="H83:H93" si="19">IF(SUM(C83:E83)=3,1,0)</f>
        <v>0</v>
      </c>
    </row>
    <row r="84" spans="1:8" ht="43.5" x14ac:dyDescent="0.35">
      <c r="A84" t="s">
        <v>21</v>
      </c>
      <c r="B84" s="16" t="s">
        <v>354</v>
      </c>
      <c r="C84" s="17">
        <v>0</v>
      </c>
      <c r="D84" s="23">
        <v>0</v>
      </c>
      <c r="E84" s="23">
        <v>0</v>
      </c>
      <c r="F84" s="24">
        <f t="shared" si="15"/>
        <v>0</v>
      </c>
      <c r="G84">
        <f t="shared" si="16"/>
        <v>0</v>
      </c>
      <c r="H84">
        <f t="shared" si="19"/>
        <v>0</v>
      </c>
    </row>
    <row r="85" spans="1:8" ht="72.5" x14ac:dyDescent="0.35">
      <c r="A85" t="s">
        <v>21</v>
      </c>
      <c r="B85" s="16" t="s">
        <v>356</v>
      </c>
      <c r="C85" s="17">
        <v>0</v>
      </c>
      <c r="D85" s="23">
        <v>0</v>
      </c>
      <c r="E85" s="23">
        <v>0</v>
      </c>
      <c r="F85" s="24">
        <f t="shared" si="15"/>
        <v>0</v>
      </c>
      <c r="G85">
        <f t="shared" si="16"/>
        <v>0</v>
      </c>
      <c r="H85">
        <f t="shared" si="19"/>
        <v>0</v>
      </c>
    </row>
    <row r="86" spans="1:8" ht="43.5" x14ac:dyDescent="0.35">
      <c r="A86" t="s">
        <v>21</v>
      </c>
      <c r="B86" s="16" t="s">
        <v>355</v>
      </c>
      <c r="C86" s="17">
        <v>0</v>
      </c>
      <c r="D86" s="23">
        <v>0</v>
      </c>
      <c r="E86" s="23">
        <v>0</v>
      </c>
      <c r="F86" s="24">
        <f t="shared" si="15"/>
        <v>0</v>
      </c>
      <c r="G86">
        <f t="shared" si="16"/>
        <v>0</v>
      </c>
      <c r="H86">
        <f t="shared" si="19"/>
        <v>0</v>
      </c>
    </row>
    <row r="87" spans="1:8" ht="29" x14ac:dyDescent="0.35">
      <c r="A87" t="s">
        <v>21</v>
      </c>
      <c r="B87" s="16" t="s">
        <v>357</v>
      </c>
      <c r="C87" s="17">
        <v>0</v>
      </c>
      <c r="D87" s="23">
        <v>0</v>
      </c>
      <c r="E87" s="23">
        <v>0</v>
      </c>
      <c r="F87" s="24">
        <f t="shared" si="15"/>
        <v>0</v>
      </c>
      <c r="G87">
        <f t="shared" si="16"/>
        <v>0</v>
      </c>
      <c r="H87">
        <f t="shared" si="19"/>
        <v>0</v>
      </c>
    </row>
    <row r="88" spans="1:8" ht="101.5" x14ac:dyDescent="0.35">
      <c r="A88" t="s">
        <v>21</v>
      </c>
      <c r="B88" s="16" t="s">
        <v>358</v>
      </c>
      <c r="C88" s="17">
        <v>0</v>
      </c>
      <c r="D88" s="23">
        <v>0</v>
      </c>
      <c r="E88" s="23">
        <v>0</v>
      </c>
      <c r="F88" s="24">
        <f t="shared" si="15"/>
        <v>0</v>
      </c>
      <c r="G88">
        <f t="shared" si="16"/>
        <v>0</v>
      </c>
      <c r="H88">
        <f t="shared" si="19"/>
        <v>0</v>
      </c>
    </row>
    <row r="89" spans="1:8" ht="58" x14ac:dyDescent="0.35">
      <c r="A89" t="s">
        <v>21</v>
      </c>
      <c r="B89" s="16" t="s">
        <v>359</v>
      </c>
      <c r="C89" s="17">
        <v>0</v>
      </c>
      <c r="D89" s="23">
        <v>0</v>
      </c>
      <c r="E89" s="23">
        <v>0</v>
      </c>
      <c r="F89" s="24">
        <f t="shared" si="15"/>
        <v>0</v>
      </c>
      <c r="G89">
        <f t="shared" si="16"/>
        <v>0</v>
      </c>
      <c r="H89">
        <f t="shared" si="19"/>
        <v>0</v>
      </c>
    </row>
    <row r="90" spans="1:8" ht="29" x14ac:dyDescent="0.35">
      <c r="A90" t="s">
        <v>21</v>
      </c>
      <c r="B90" s="16" t="s">
        <v>431</v>
      </c>
      <c r="C90" s="17">
        <v>0</v>
      </c>
      <c r="D90" s="23">
        <v>0</v>
      </c>
      <c r="E90" s="23">
        <v>0</v>
      </c>
      <c r="F90" s="24">
        <f t="shared" si="15"/>
        <v>0</v>
      </c>
      <c r="G90">
        <f t="shared" si="16"/>
        <v>0</v>
      </c>
      <c r="H90">
        <f t="shared" si="19"/>
        <v>0</v>
      </c>
    </row>
    <row r="91" spans="1:8" ht="72.5" x14ac:dyDescent="0.35">
      <c r="A91" t="s">
        <v>21</v>
      </c>
      <c r="B91" s="16" t="s">
        <v>360</v>
      </c>
      <c r="C91" s="17">
        <v>0.5</v>
      </c>
      <c r="D91" s="23">
        <v>0</v>
      </c>
      <c r="E91" s="23">
        <v>0</v>
      </c>
      <c r="F91" s="24">
        <f t="shared" si="15"/>
        <v>0.5</v>
      </c>
      <c r="G91">
        <f t="shared" si="16"/>
        <v>1</v>
      </c>
      <c r="H91">
        <f t="shared" si="19"/>
        <v>0</v>
      </c>
    </row>
    <row r="92" spans="1:8" x14ac:dyDescent="0.35">
      <c r="A92" t="s">
        <v>21</v>
      </c>
      <c r="B92" s="16" t="s">
        <v>361</v>
      </c>
      <c r="C92" s="17">
        <v>0</v>
      </c>
      <c r="D92" s="23">
        <v>0</v>
      </c>
      <c r="E92" s="23">
        <v>0</v>
      </c>
      <c r="F92" s="24">
        <f t="shared" si="15"/>
        <v>0</v>
      </c>
      <c r="G92">
        <f t="shared" si="16"/>
        <v>0</v>
      </c>
      <c r="H92">
        <f t="shared" si="19"/>
        <v>0</v>
      </c>
    </row>
    <row r="93" spans="1:8" ht="29" x14ac:dyDescent="0.35">
      <c r="A93" t="s">
        <v>21</v>
      </c>
      <c r="B93" s="16" t="s">
        <v>362</v>
      </c>
      <c r="C93" s="17">
        <v>0</v>
      </c>
      <c r="D93" s="23">
        <v>0</v>
      </c>
      <c r="E93" s="23">
        <v>0</v>
      </c>
      <c r="F93" s="24">
        <f t="shared" si="15"/>
        <v>0</v>
      </c>
      <c r="G93">
        <f t="shared" si="16"/>
        <v>0</v>
      </c>
      <c r="H93">
        <f t="shared" si="19"/>
        <v>0</v>
      </c>
    </row>
    <row r="94" spans="1:8" ht="43.5" x14ac:dyDescent="0.35">
      <c r="A94" t="s">
        <v>21</v>
      </c>
      <c r="B94" s="16" t="s">
        <v>364</v>
      </c>
      <c r="C94" s="17">
        <v>0</v>
      </c>
      <c r="D94" s="23">
        <v>0</v>
      </c>
      <c r="E94" s="23">
        <v>0</v>
      </c>
      <c r="F94" s="24">
        <f t="shared" si="15"/>
        <v>0</v>
      </c>
      <c r="G94">
        <f t="shared" si="16"/>
        <v>0</v>
      </c>
      <c r="H94">
        <f t="shared" ref="H94:H104" si="20">IF(SUM(C94:E94)=3,1,0)</f>
        <v>0</v>
      </c>
    </row>
    <row r="95" spans="1:8" ht="29" x14ac:dyDescent="0.35">
      <c r="A95" t="s">
        <v>21</v>
      </c>
      <c r="B95" s="16" t="s">
        <v>365</v>
      </c>
      <c r="C95" s="17">
        <v>0</v>
      </c>
      <c r="D95" s="23">
        <v>0</v>
      </c>
      <c r="E95" s="23">
        <v>0</v>
      </c>
      <c r="F95" s="24">
        <f t="shared" si="15"/>
        <v>0</v>
      </c>
      <c r="G95">
        <f t="shared" si="16"/>
        <v>0</v>
      </c>
      <c r="H95">
        <f t="shared" si="20"/>
        <v>0</v>
      </c>
    </row>
    <row r="96" spans="1:8" ht="29" x14ac:dyDescent="0.35">
      <c r="A96" t="s">
        <v>21</v>
      </c>
      <c r="B96" s="16" t="s">
        <v>366</v>
      </c>
      <c r="C96" s="17">
        <v>0</v>
      </c>
      <c r="D96" s="23">
        <v>0</v>
      </c>
      <c r="E96" s="23">
        <v>0</v>
      </c>
      <c r="F96" s="24">
        <f t="shared" si="15"/>
        <v>0</v>
      </c>
      <c r="G96">
        <f t="shared" si="16"/>
        <v>0</v>
      </c>
      <c r="H96">
        <f t="shared" si="20"/>
        <v>0</v>
      </c>
    </row>
    <row r="97" spans="1:8" ht="43.5" x14ac:dyDescent="0.35">
      <c r="A97" t="s">
        <v>21</v>
      </c>
      <c r="B97" s="16" t="s">
        <v>367</v>
      </c>
      <c r="C97" s="17">
        <v>0</v>
      </c>
      <c r="D97" s="23">
        <v>0</v>
      </c>
      <c r="E97" s="23">
        <v>0</v>
      </c>
      <c r="F97" s="24">
        <f t="shared" si="15"/>
        <v>0</v>
      </c>
      <c r="G97">
        <f t="shared" si="16"/>
        <v>0</v>
      </c>
      <c r="H97">
        <f t="shared" si="20"/>
        <v>0</v>
      </c>
    </row>
    <row r="98" spans="1:8" x14ac:dyDescent="0.35">
      <c r="A98" t="s">
        <v>21</v>
      </c>
      <c r="B98" s="16" t="s">
        <v>368</v>
      </c>
      <c r="C98" s="17">
        <v>0</v>
      </c>
      <c r="D98" s="23">
        <v>0</v>
      </c>
      <c r="E98" s="23">
        <v>1</v>
      </c>
      <c r="F98" s="24">
        <f t="shared" si="15"/>
        <v>1</v>
      </c>
      <c r="G98">
        <f t="shared" si="16"/>
        <v>1</v>
      </c>
      <c r="H98">
        <f t="shared" si="20"/>
        <v>0</v>
      </c>
    </row>
    <row r="99" spans="1:8" ht="43.5" x14ac:dyDescent="0.35">
      <c r="A99" t="s">
        <v>21</v>
      </c>
      <c r="B99" s="16" t="s">
        <v>369</v>
      </c>
      <c r="C99" s="17">
        <v>0</v>
      </c>
      <c r="D99" s="23">
        <v>0</v>
      </c>
      <c r="E99" s="23">
        <v>0</v>
      </c>
      <c r="F99" s="24">
        <f t="shared" si="15"/>
        <v>0</v>
      </c>
      <c r="G99">
        <f t="shared" si="16"/>
        <v>0</v>
      </c>
      <c r="H99">
        <f t="shared" si="20"/>
        <v>0</v>
      </c>
    </row>
    <row r="100" spans="1:8" ht="72.5" x14ac:dyDescent="0.35">
      <c r="A100" t="s">
        <v>21</v>
      </c>
      <c r="B100" s="16" t="s">
        <v>370</v>
      </c>
      <c r="C100" s="17">
        <v>0</v>
      </c>
      <c r="D100" s="23">
        <v>0</v>
      </c>
      <c r="E100" s="23">
        <v>0</v>
      </c>
      <c r="F100" s="24">
        <f t="shared" si="15"/>
        <v>0</v>
      </c>
      <c r="G100">
        <f t="shared" si="16"/>
        <v>0</v>
      </c>
      <c r="H100">
        <f t="shared" si="20"/>
        <v>0</v>
      </c>
    </row>
    <row r="101" spans="1:8" ht="29" x14ac:dyDescent="0.35">
      <c r="A101" t="s">
        <v>21</v>
      </c>
      <c r="B101" s="16" t="s">
        <v>371</v>
      </c>
      <c r="C101" s="17">
        <v>0</v>
      </c>
      <c r="D101" s="23">
        <v>0</v>
      </c>
      <c r="E101" s="23">
        <v>1</v>
      </c>
      <c r="F101" s="24">
        <f t="shared" si="15"/>
        <v>1</v>
      </c>
      <c r="G101">
        <f t="shared" si="16"/>
        <v>1</v>
      </c>
      <c r="H101">
        <f t="shared" si="20"/>
        <v>0</v>
      </c>
    </row>
    <row r="102" spans="1:8" ht="29" x14ac:dyDescent="0.35">
      <c r="A102" t="s">
        <v>21</v>
      </c>
      <c r="B102" s="16" t="s">
        <v>372</v>
      </c>
      <c r="C102" s="17">
        <v>0</v>
      </c>
      <c r="D102" s="23">
        <v>0</v>
      </c>
      <c r="E102" s="23">
        <v>0</v>
      </c>
      <c r="F102" s="24">
        <f t="shared" si="15"/>
        <v>0</v>
      </c>
      <c r="G102">
        <f t="shared" si="16"/>
        <v>0</v>
      </c>
      <c r="H102">
        <f t="shared" si="20"/>
        <v>0</v>
      </c>
    </row>
    <row r="103" spans="1:8" ht="29" x14ac:dyDescent="0.35">
      <c r="A103" t="s">
        <v>21</v>
      </c>
      <c r="B103" s="16" t="s">
        <v>373</v>
      </c>
      <c r="C103" s="17">
        <v>0</v>
      </c>
      <c r="D103" s="23">
        <v>0</v>
      </c>
      <c r="E103" s="23">
        <v>0</v>
      </c>
      <c r="F103" s="24">
        <f t="shared" si="15"/>
        <v>0</v>
      </c>
      <c r="G103">
        <f t="shared" si="16"/>
        <v>0</v>
      </c>
      <c r="H103">
        <f t="shared" si="20"/>
        <v>0</v>
      </c>
    </row>
    <row r="104" spans="1:8" ht="72.5" x14ac:dyDescent="0.35">
      <c r="A104" t="s">
        <v>21</v>
      </c>
      <c r="B104" s="16" t="s">
        <v>374</v>
      </c>
      <c r="C104" s="17">
        <v>0</v>
      </c>
      <c r="D104" s="23">
        <v>0</v>
      </c>
      <c r="E104" s="23">
        <v>0</v>
      </c>
      <c r="F104" s="24">
        <f t="shared" si="15"/>
        <v>0</v>
      </c>
      <c r="G104">
        <f t="shared" si="16"/>
        <v>0</v>
      </c>
      <c r="H104">
        <f t="shared" si="20"/>
        <v>0</v>
      </c>
    </row>
    <row r="105" spans="1:8" ht="43.5" x14ac:dyDescent="0.35">
      <c r="A105" t="s">
        <v>21</v>
      </c>
      <c r="B105" s="16" t="s">
        <v>376</v>
      </c>
      <c r="C105" s="17">
        <v>0</v>
      </c>
      <c r="D105" s="23">
        <v>0</v>
      </c>
      <c r="E105" s="23">
        <v>0</v>
      </c>
      <c r="F105" s="24">
        <f t="shared" si="15"/>
        <v>0</v>
      </c>
      <c r="G105">
        <f t="shared" si="16"/>
        <v>0</v>
      </c>
      <c r="H105">
        <f t="shared" ref="H105:H114" si="21">IF(SUM(C105:E105)=3,1,0)</f>
        <v>0</v>
      </c>
    </row>
    <row r="106" spans="1:8" ht="29" x14ac:dyDescent="0.35">
      <c r="A106" t="s">
        <v>21</v>
      </c>
      <c r="B106" s="16" t="s">
        <v>377</v>
      </c>
      <c r="C106" s="17">
        <v>0</v>
      </c>
      <c r="D106" s="23">
        <v>0</v>
      </c>
      <c r="E106" s="23">
        <v>1</v>
      </c>
      <c r="F106" s="24">
        <f t="shared" si="15"/>
        <v>1</v>
      </c>
      <c r="G106">
        <f t="shared" si="16"/>
        <v>1</v>
      </c>
      <c r="H106">
        <f t="shared" si="21"/>
        <v>0</v>
      </c>
    </row>
    <row r="107" spans="1:8" x14ac:dyDescent="0.35">
      <c r="A107" t="s">
        <v>21</v>
      </c>
      <c r="B107" s="16" t="s">
        <v>378</v>
      </c>
      <c r="C107" s="17">
        <v>0</v>
      </c>
      <c r="D107" s="23">
        <v>0</v>
      </c>
      <c r="E107" s="23">
        <v>0</v>
      </c>
      <c r="F107" s="24">
        <f t="shared" si="15"/>
        <v>0</v>
      </c>
      <c r="G107">
        <f t="shared" si="16"/>
        <v>0</v>
      </c>
      <c r="H107">
        <f t="shared" si="21"/>
        <v>0</v>
      </c>
    </row>
    <row r="108" spans="1:8" ht="29" x14ac:dyDescent="0.35">
      <c r="A108" t="s">
        <v>21</v>
      </c>
      <c r="B108" s="16" t="s">
        <v>379</v>
      </c>
      <c r="C108" s="17">
        <v>0</v>
      </c>
      <c r="D108" s="23">
        <v>0</v>
      </c>
      <c r="E108" s="23">
        <v>0</v>
      </c>
      <c r="F108" s="24">
        <f t="shared" si="15"/>
        <v>0</v>
      </c>
      <c r="G108">
        <f t="shared" si="16"/>
        <v>0</v>
      </c>
      <c r="H108">
        <f t="shared" si="21"/>
        <v>0</v>
      </c>
    </row>
    <row r="109" spans="1:8" ht="29" x14ac:dyDescent="0.35">
      <c r="A109" t="s">
        <v>21</v>
      </c>
      <c r="B109" s="16" t="s">
        <v>380</v>
      </c>
      <c r="C109" s="17">
        <v>0</v>
      </c>
      <c r="D109" s="23">
        <v>0</v>
      </c>
      <c r="E109" s="23">
        <v>0</v>
      </c>
      <c r="F109" s="24">
        <f t="shared" si="15"/>
        <v>0</v>
      </c>
      <c r="G109">
        <f t="shared" si="16"/>
        <v>0</v>
      </c>
      <c r="H109">
        <f t="shared" si="21"/>
        <v>0</v>
      </c>
    </row>
    <row r="110" spans="1:8" ht="29" x14ac:dyDescent="0.35">
      <c r="A110" t="s">
        <v>21</v>
      </c>
      <c r="B110" s="16" t="s">
        <v>381</v>
      </c>
      <c r="C110" s="17">
        <v>0</v>
      </c>
      <c r="D110" s="23">
        <v>0</v>
      </c>
      <c r="E110" s="23">
        <v>0</v>
      </c>
      <c r="F110" s="24">
        <f t="shared" si="15"/>
        <v>0</v>
      </c>
      <c r="G110">
        <f t="shared" si="16"/>
        <v>0</v>
      </c>
      <c r="H110">
        <f t="shared" si="21"/>
        <v>0</v>
      </c>
    </row>
    <row r="111" spans="1:8" ht="72.5" x14ac:dyDescent="0.35">
      <c r="A111" t="s">
        <v>21</v>
      </c>
      <c r="B111" s="16" t="s">
        <v>382</v>
      </c>
      <c r="C111" s="17">
        <v>0</v>
      </c>
      <c r="D111" s="23">
        <v>0</v>
      </c>
      <c r="E111" s="23">
        <v>0</v>
      </c>
      <c r="F111" s="24">
        <f t="shared" si="15"/>
        <v>0</v>
      </c>
      <c r="G111">
        <f t="shared" si="16"/>
        <v>0</v>
      </c>
      <c r="H111">
        <f t="shared" si="21"/>
        <v>0</v>
      </c>
    </row>
    <row r="112" spans="1:8" ht="29" x14ac:dyDescent="0.35">
      <c r="A112" t="s">
        <v>21</v>
      </c>
      <c r="B112" s="16" t="s">
        <v>383</v>
      </c>
      <c r="C112" s="17">
        <v>0</v>
      </c>
      <c r="D112" s="23">
        <v>0</v>
      </c>
      <c r="E112" s="23">
        <v>0</v>
      </c>
      <c r="F112" s="24">
        <f t="shared" si="15"/>
        <v>0</v>
      </c>
      <c r="G112">
        <f t="shared" si="16"/>
        <v>0</v>
      </c>
      <c r="H112">
        <f t="shared" si="21"/>
        <v>0</v>
      </c>
    </row>
    <row r="113" spans="1:8" ht="43.5" x14ac:dyDescent="0.35">
      <c r="A113" t="s">
        <v>21</v>
      </c>
      <c r="B113" s="16" t="s">
        <v>384</v>
      </c>
      <c r="C113" s="17">
        <v>0</v>
      </c>
      <c r="D113" s="23">
        <v>1</v>
      </c>
      <c r="E113" s="17">
        <v>0</v>
      </c>
      <c r="F113" s="24">
        <f t="shared" si="15"/>
        <v>1</v>
      </c>
      <c r="G113">
        <f t="shared" si="16"/>
        <v>1</v>
      </c>
      <c r="H113">
        <f t="shared" si="21"/>
        <v>0</v>
      </c>
    </row>
    <row r="114" spans="1:8" x14ac:dyDescent="0.35">
      <c r="A114" t="s">
        <v>21</v>
      </c>
      <c r="B114" s="16" t="s">
        <v>385</v>
      </c>
      <c r="C114" s="17">
        <v>0</v>
      </c>
      <c r="D114" s="23">
        <v>1</v>
      </c>
      <c r="E114" s="17">
        <v>0</v>
      </c>
      <c r="F114" s="24">
        <f t="shared" si="15"/>
        <v>1</v>
      </c>
      <c r="G114">
        <f t="shared" si="16"/>
        <v>1</v>
      </c>
      <c r="H114">
        <f t="shared" si="21"/>
        <v>0</v>
      </c>
    </row>
    <row r="115" spans="1:8" ht="72.5" x14ac:dyDescent="0.35">
      <c r="A115" t="s">
        <v>21</v>
      </c>
      <c r="B115" s="16" t="s">
        <v>387</v>
      </c>
      <c r="C115" s="17">
        <v>0</v>
      </c>
      <c r="D115" s="23">
        <v>0</v>
      </c>
      <c r="E115" s="23">
        <v>0</v>
      </c>
      <c r="F115" s="24">
        <f t="shared" si="15"/>
        <v>0</v>
      </c>
      <c r="G115">
        <f t="shared" si="16"/>
        <v>0</v>
      </c>
      <c r="H115">
        <f t="shared" ref="H115:H124" si="22">IF(SUM(C115:E115)=3,1,0)</f>
        <v>0</v>
      </c>
    </row>
    <row r="116" spans="1:8" ht="29" x14ac:dyDescent="0.35">
      <c r="A116" t="s">
        <v>21</v>
      </c>
      <c r="B116" s="16" t="s">
        <v>388</v>
      </c>
      <c r="C116" s="17">
        <v>0</v>
      </c>
      <c r="D116" s="23">
        <v>0</v>
      </c>
      <c r="E116" s="23">
        <v>0</v>
      </c>
      <c r="F116" s="24">
        <f t="shared" si="15"/>
        <v>0</v>
      </c>
      <c r="G116">
        <f t="shared" si="16"/>
        <v>0</v>
      </c>
      <c r="H116">
        <f t="shared" si="22"/>
        <v>0</v>
      </c>
    </row>
    <row r="117" spans="1:8" ht="58" x14ac:dyDescent="0.35">
      <c r="A117" t="s">
        <v>21</v>
      </c>
      <c r="B117" s="16" t="s">
        <v>389</v>
      </c>
      <c r="C117" s="17">
        <v>0</v>
      </c>
      <c r="D117" s="23">
        <v>0</v>
      </c>
      <c r="E117" s="23">
        <v>0</v>
      </c>
      <c r="F117" s="24">
        <f t="shared" si="15"/>
        <v>0</v>
      </c>
      <c r="G117">
        <f t="shared" si="16"/>
        <v>0</v>
      </c>
      <c r="H117">
        <f t="shared" si="22"/>
        <v>0</v>
      </c>
    </row>
    <row r="118" spans="1:8" ht="58" x14ac:dyDescent="0.35">
      <c r="A118" t="s">
        <v>21</v>
      </c>
      <c r="B118" s="16" t="s">
        <v>390</v>
      </c>
      <c r="C118" s="17">
        <v>0</v>
      </c>
      <c r="D118" s="23">
        <v>0</v>
      </c>
      <c r="E118" s="23">
        <v>0</v>
      </c>
      <c r="F118" s="24">
        <f t="shared" si="15"/>
        <v>0</v>
      </c>
      <c r="G118">
        <f t="shared" si="16"/>
        <v>0</v>
      </c>
      <c r="H118">
        <f t="shared" si="22"/>
        <v>0</v>
      </c>
    </row>
    <row r="119" spans="1:8" ht="29" x14ac:dyDescent="0.35">
      <c r="A119" t="s">
        <v>21</v>
      </c>
      <c r="B119" s="16" t="s">
        <v>392</v>
      </c>
      <c r="C119" s="17">
        <v>0</v>
      </c>
      <c r="D119" s="23">
        <v>0</v>
      </c>
      <c r="E119" s="23">
        <v>0</v>
      </c>
      <c r="F119" s="24">
        <f t="shared" si="15"/>
        <v>0</v>
      </c>
      <c r="G119">
        <f t="shared" si="16"/>
        <v>0</v>
      </c>
      <c r="H119">
        <f t="shared" si="22"/>
        <v>0</v>
      </c>
    </row>
    <row r="120" spans="1:8" ht="43.5" x14ac:dyDescent="0.35">
      <c r="A120" t="s">
        <v>21</v>
      </c>
      <c r="B120" s="16" t="s">
        <v>391</v>
      </c>
      <c r="C120" s="17">
        <v>0</v>
      </c>
      <c r="D120" s="23">
        <v>0</v>
      </c>
      <c r="E120" s="23">
        <v>0</v>
      </c>
      <c r="F120" s="24">
        <f t="shared" si="15"/>
        <v>0</v>
      </c>
      <c r="G120">
        <f t="shared" si="16"/>
        <v>0</v>
      </c>
      <c r="H120">
        <f t="shared" si="22"/>
        <v>0</v>
      </c>
    </row>
    <row r="121" spans="1:8" ht="72.5" x14ac:dyDescent="0.35">
      <c r="A121" t="s">
        <v>21</v>
      </c>
      <c r="B121" s="16" t="s">
        <v>393</v>
      </c>
      <c r="C121" s="17">
        <v>0</v>
      </c>
      <c r="D121" s="23">
        <v>0</v>
      </c>
      <c r="E121" s="23">
        <v>0</v>
      </c>
      <c r="F121" s="24">
        <f t="shared" si="15"/>
        <v>0</v>
      </c>
      <c r="G121">
        <f t="shared" si="16"/>
        <v>0</v>
      </c>
      <c r="H121">
        <f t="shared" si="22"/>
        <v>0</v>
      </c>
    </row>
    <row r="122" spans="1:8" ht="101.5" x14ac:dyDescent="0.35">
      <c r="A122" t="s">
        <v>21</v>
      </c>
      <c r="B122" s="16" t="s">
        <v>394</v>
      </c>
      <c r="C122" s="17">
        <v>0</v>
      </c>
      <c r="D122" s="23">
        <v>0</v>
      </c>
      <c r="E122" s="23">
        <v>0</v>
      </c>
      <c r="F122" s="24">
        <f t="shared" si="15"/>
        <v>0</v>
      </c>
      <c r="G122">
        <f t="shared" si="16"/>
        <v>0</v>
      </c>
      <c r="H122">
        <f t="shared" si="22"/>
        <v>0</v>
      </c>
    </row>
    <row r="123" spans="1:8" ht="72.5" x14ac:dyDescent="0.35">
      <c r="A123" t="s">
        <v>21</v>
      </c>
      <c r="B123" s="16" t="s">
        <v>395</v>
      </c>
      <c r="C123" s="17">
        <v>0</v>
      </c>
      <c r="D123" s="23">
        <v>0</v>
      </c>
      <c r="E123" s="23">
        <v>0</v>
      </c>
      <c r="F123" s="24">
        <f t="shared" si="15"/>
        <v>0</v>
      </c>
      <c r="G123">
        <f t="shared" si="16"/>
        <v>0</v>
      </c>
      <c r="H123">
        <f t="shared" si="22"/>
        <v>0</v>
      </c>
    </row>
    <row r="124" spans="1:8" ht="43.5" x14ac:dyDescent="0.35">
      <c r="A124" t="s">
        <v>21</v>
      </c>
      <c r="B124" s="16" t="s">
        <v>396</v>
      </c>
      <c r="C124" s="17">
        <v>0</v>
      </c>
      <c r="D124" s="23">
        <v>0</v>
      </c>
      <c r="E124" s="23">
        <v>0</v>
      </c>
      <c r="F124" s="24">
        <f t="shared" si="15"/>
        <v>0</v>
      </c>
      <c r="G124">
        <f t="shared" si="16"/>
        <v>0</v>
      </c>
      <c r="H124">
        <f t="shared" si="22"/>
        <v>0</v>
      </c>
    </row>
    <row r="125" spans="1:8" ht="43.5" x14ac:dyDescent="0.35">
      <c r="A125" t="s">
        <v>21</v>
      </c>
      <c r="B125" s="16" t="s">
        <v>398</v>
      </c>
      <c r="C125" s="17">
        <v>0</v>
      </c>
      <c r="D125" s="23">
        <v>0</v>
      </c>
      <c r="E125" s="23">
        <v>0</v>
      </c>
      <c r="F125" s="24">
        <f t="shared" si="15"/>
        <v>0</v>
      </c>
      <c r="G125">
        <f t="shared" si="16"/>
        <v>0</v>
      </c>
      <c r="H125">
        <f t="shared" ref="H125:H140" si="23">IF(SUM(C125:E125)=3,1,0)</f>
        <v>0</v>
      </c>
    </row>
    <row r="126" spans="1:8" ht="58" x14ac:dyDescent="0.35">
      <c r="A126" t="s">
        <v>21</v>
      </c>
      <c r="B126" s="16" t="s">
        <v>399</v>
      </c>
      <c r="C126" s="17">
        <v>0</v>
      </c>
      <c r="D126" s="23">
        <v>0</v>
      </c>
      <c r="E126" s="23">
        <v>0</v>
      </c>
      <c r="F126" s="24">
        <f t="shared" si="15"/>
        <v>0</v>
      </c>
      <c r="G126">
        <f t="shared" si="16"/>
        <v>0</v>
      </c>
      <c r="H126">
        <f t="shared" si="23"/>
        <v>0</v>
      </c>
    </row>
    <row r="127" spans="1:8" ht="58" x14ac:dyDescent="0.35">
      <c r="A127" t="s">
        <v>21</v>
      </c>
      <c r="B127" s="16" t="s">
        <v>400</v>
      </c>
      <c r="C127" s="17">
        <v>0</v>
      </c>
      <c r="D127" s="23">
        <v>0</v>
      </c>
      <c r="E127" s="23">
        <v>0</v>
      </c>
      <c r="F127" s="24">
        <f t="shared" si="15"/>
        <v>0</v>
      </c>
      <c r="G127">
        <f t="shared" si="16"/>
        <v>0</v>
      </c>
      <c r="H127">
        <f t="shared" si="23"/>
        <v>0</v>
      </c>
    </row>
    <row r="128" spans="1:8" ht="43.5" x14ac:dyDescent="0.35">
      <c r="A128" t="s">
        <v>21</v>
      </c>
      <c r="B128" s="16" t="s">
        <v>401</v>
      </c>
      <c r="C128" s="17">
        <v>0</v>
      </c>
      <c r="D128" s="23">
        <v>0</v>
      </c>
      <c r="E128" s="23">
        <v>0</v>
      </c>
      <c r="F128" s="24">
        <f t="shared" si="15"/>
        <v>0</v>
      </c>
      <c r="G128">
        <f t="shared" si="16"/>
        <v>0</v>
      </c>
      <c r="H128">
        <f t="shared" si="23"/>
        <v>0</v>
      </c>
    </row>
    <row r="129" spans="1:8" ht="72.5" x14ac:dyDescent="0.35">
      <c r="A129" t="s">
        <v>21</v>
      </c>
      <c r="B129" s="16" t="s">
        <v>402</v>
      </c>
      <c r="C129" s="17">
        <v>0</v>
      </c>
      <c r="D129" s="23">
        <v>1</v>
      </c>
      <c r="E129" s="17">
        <v>0</v>
      </c>
      <c r="F129" s="24">
        <f t="shared" si="15"/>
        <v>1</v>
      </c>
      <c r="G129">
        <f t="shared" si="16"/>
        <v>1</v>
      </c>
      <c r="H129">
        <f t="shared" si="23"/>
        <v>0</v>
      </c>
    </row>
    <row r="130" spans="1:8" ht="29" x14ac:dyDescent="0.35">
      <c r="A130" t="s">
        <v>21</v>
      </c>
      <c r="B130" s="16" t="s">
        <v>403</v>
      </c>
      <c r="C130" s="17">
        <v>0</v>
      </c>
      <c r="D130" s="23">
        <v>0</v>
      </c>
      <c r="E130" s="23">
        <v>0</v>
      </c>
      <c r="F130" s="24">
        <f t="shared" si="15"/>
        <v>0</v>
      </c>
      <c r="G130">
        <f t="shared" si="16"/>
        <v>0</v>
      </c>
      <c r="H130">
        <f t="shared" si="23"/>
        <v>0</v>
      </c>
    </row>
    <row r="131" spans="1:8" ht="29" x14ac:dyDescent="0.35">
      <c r="A131" t="s">
        <v>21</v>
      </c>
      <c r="B131" s="16" t="s">
        <v>404</v>
      </c>
      <c r="C131" s="17">
        <v>0</v>
      </c>
      <c r="D131" s="23">
        <v>0</v>
      </c>
      <c r="E131" s="23">
        <v>0</v>
      </c>
      <c r="F131" s="24">
        <f t="shared" ref="F131:F152" si="24">SUM(C131:E131)</f>
        <v>0</v>
      </c>
      <c r="G131">
        <f t="shared" ref="G131:G152" si="25">IF(F131&gt;=0.5,1,0)</f>
        <v>0</v>
      </c>
      <c r="H131">
        <f t="shared" si="23"/>
        <v>0</v>
      </c>
    </row>
    <row r="132" spans="1:8" ht="29" x14ac:dyDescent="0.35">
      <c r="A132" t="s">
        <v>21</v>
      </c>
      <c r="B132" s="16" t="s">
        <v>405</v>
      </c>
      <c r="C132" s="17">
        <v>0</v>
      </c>
      <c r="D132" s="23">
        <v>0</v>
      </c>
      <c r="E132" s="23">
        <v>0</v>
      </c>
      <c r="F132" s="24">
        <f t="shared" si="24"/>
        <v>0</v>
      </c>
      <c r="G132">
        <f t="shared" si="25"/>
        <v>0</v>
      </c>
      <c r="H132">
        <f t="shared" si="23"/>
        <v>0</v>
      </c>
    </row>
    <row r="133" spans="1:8" ht="29" x14ac:dyDescent="0.35">
      <c r="A133" t="s">
        <v>21</v>
      </c>
      <c r="B133" s="16" t="s">
        <v>406</v>
      </c>
      <c r="C133" s="17">
        <v>0</v>
      </c>
      <c r="D133" s="23">
        <v>0</v>
      </c>
      <c r="E133" s="23">
        <v>0</v>
      </c>
      <c r="F133" s="24">
        <f t="shared" si="24"/>
        <v>0</v>
      </c>
      <c r="G133">
        <f t="shared" si="25"/>
        <v>0</v>
      </c>
      <c r="H133">
        <f t="shared" si="23"/>
        <v>0</v>
      </c>
    </row>
    <row r="134" spans="1:8" ht="43.5" x14ac:dyDescent="0.35">
      <c r="A134" t="s">
        <v>21</v>
      </c>
      <c r="B134" s="16" t="s">
        <v>410</v>
      </c>
      <c r="C134" s="17">
        <v>0</v>
      </c>
      <c r="D134" s="23">
        <v>0</v>
      </c>
      <c r="E134" s="23">
        <v>0</v>
      </c>
      <c r="F134" s="24">
        <f t="shared" si="24"/>
        <v>0</v>
      </c>
      <c r="G134">
        <f t="shared" si="25"/>
        <v>0</v>
      </c>
      <c r="H134">
        <f t="shared" si="23"/>
        <v>0</v>
      </c>
    </row>
    <row r="135" spans="1:8" ht="29" x14ac:dyDescent="0.35">
      <c r="A135" t="s">
        <v>21</v>
      </c>
      <c r="B135" s="16" t="s">
        <v>407</v>
      </c>
      <c r="C135" s="17">
        <v>0</v>
      </c>
      <c r="D135" s="23">
        <v>0</v>
      </c>
      <c r="E135" s="23">
        <v>0</v>
      </c>
      <c r="F135" s="24">
        <f t="shared" si="24"/>
        <v>0</v>
      </c>
      <c r="G135">
        <f t="shared" si="25"/>
        <v>0</v>
      </c>
      <c r="H135">
        <f t="shared" si="23"/>
        <v>0</v>
      </c>
    </row>
    <row r="136" spans="1:8" ht="43.5" x14ac:dyDescent="0.35">
      <c r="A136" t="s">
        <v>21</v>
      </c>
      <c r="B136" s="16" t="s">
        <v>408</v>
      </c>
      <c r="C136" s="17">
        <v>0</v>
      </c>
      <c r="D136" s="23">
        <v>0</v>
      </c>
      <c r="E136" s="23">
        <v>0</v>
      </c>
      <c r="F136" s="24">
        <f t="shared" si="24"/>
        <v>0</v>
      </c>
      <c r="G136">
        <f t="shared" si="25"/>
        <v>0</v>
      </c>
      <c r="H136">
        <f t="shared" si="23"/>
        <v>0</v>
      </c>
    </row>
    <row r="137" spans="1:8" ht="58" x14ac:dyDescent="0.35">
      <c r="A137" t="s">
        <v>21</v>
      </c>
      <c r="B137" s="16" t="s">
        <v>409</v>
      </c>
      <c r="C137" s="17">
        <v>0</v>
      </c>
      <c r="D137" s="23">
        <v>0</v>
      </c>
      <c r="E137" s="23">
        <v>0</v>
      </c>
      <c r="F137" s="24">
        <f t="shared" si="24"/>
        <v>0</v>
      </c>
      <c r="G137">
        <f t="shared" si="25"/>
        <v>0</v>
      </c>
      <c r="H137">
        <f t="shared" si="23"/>
        <v>0</v>
      </c>
    </row>
    <row r="138" spans="1:8" ht="29" x14ac:dyDescent="0.35">
      <c r="A138" t="s">
        <v>21</v>
      </c>
      <c r="B138" s="16" t="s">
        <v>411</v>
      </c>
      <c r="C138" s="17">
        <v>0</v>
      </c>
      <c r="D138" s="23">
        <v>0</v>
      </c>
      <c r="E138" s="23">
        <v>0</v>
      </c>
      <c r="F138" s="24">
        <f t="shared" si="24"/>
        <v>0</v>
      </c>
      <c r="G138">
        <f t="shared" si="25"/>
        <v>0</v>
      </c>
      <c r="H138">
        <f t="shared" si="23"/>
        <v>0</v>
      </c>
    </row>
    <row r="139" spans="1:8" ht="29" x14ac:dyDescent="0.35">
      <c r="A139" t="s">
        <v>21</v>
      </c>
      <c r="B139" s="16" t="s">
        <v>412</v>
      </c>
      <c r="C139" s="17">
        <v>0</v>
      </c>
      <c r="D139" s="23">
        <v>0</v>
      </c>
      <c r="E139" s="23">
        <v>0</v>
      </c>
      <c r="F139" s="24">
        <f t="shared" si="24"/>
        <v>0</v>
      </c>
      <c r="G139">
        <f t="shared" si="25"/>
        <v>0</v>
      </c>
      <c r="H139">
        <f t="shared" si="23"/>
        <v>0</v>
      </c>
    </row>
    <row r="140" spans="1:8" ht="72.5" x14ac:dyDescent="0.35">
      <c r="A140" t="s">
        <v>21</v>
      </c>
      <c r="B140" s="16" t="s">
        <v>413</v>
      </c>
      <c r="C140" s="17">
        <v>0</v>
      </c>
      <c r="D140" s="23">
        <v>0</v>
      </c>
      <c r="E140" s="23">
        <v>0</v>
      </c>
      <c r="F140" s="24">
        <f t="shared" si="24"/>
        <v>0</v>
      </c>
      <c r="G140">
        <f t="shared" si="25"/>
        <v>0</v>
      </c>
      <c r="H140">
        <f t="shared" si="23"/>
        <v>0</v>
      </c>
    </row>
    <row r="141" spans="1:8" ht="43.5" x14ac:dyDescent="0.35">
      <c r="A141" t="s">
        <v>21</v>
      </c>
      <c r="B141" s="16" t="s">
        <v>415</v>
      </c>
      <c r="C141" s="17">
        <v>0</v>
      </c>
      <c r="D141" s="23">
        <v>0</v>
      </c>
      <c r="E141" s="23">
        <v>0</v>
      </c>
      <c r="F141" s="24">
        <f t="shared" si="24"/>
        <v>0</v>
      </c>
      <c r="G141">
        <f t="shared" si="25"/>
        <v>0</v>
      </c>
      <c r="H141">
        <f t="shared" ref="H141:H149" si="26">IF(SUM(C141:E141)=3,1,0)</f>
        <v>0</v>
      </c>
    </row>
    <row r="142" spans="1:8" ht="29" x14ac:dyDescent="0.35">
      <c r="A142" t="s">
        <v>21</v>
      </c>
      <c r="B142" s="16" t="s">
        <v>416</v>
      </c>
      <c r="C142" s="17">
        <v>0</v>
      </c>
      <c r="D142" s="23">
        <v>0</v>
      </c>
      <c r="E142" s="23">
        <v>0</v>
      </c>
      <c r="F142" s="24">
        <f t="shared" si="24"/>
        <v>0</v>
      </c>
      <c r="G142">
        <f t="shared" si="25"/>
        <v>0</v>
      </c>
      <c r="H142">
        <f t="shared" si="26"/>
        <v>0</v>
      </c>
    </row>
    <row r="143" spans="1:8" ht="58" x14ac:dyDescent="0.35">
      <c r="A143" t="s">
        <v>21</v>
      </c>
      <c r="B143" s="16" t="s">
        <v>417</v>
      </c>
      <c r="C143" s="17">
        <v>0</v>
      </c>
      <c r="D143" s="23">
        <v>0</v>
      </c>
      <c r="E143" s="23">
        <v>0</v>
      </c>
      <c r="F143" s="24">
        <f t="shared" si="24"/>
        <v>0</v>
      </c>
      <c r="G143">
        <f t="shared" si="25"/>
        <v>0</v>
      </c>
      <c r="H143">
        <f t="shared" si="26"/>
        <v>0</v>
      </c>
    </row>
    <row r="144" spans="1:8" ht="43.5" x14ac:dyDescent="0.35">
      <c r="A144" t="s">
        <v>21</v>
      </c>
      <c r="B144" s="16" t="s">
        <v>418</v>
      </c>
      <c r="C144" s="17">
        <v>0</v>
      </c>
      <c r="D144" s="23">
        <v>0</v>
      </c>
      <c r="E144" s="23">
        <v>0</v>
      </c>
      <c r="F144" s="24">
        <f t="shared" si="24"/>
        <v>0</v>
      </c>
      <c r="G144">
        <f t="shared" si="25"/>
        <v>0</v>
      </c>
      <c r="H144">
        <f t="shared" si="26"/>
        <v>0</v>
      </c>
    </row>
    <row r="145" spans="1:8" ht="130.5" x14ac:dyDescent="0.35">
      <c r="A145" t="s">
        <v>21</v>
      </c>
      <c r="B145" s="16" t="s">
        <v>419</v>
      </c>
      <c r="C145" s="17">
        <v>0</v>
      </c>
      <c r="D145" s="23">
        <v>0</v>
      </c>
      <c r="E145" s="23">
        <v>0</v>
      </c>
      <c r="F145" s="24">
        <f t="shared" si="24"/>
        <v>0</v>
      </c>
      <c r="G145">
        <f t="shared" si="25"/>
        <v>0</v>
      </c>
      <c r="H145">
        <f t="shared" si="26"/>
        <v>0</v>
      </c>
    </row>
    <row r="146" spans="1:8" ht="29" x14ac:dyDescent="0.35">
      <c r="A146" t="s">
        <v>21</v>
      </c>
      <c r="B146" s="16" t="s">
        <v>420</v>
      </c>
      <c r="C146" s="17">
        <v>0</v>
      </c>
      <c r="D146" s="23">
        <v>0</v>
      </c>
      <c r="E146" s="23">
        <v>0</v>
      </c>
      <c r="F146" s="24">
        <f t="shared" si="24"/>
        <v>0</v>
      </c>
      <c r="G146">
        <f t="shared" si="25"/>
        <v>0</v>
      </c>
      <c r="H146">
        <f t="shared" si="26"/>
        <v>0</v>
      </c>
    </row>
    <row r="147" spans="1:8" ht="43.5" x14ac:dyDescent="0.35">
      <c r="A147" t="s">
        <v>21</v>
      </c>
      <c r="B147" s="16" t="s">
        <v>421</v>
      </c>
      <c r="C147" s="17">
        <v>0</v>
      </c>
      <c r="D147" s="23">
        <v>0</v>
      </c>
      <c r="E147" s="23">
        <v>0</v>
      </c>
      <c r="F147" s="24">
        <f t="shared" si="24"/>
        <v>0</v>
      </c>
      <c r="G147">
        <f t="shared" si="25"/>
        <v>0</v>
      </c>
      <c r="H147">
        <f t="shared" si="26"/>
        <v>0</v>
      </c>
    </row>
    <row r="148" spans="1:8" ht="43.5" x14ac:dyDescent="0.35">
      <c r="A148" t="s">
        <v>21</v>
      </c>
      <c r="B148" s="16" t="s">
        <v>422</v>
      </c>
      <c r="C148" s="17">
        <v>0</v>
      </c>
      <c r="D148" s="23">
        <v>1</v>
      </c>
      <c r="E148" s="23">
        <v>0</v>
      </c>
      <c r="F148" s="24">
        <f t="shared" si="24"/>
        <v>1</v>
      </c>
      <c r="G148">
        <f t="shared" si="25"/>
        <v>1</v>
      </c>
      <c r="H148">
        <f t="shared" si="26"/>
        <v>0</v>
      </c>
    </row>
    <row r="149" spans="1:8" ht="29" x14ac:dyDescent="0.35">
      <c r="A149" t="s">
        <v>21</v>
      </c>
      <c r="B149" s="16" t="s">
        <v>423</v>
      </c>
      <c r="C149" s="17">
        <v>0</v>
      </c>
      <c r="D149" s="23">
        <v>0</v>
      </c>
      <c r="E149" s="23">
        <v>0</v>
      </c>
      <c r="F149" s="24">
        <f t="shared" si="24"/>
        <v>0</v>
      </c>
      <c r="G149">
        <f t="shared" si="25"/>
        <v>0</v>
      </c>
      <c r="H149">
        <f t="shared" si="26"/>
        <v>0</v>
      </c>
    </row>
    <row r="150" spans="1:8" ht="43.5" x14ac:dyDescent="0.35">
      <c r="A150" t="s">
        <v>21</v>
      </c>
      <c r="B150" s="16" t="s">
        <v>425</v>
      </c>
      <c r="C150" s="17">
        <v>0</v>
      </c>
      <c r="D150" s="23">
        <v>0</v>
      </c>
      <c r="E150" s="23">
        <v>0</v>
      </c>
      <c r="F150" s="24">
        <f t="shared" si="24"/>
        <v>0</v>
      </c>
      <c r="G150">
        <f t="shared" si="25"/>
        <v>0</v>
      </c>
      <c r="H150">
        <f t="shared" ref="H150:H152" si="27">IF(SUM(C150:E150)=3,1,0)</f>
        <v>0</v>
      </c>
    </row>
    <row r="151" spans="1:8" ht="29" x14ac:dyDescent="0.35">
      <c r="A151" t="s">
        <v>21</v>
      </c>
      <c r="B151" s="16" t="s">
        <v>426</v>
      </c>
      <c r="C151" s="17">
        <v>0</v>
      </c>
      <c r="D151" s="23">
        <v>0</v>
      </c>
      <c r="E151" s="23">
        <v>0</v>
      </c>
      <c r="F151" s="24">
        <f t="shared" si="24"/>
        <v>0</v>
      </c>
      <c r="G151">
        <f t="shared" si="25"/>
        <v>0</v>
      </c>
      <c r="H151">
        <f t="shared" si="27"/>
        <v>0</v>
      </c>
    </row>
    <row r="152" spans="1:8" ht="43.5" x14ac:dyDescent="0.35">
      <c r="A152" t="s">
        <v>21</v>
      </c>
      <c r="B152" s="16" t="s">
        <v>427</v>
      </c>
      <c r="C152" s="17">
        <v>0</v>
      </c>
      <c r="D152" s="23">
        <v>0</v>
      </c>
      <c r="E152" s="23">
        <v>0</v>
      </c>
      <c r="F152" s="24">
        <f t="shared" si="24"/>
        <v>0</v>
      </c>
      <c r="G152">
        <f t="shared" si="25"/>
        <v>0</v>
      </c>
      <c r="H152">
        <f t="shared" si="27"/>
        <v>0</v>
      </c>
    </row>
  </sheetData>
  <autoFilter ref="A1:H152" xr:uid="{58E30524-AA70-4C63-841C-BD19C17B5B3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8BD2-FE30-4163-BBF8-F6692FB7FF48}">
  <dimension ref="A1:T152"/>
  <sheetViews>
    <sheetView tabSelected="1" topLeftCell="G1" zoomScale="56" zoomScaleNormal="80" workbookViewId="0">
      <selection activeCell="AB3" sqref="AB3"/>
    </sheetView>
  </sheetViews>
  <sheetFormatPr defaultRowHeight="14.5" x14ac:dyDescent="0.35"/>
  <cols>
    <col min="1" max="1" width="25.08984375" customWidth="1"/>
    <col min="2" max="2" width="44.6328125" customWidth="1"/>
    <col min="3" max="3" width="24.81640625" customWidth="1"/>
    <col min="4" max="4" width="21.90625" customWidth="1"/>
    <col min="5" max="5" width="20" customWidth="1"/>
    <col min="6" max="6" width="17.1796875" customWidth="1"/>
    <col min="7" max="7" width="18.36328125" customWidth="1"/>
    <col min="8" max="8" width="18.90625" customWidth="1"/>
    <col min="10" max="10" width="18.6328125" bestFit="1" customWidth="1"/>
    <col min="11" max="11" width="13.81640625" bestFit="1" customWidth="1"/>
    <col min="12" max="12" width="12.7265625" bestFit="1" customWidth="1"/>
    <col min="13" max="13" width="17.6328125" bestFit="1" customWidth="1"/>
    <col min="14" max="14" width="14.453125" bestFit="1" customWidth="1"/>
    <col min="15" max="15" width="14.54296875" bestFit="1" customWidth="1"/>
    <col min="16" max="16" width="6.26953125" bestFit="1" customWidth="1"/>
    <col min="17" max="17" width="11.1796875" bestFit="1" customWidth="1"/>
  </cols>
  <sheetData>
    <row r="1" spans="1:20" ht="63" customHeight="1" x14ac:dyDescent="0.35">
      <c r="A1" s="10" t="s">
        <v>801</v>
      </c>
      <c r="B1" s="11" t="s">
        <v>432</v>
      </c>
      <c r="C1" s="10" t="s">
        <v>847</v>
      </c>
      <c r="D1" s="10" t="s">
        <v>848</v>
      </c>
      <c r="E1" s="10" t="s">
        <v>849</v>
      </c>
      <c r="F1" s="10" t="s">
        <v>850</v>
      </c>
      <c r="G1" s="10" t="s">
        <v>851</v>
      </c>
      <c r="H1" s="10" t="s">
        <v>853</v>
      </c>
      <c r="I1" s="10" t="s">
        <v>156</v>
      </c>
    </row>
    <row r="2" spans="1:20" ht="69" customHeight="1" x14ac:dyDescent="0.35">
      <c r="A2" t="s">
        <v>19</v>
      </c>
      <c r="B2" s="68" t="s">
        <v>259</v>
      </c>
      <c r="C2" s="68">
        <v>1</v>
      </c>
      <c r="D2" s="68">
        <v>1</v>
      </c>
      <c r="E2" s="68">
        <v>1</v>
      </c>
      <c r="F2" s="68">
        <v>1</v>
      </c>
      <c r="G2" s="68">
        <v>1</v>
      </c>
      <c r="H2" s="68">
        <f>IF(SUM(C2:G2)=5,1,0)</f>
        <v>1</v>
      </c>
    </row>
    <row r="3" spans="1:20" ht="69" customHeight="1" x14ac:dyDescent="0.35">
      <c r="A3" t="s">
        <v>19</v>
      </c>
      <c r="B3" s="5" t="s">
        <v>260</v>
      </c>
      <c r="C3">
        <v>1</v>
      </c>
      <c r="D3">
        <v>1</v>
      </c>
      <c r="E3">
        <v>1</v>
      </c>
      <c r="F3">
        <v>1</v>
      </c>
      <c r="G3">
        <v>1</v>
      </c>
      <c r="H3">
        <f t="shared" ref="H3:H66" si="0">IF(SUM(C3:G3)=5,1,0)</f>
        <v>1</v>
      </c>
      <c r="J3" s="57" t="s">
        <v>802</v>
      </c>
      <c r="K3" t="s">
        <v>847</v>
      </c>
      <c r="L3" t="s">
        <v>848</v>
      </c>
      <c r="M3" t="s">
        <v>849</v>
      </c>
      <c r="N3" t="s">
        <v>850</v>
      </c>
      <c r="O3" t="s">
        <v>851</v>
      </c>
    </row>
    <row r="4" spans="1:20" ht="69" customHeight="1" x14ac:dyDescent="0.35">
      <c r="A4" t="s">
        <v>19</v>
      </c>
      <c r="B4" s="5" t="s">
        <v>265</v>
      </c>
      <c r="C4">
        <v>1</v>
      </c>
      <c r="D4">
        <v>1</v>
      </c>
      <c r="E4">
        <v>1</v>
      </c>
      <c r="F4">
        <v>1</v>
      </c>
      <c r="G4">
        <v>1</v>
      </c>
      <c r="H4">
        <f t="shared" si="0"/>
        <v>1</v>
      </c>
      <c r="J4" s="58" t="s">
        <v>19</v>
      </c>
      <c r="K4">
        <v>43</v>
      </c>
      <c r="L4">
        <v>22</v>
      </c>
      <c r="M4">
        <v>39</v>
      </c>
      <c r="N4">
        <v>44</v>
      </c>
      <c r="O4">
        <v>44</v>
      </c>
    </row>
    <row r="5" spans="1:20" ht="69" customHeight="1" x14ac:dyDescent="0.35">
      <c r="A5" t="s">
        <v>19</v>
      </c>
      <c r="B5" s="12" t="s">
        <v>261</v>
      </c>
      <c r="C5">
        <v>1</v>
      </c>
      <c r="D5">
        <v>1</v>
      </c>
      <c r="E5">
        <v>1</v>
      </c>
      <c r="F5">
        <v>1</v>
      </c>
      <c r="G5">
        <v>1</v>
      </c>
      <c r="H5">
        <f t="shared" si="0"/>
        <v>1</v>
      </c>
      <c r="J5" s="58" t="s">
        <v>20</v>
      </c>
      <c r="K5">
        <v>21</v>
      </c>
      <c r="L5">
        <v>17</v>
      </c>
      <c r="M5">
        <v>17</v>
      </c>
      <c r="N5">
        <v>23</v>
      </c>
      <c r="O5">
        <v>23</v>
      </c>
    </row>
    <row r="6" spans="1:20" ht="69" customHeight="1" x14ac:dyDescent="0.35">
      <c r="A6" t="s">
        <v>19</v>
      </c>
      <c r="B6" s="12" t="s">
        <v>262</v>
      </c>
      <c r="C6">
        <v>1</v>
      </c>
      <c r="D6">
        <v>0</v>
      </c>
      <c r="E6">
        <v>1</v>
      </c>
      <c r="F6">
        <v>1</v>
      </c>
      <c r="G6">
        <v>1</v>
      </c>
      <c r="H6">
        <f t="shared" si="0"/>
        <v>0</v>
      </c>
      <c r="J6" s="58" t="s">
        <v>21</v>
      </c>
      <c r="K6">
        <v>67</v>
      </c>
      <c r="L6">
        <v>52</v>
      </c>
      <c r="M6">
        <v>64</v>
      </c>
      <c r="N6">
        <v>70</v>
      </c>
      <c r="O6">
        <v>69</v>
      </c>
    </row>
    <row r="7" spans="1:20" ht="69" customHeight="1" x14ac:dyDescent="0.35">
      <c r="A7" t="s">
        <v>19</v>
      </c>
      <c r="B7" s="12" t="s">
        <v>846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0"/>
        <v>0</v>
      </c>
      <c r="J7" s="58" t="s">
        <v>803</v>
      </c>
      <c r="K7">
        <v>131</v>
      </c>
      <c r="L7">
        <v>91</v>
      </c>
      <c r="M7">
        <v>120</v>
      </c>
      <c r="N7">
        <v>137</v>
      </c>
      <c r="O7">
        <v>136</v>
      </c>
    </row>
    <row r="8" spans="1:20" ht="69" customHeight="1" x14ac:dyDescent="0.35">
      <c r="A8" t="s">
        <v>19</v>
      </c>
      <c r="B8" s="12" t="s">
        <v>264</v>
      </c>
      <c r="C8">
        <v>1</v>
      </c>
      <c r="D8">
        <v>0</v>
      </c>
      <c r="E8">
        <v>1</v>
      </c>
      <c r="F8">
        <v>1</v>
      </c>
      <c r="G8">
        <v>1</v>
      </c>
      <c r="H8">
        <f t="shared" si="0"/>
        <v>0</v>
      </c>
      <c r="T8" s="81"/>
    </row>
    <row r="9" spans="1:20" ht="69" customHeight="1" x14ac:dyDescent="0.35">
      <c r="A9" t="s">
        <v>19</v>
      </c>
      <c r="B9" s="69" t="s">
        <v>267</v>
      </c>
      <c r="C9" s="68">
        <v>1</v>
      </c>
      <c r="D9" s="68">
        <v>1</v>
      </c>
      <c r="E9" s="68">
        <v>1</v>
      </c>
      <c r="F9" s="68">
        <v>1</v>
      </c>
      <c r="G9" s="68">
        <v>1</v>
      </c>
      <c r="H9" s="68">
        <f t="shared" si="0"/>
        <v>1</v>
      </c>
    </row>
    <row r="10" spans="1:20" ht="69" customHeight="1" x14ac:dyDescent="0.35">
      <c r="A10" t="s">
        <v>19</v>
      </c>
      <c r="B10" s="12" t="s">
        <v>268</v>
      </c>
      <c r="C10">
        <v>1</v>
      </c>
      <c r="D10">
        <v>1</v>
      </c>
      <c r="E10">
        <v>1</v>
      </c>
      <c r="F10">
        <v>1</v>
      </c>
      <c r="G10">
        <v>1</v>
      </c>
      <c r="H10">
        <f t="shared" si="0"/>
        <v>1</v>
      </c>
    </row>
    <row r="11" spans="1:20" ht="69" customHeight="1" x14ac:dyDescent="0.35">
      <c r="A11" t="s">
        <v>19</v>
      </c>
      <c r="B11" s="12" t="s">
        <v>269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0"/>
        <v>0</v>
      </c>
    </row>
    <row r="12" spans="1:20" ht="69" customHeight="1" x14ac:dyDescent="0.35">
      <c r="A12" t="s">
        <v>19</v>
      </c>
      <c r="B12" s="12" t="s">
        <v>270</v>
      </c>
      <c r="C12">
        <v>1</v>
      </c>
      <c r="D12">
        <v>0</v>
      </c>
      <c r="E12">
        <v>1</v>
      </c>
      <c r="F12">
        <v>1</v>
      </c>
      <c r="G12">
        <v>1</v>
      </c>
      <c r="H12">
        <f t="shared" si="0"/>
        <v>0</v>
      </c>
    </row>
    <row r="13" spans="1:20" ht="69" customHeight="1" x14ac:dyDescent="0.35">
      <c r="A13" t="s">
        <v>19</v>
      </c>
      <c r="B13" s="68" t="s">
        <v>272</v>
      </c>
      <c r="C13" s="68">
        <v>1</v>
      </c>
      <c r="D13" s="68">
        <v>1</v>
      </c>
      <c r="E13" s="68">
        <v>1</v>
      </c>
      <c r="F13" s="68">
        <v>1</v>
      </c>
      <c r="G13" s="68">
        <v>1</v>
      </c>
      <c r="H13" s="68">
        <f t="shared" si="0"/>
        <v>1</v>
      </c>
    </row>
    <row r="14" spans="1:20" ht="69" customHeight="1" x14ac:dyDescent="0.35">
      <c r="A14" t="s">
        <v>19</v>
      </c>
      <c r="B14" s="12" t="s">
        <v>428</v>
      </c>
      <c r="C14">
        <v>1</v>
      </c>
      <c r="D14">
        <v>1</v>
      </c>
      <c r="E14">
        <v>1</v>
      </c>
      <c r="F14">
        <v>1</v>
      </c>
      <c r="G14">
        <v>1</v>
      </c>
      <c r="H14">
        <f t="shared" si="0"/>
        <v>1</v>
      </c>
    </row>
    <row r="15" spans="1:20" ht="69" customHeight="1" x14ac:dyDescent="0.35">
      <c r="A15" t="s">
        <v>19</v>
      </c>
      <c r="B15" s="12" t="s">
        <v>273</v>
      </c>
      <c r="C15">
        <v>1</v>
      </c>
      <c r="D15">
        <v>1</v>
      </c>
      <c r="E15">
        <v>1</v>
      </c>
      <c r="F15">
        <v>1</v>
      </c>
      <c r="G15">
        <v>1</v>
      </c>
      <c r="H15">
        <f t="shared" si="0"/>
        <v>1</v>
      </c>
    </row>
    <row r="16" spans="1:20" ht="69" customHeight="1" x14ac:dyDescent="0.35">
      <c r="A16" t="s">
        <v>19</v>
      </c>
      <c r="B16" s="68" t="s">
        <v>276</v>
      </c>
      <c r="C16" s="68">
        <v>1</v>
      </c>
      <c r="D16" s="68">
        <v>1</v>
      </c>
      <c r="E16" s="68">
        <v>1</v>
      </c>
      <c r="F16" s="68">
        <v>1</v>
      </c>
      <c r="G16" s="68">
        <v>1</v>
      </c>
      <c r="H16" s="68">
        <f t="shared" si="0"/>
        <v>1</v>
      </c>
    </row>
    <row r="17" spans="1:8" ht="69" customHeight="1" x14ac:dyDescent="0.35">
      <c r="A17" t="s">
        <v>19</v>
      </c>
      <c r="B17" s="5" t="s">
        <v>277</v>
      </c>
      <c r="C17">
        <v>1</v>
      </c>
      <c r="D17">
        <v>1</v>
      </c>
      <c r="E17">
        <v>1</v>
      </c>
      <c r="F17">
        <v>1</v>
      </c>
      <c r="G17">
        <v>1</v>
      </c>
      <c r="H17">
        <f t="shared" si="0"/>
        <v>1</v>
      </c>
    </row>
    <row r="18" spans="1:8" ht="69" customHeight="1" x14ac:dyDescent="0.35">
      <c r="A18" t="s">
        <v>19</v>
      </c>
      <c r="B18" s="5" t="s">
        <v>278</v>
      </c>
      <c r="C18">
        <v>1</v>
      </c>
      <c r="D18">
        <v>0</v>
      </c>
      <c r="E18">
        <v>1</v>
      </c>
      <c r="F18">
        <v>1</v>
      </c>
      <c r="G18">
        <v>1</v>
      </c>
      <c r="H18">
        <f t="shared" si="0"/>
        <v>0</v>
      </c>
    </row>
    <row r="19" spans="1:8" ht="69" customHeight="1" x14ac:dyDescent="0.35">
      <c r="A19" t="s">
        <v>19</v>
      </c>
      <c r="B19" s="12" t="s">
        <v>279</v>
      </c>
      <c r="C19">
        <v>1</v>
      </c>
      <c r="D19">
        <v>0</v>
      </c>
      <c r="E19">
        <v>1</v>
      </c>
      <c r="F19">
        <v>1</v>
      </c>
      <c r="G19">
        <v>1</v>
      </c>
      <c r="H19">
        <f t="shared" si="0"/>
        <v>0</v>
      </c>
    </row>
    <row r="20" spans="1:8" ht="69" customHeight="1" x14ac:dyDescent="0.35">
      <c r="A20" t="s">
        <v>19</v>
      </c>
      <c r="B20" s="12" t="s">
        <v>280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0"/>
        <v>0</v>
      </c>
    </row>
    <row r="21" spans="1:8" ht="69" customHeight="1" x14ac:dyDescent="0.35">
      <c r="A21" t="s">
        <v>19</v>
      </c>
      <c r="B21" s="68" t="s">
        <v>281</v>
      </c>
      <c r="C21" s="68">
        <v>1</v>
      </c>
      <c r="D21" s="68">
        <v>1</v>
      </c>
      <c r="E21" s="68">
        <v>1</v>
      </c>
      <c r="F21" s="68">
        <v>1</v>
      </c>
      <c r="G21" s="68">
        <v>1</v>
      </c>
      <c r="H21" s="68">
        <f t="shared" si="0"/>
        <v>1</v>
      </c>
    </row>
    <row r="22" spans="1:8" ht="69" customHeight="1" x14ac:dyDescent="0.35">
      <c r="A22" t="s">
        <v>19</v>
      </c>
      <c r="B22" s="5" t="s">
        <v>282</v>
      </c>
      <c r="C22">
        <v>1</v>
      </c>
      <c r="D22">
        <v>1</v>
      </c>
      <c r="E22">
        <v>1</v>
      </c>
      <c r="F22">
        <v>1</v>
      </c>
      <c r="G22">
        <v>1</v>
      </c>
      <c r="H22">
        <f t="shared" si="0"/>
        <v>1</v>
      </c>
    </row>
    <row r="23" spans="1:8" ht="69" customHeight="1" x14ac:dyDescent="0.35">
      <c r="A23" t="s">
        <v>19</v>
      </c>
      <c r="B23" s="12" t="s">
        <v>283</v>
      </c>
      <c r="C23">
        <v>1</v>
      </c>
      <c r="D23">
        <v>1</v>
      </c>
      <c r="E23">
        <v>1</v>
      </c>
      <c r="F23">
        <v>1</v>
      </c>
      <c r="G23">
        <v>1</v>
      </c>
      <c r="H23">
        <f t="shared" si="0"/>
        <v>1</v>
      </c>
    </row>
    <row r="24" spans="1:8" ht="69" customHeight="1" x14ac:dyDescent="0.35">
      <c r="A24" t="s">
        <v>19</v>
      </c>
      <c r="B24" s="12" t="s">
        <v>284</v>
      </c>
      <c r="C24">
        <v>0</v>
      </c>
      <c r="D24">
        <v>0</v>
      </c>
      <c r="E24">
        <v>0</v>
      </c>
      <c r="F24">
        <v>0</v>
      </c>
      <c r="G24">
        <v>1</v>
      </c>
      <c r="H24">
        <f t="shared" si="0"/>
        <v>0</v>
      </c>
    </row>
    <row r="25" spans="1:8" ht="69" customHeight="1" x14ac:dyDescent="0.35">
      <c r="A25" t="s">
        <v>19</v>
      </c>
      <c r="B25" s="5" t="s">
        <v>286</v>
      </c>
      <c r="C25">
        <v>1</v>
      </c>
      <c r="D25">
        <v>1</v>
      </c>
      <c r="E25">
        <v>1</v>
      </c>
      <c r="F25">
        <v>1</v>
      </c>
      <c r="G25">
        <v>1</v>
      </c>
      <c r="H25">
        <f t="shared" si="0"/>
        <v>1</v>
      </c>
    </row>
    <row r="26" spans="1:8" ht="69" customHeight="1" x14ac:dyDescent="0.35">
      <c r="A26" t="s">
        <v>19</v>
      </c>
      <c r="B26" s="12" t="s">
        <v>287</v>
      </c>
      <c r="C26">
        <v>1</v>
      </c>
      <c r="D26">
        <v>1</v>
      </c>
      <c r="E26">
        <v>1</v>
      </c>
      <c r="F26">
        <v>1</v>
      </c>
      <c r="G26">
        <v>1</v>
      </c>
      <c r="H26">
        <f t="shared" si="0"/>
        <v>1</v>
      </c>
    </row>
    <row r="27" spans="1:8" ht="69" customHeight="1" x14ac:dyDescent="0.35">
      <c r="A27" t="s">
        <v>19</v>
      </c>
      <c r="B27" s="12" t="s">
        <v>288</v>
      </c>
      <c r="C27">
        <v>1</v>
      </c>
      <c r="D27">
        <v>1</v>
      </c>
      <c r="E27">
        <v>1</v>
      </c>
      <c r="F27">
        <v>1</v>
      </c>
      <c r="G27">
        <v>1</v>
      </c>
      <c r="H27">
        <f t="shared" si="0"/>
        <v>1</v>
      </c>
    </row>
    <row r="28" spans="1:8" ht="69" customHeight="1" x14ac:dyDescent="0.35">
      <c r="A28" t="s">
        <v>19</v>
      </c>
      <c r="B28" s="12" t="s">
        <v>289</v>
      </c>
      <c r="C28">
        <v>1</v>
      </c>
      <c r="D28">
        <v>0</v>
      </c>
      <c r="E28">
        <v>1</v>
      </c>
      <c r="F28">
        <v>1</v>
      </c>
      <c r="G28">
        <v>1</v>
      </c>
      <c r="H28">
        <f t="shared" si="0"/>
        <v>0</v>
      </c>
    </row>
    <row r="29" spans="1:8" ht="69" customHeight="1" x14ac:dyDescent="0.35">
      <c r="A29" t="s">
        <v>19</v>
      </c>
      <c r="B29" s="5" t="s">
        <v>291</v>
      </c>
      <c r="C29">
        <v>0</v>
      </c>
      <c r="D29">
        <v>0</v>
      </c>
      <c r="E29">
        <v>0</v>
      </c>
      <c r="F29">
        <v>1</v>
      </c>
      <c r="G29">
        <v>0</v>
      </c>
      <c r="H29">
        <f t="shared" si="0"/>
        <v>0</v>
      </c>
    </row>
    <row r="30" spans="1:8" ht="69" customHeight="1" x14ac:dyDescent="0.35">
      <c r="A30" t="s">
        <v>19</v>
      </c>
      <c r="B30" s="5" t="s">
        <v>292</v>
      </c>
      <c r="C30">
        <v>0</v>
      </c>
      <c r="D30">
        <v>0</v>
      </c>
      <c r="E30">
        <v>0</v>
      </c>
      <c r="F30">
        <v>1</v>
      </c>
      <c r="G30">
        <v>0</v>
      </c>
      <c r="H30">
        <f t="shared" si="0"/>
        <v>0</v>
      </c>
    </row>
    <row r="31" spans="1:8" ht="69" customHeight="1" x14ac:dyDescent="0.35">
      <c r="A31" t="s">
        <v>19</v>
      </c>
      <c r="B31" s="5" t="s">
        <v>299</v>
      </c>
      <c r="C31">
        <v>1</v>
      </c>
      <c r="D31">
        <v>0</v>
      </c>
      <c r="E31">
        <v>1</v>
      </c>
      <c r="F31">
        <v>1</v>
      </c>
      <c r="G31">
        <v>1</v>
      </c>
      <c r="H31">
        <f t="shared" si="0"/>
        <v>0</v>
      </c>
    </row>
    <row r="32" spans="1:8" ht="69" customHeight="1" x14ac:dyDescent="0.35">
      <c r="A32" t="s">
        <v>19</v>
      </c>
      <c r="B32" s="12" t="s">
        <v>293</v>
      </c>
      <c r="C32">
        <v>1</v>
      </c>
      <c r="D32">
        <v>0</v>
      </c>
      <c r="E32">
        <v>1</v>
      </c>
      <c r="F32">
        <v>1</v>
      </c>
      <c r="G32">
        <v>1</v>
      </c>
      <c r="H32">
        <f t="shared" si="0"/>
        <v>0</v>
      </c>
    </row>
    <row r="33" spans="1:8" ht="69" customHeight="1" x14ac:dyDescent="0.35">
      <c r="A33" t="s">
        <v>19</v>
      </c>
      <c r="B33" s="12" t="s">
        <v>294</v>
      </c>
      <c r="C33">
        <v>1</v>
      </c>
      <c r="D33">
        <v>0</v>
      </c>
      <c r="E33">
        <v>1</v>
      </c>
      <c r="F33">
        <v>1</v>
      </c>
      <c r="G33">
        <v>1</v>
      </c>
      <c r="H33">
        <f t="shared" si="0"/>
        <v>0</v>
      </c>
    </row>
    <row r="34" spans="1:8" ht="69" customHeight="1" x14ac:dyDescent="0.35">
      <c r="A34" t="s">
        <v>19</v>
      </c>
      <c r="B34" s="12" t="s">
        <v>295</v>
      </c>
      <c r="C34">
        <v>1</v>
      </c>
      <c r="D34">
        <v>0</v>
      </c>
      <c r="E34">
        <v>1</v>
      </c>
      <c r="F34">
        <v>1</v>
      </c>
      <c r="G34">
        <v>1</v>
      </c>
      <c r="H34">
        <f t="shared" si="0"/>
        <v>0</v>
      </c>
    </row>
    <row r="35" spans="1:8" ht="69" customHeight="1" x14ac:dyDescent="0.35">
      <c r="A35" t="s">
        <v>19</v>
      </c>
      <c r="B35" s="12" t="s">
        <v>296</v>
      </c>
      <c r="C35">
        <v>1</v>
      </c>
      <c r="D35">
        <v>0</v>
      </c>
      <c r="E35">
        <v>1</v>
      </c>
      <c r="F35">
        <v>1</v>
      </c>
      <c r="G35">
        <v>1</v>
      </c>
      <c r="H35">
        <f t="shared" si="0"/>
        <v>0</v>
      </c>
    </row>
    <row r="36" spans="1:8" ht="69" customHeight="1" x14ac:dyDescent="0.35">
      <c r="A36" t="s">
        <v>19</v>
      </c>
      <c r="B36" s="12" t="s">
        <v>297</v>
      </c>
      <c r="C36">
        <v>1</v>
      </c>
      <c r="D36">
        <v>0</v>
      </c>
      <c r="E36">
        <v>0</v>
      </c>
      <c r="F36">
        <v>1</v>
      </c>
      <c r="G36">
        <v>1</v>
      </c>
      <c r="H36">
        <f t="shared" si="0"/>
        <v>0</v>
      </c>
    </row>
    <row r="37" spans="1:8" ht="69" customHeight="1" x14ac:dyDescent="0.35">
      <c r="A37" t="s">
        <v>19</v>
      </c>
      <c r="B37" s="12" t="s">
        <v>298</v>
      </c>
      <c r="C37">
        <v>1</v>
      </c>
      <c r="D37">
        <v>0</v>
      </c>
      <c r="E37">
        <v>1</v>
      </c>
      <c r="F37">
        <v>1</v>
      </c>
      <c r="G37">
        <v>1</v>
      </c>
      <c r="H37">
        <f t="shared" si="0"/>
        <v>0</v>
      </c>
    </row>
    <row r="38" spans="1:8" ht="69" customHeight="1" x14ac:dyDescent="0.35">
      <c r="A38" t="s">
        <v>19</v>
      </c>
      <c r="B38" s="12" t="s">
        <v>301</v>
      </c>
      <c r="C38">
        <v>1</v>
      </c>
      <c r="D38">
        <v>0</v>
      </c>
      <c r="E38">
        <v>1</v>
      </c>
      <c r="F38">
        <v>1</v>
      </c>
      <c r="G38">
        <v>1</v>
      </c>
      <c r="H38">
        <f t="shared" si="0"/>
        <v>0</v>
      </c>
    </row>
    <row r="39" spans="1:8" ht="69" customHeight="1" x14ac:dyDescent="0.35">
      <c r="A39" t="s">
        <v>19</v>
      </c>
      <c r="B39" s="12" t="s">
        <v>302</v>
      </c>
      <c r="C39">
        <v>1</v>
      </c>
      <c r="D39">
        <v>1</v>
      </c>
      <c r="E39">
        <v>1</v>
      </c>
      <c r="F39">
        <v>1</v>
      </c>
      <c r="G39">
        <v>1</v>
      </c>
      <c r="H39">
        <f t="shared" si="0"/>
        <v>1</v>
      </c>
    </row>
    <row r="40" spans="1:8" ht="69" customHeight="1" x14ac:dyDescent="0.35">
      <c r="A40" t="s">
        <v>19</v>
      </c>
      <c r="B40" s="12" t="s">
        <v>303</v>
      </c>
      <c r="C40">
        <v>1</v>
      </c>
      <c r="D40">
        <v>1</v>
      </c>
      <c r="E40">
        <v>1</v>
      </c>
      <c r="F40">
        <v>1</v>
      </c>
      <c r="G40">
        <v>1</v>
      </c>
      <c r="H40">
        <f t="shared" si="0"/>
        <v>1</v>
      </c>
    </row>
    <row r="41" spans="1:8" ht="69" customHeight="1" x14ac:dyDescent="0.35">
      <c r="A41" t="s">
        <v>19</v>
      </c>
      <c r="B41" s="12" t="s">
        <v>429</v>
      </c>
      <c r="C41">
        <v>1</v>
      </c>
      <c r="D41">
        <v>1</v>
      </c>
      <c r="E41">
        <v>1</v>
      </c>
      <c r="F41">
        <v>1</v>
      </c>
      <c r="G41">
        <v>1</v>
      </c>
      <c r="H41">
        <f t="shared" si="0"/>
        <v>1</v>
      </c>
    </row>
    <row r="42" spans="1:8" ht="69" customHeight="1" x14ac:dyDescent="0.35">
      <c r="A42" t="s">
        <v>19</v>
      </c>
      <c r="B42" s="12" t="s">
        <v>304</v>
      </c>
      <c r="C42">
        <v>1</v>
      </c>
      <c r="D42">
        <v>1</v>
      </c>
      <c r="E42">
        <v>1</v>
      </c>
      <c r="F42">
        <v>1</v>
      </c>
      <c r="G42">
        <v>1</v>
      </c>
      <c r="H42">
        <f t="shared" si="0"/>
        <v>1</v>
      </c>
    </row>
    <row r="43" spans="1:8" ht="69" customHeight="1" x14ac:dyDescent="0.35">
      <c r="A43" t="s">
        <v>19</v>
      </c>
      <c r="B43" s="12" t="s">
        <v>305</v>
      </c>
      <c r="C43">
        <v>0</v>
      </c>
      <c r="D43">
        <v>0</v>
      </c>
      <c r="E43">
        <v>0</v>
      </c>
      <c r="F43">
        <v>0</v>
      </c>
      <c r="G43">
        <v>1</v>
      </c>
      <c r="H43">
        <f t="shared" si="0"/>
        <v>0</v>
      </c>
    </row>
    <row r="44" spans="1:8" ht="69" customHeight="1" x14ac:dyDescent="0.35">
      <c r="A44" t="s">
        <v>19</v>
      </c>
      <c r="B44" s="12" t="s">
        <v>320</v>
      </c>
      <c r="C44">
        <v>0</v>
      </c>
      <c r="D44">
        <v>0</v>
      </c>
      <c r="E44">
        <v>1</v>
      </c>
      <c r="F44">
        <v>1</v>
      </c>
      <c r="G44">
        <v>1</v>
      </c>
      <c r="H44">
        <f t="shared" si="0"/>
        <v>0</v>
      </c>
    </row>
    <row r="45" spans="1:8" ht="69" customHeight="1" x14ac:dyDescent="0.35">
      <c r="A45" t="s">
        <v>19</v>
      </c>
      <c r="B45" s="68" t="s">
        <v>307</v>
      </c>
      <c r="C45" s="68">
        <v>1</v>
      </c>
      <c r="D45" s="68">
        <v>1</v>
      </c>
      <c r="E45" s="68">
        <v>1</v>
      </c>
      <c r="F45" s="68">
        <v>1</v>
      </c>
      <c r="G45" s="68">
        <v>1</v>
      </c>
      <c r="H45" s="68">
        <f t="shared" si="0"/>
        <v>1</v>
      </c>
    </row>
    <row r="46" spans="1:8" ht="69" customHeight="1" x14ac:dyDescent="0.35">
      <c r="A46" t="s">
        <v>19</v>
      </c>
      <c r="B46" s="5" t="s">
        <v>308</v>
      </c>
      <c r="C46">
        <v>1</v>
      </c>
      <c r="D46">
        <v>0</v>
      </c>
      <c r="E46">
        <v>1</v>
      </c>
      <c r="F46">
        <v>1</v>
      </c>
      <c r="G46">
        <v>1</v>
      </c>
      <c r="H46">
        <f t="shared" si="0"/>
        <v>0</v>
      </c>
    </row>
    <row r="47" spans="1:8" ht="69" customHeight="1" x14ac:dyDescent="0.35">
      <c r="A47" t="s">
        <v>19</v>
      </c>
      <c r="B47" s="12" t="s">
        <v>309</v>
      </c>
      <c r="C47">
        <v>0</v>
      </c>
      <c r="D47">
        <v>0</v>
      </c>
      <c r="E47">
        <v>1</v>
      </c>
      <c r="F47">
        <v>1</v>
      </c>
      <c r="G47">
        <v>1</v>
      </c>
      <c r="H47">
        <f t="shared" si="0"/>
        <v>0</v>
      </c>
    </row>
    <row r="48" spans="1:8" ht="69" customHeight="1" x14ac:dyDescent="0.35">
      <c r="A48" t="s">
        <v>19</v>
      </c>
      <c r="B48" s="12" t="s">
        <v>310</v>
      </c>
      <c r="C48">
        <v>1</v>
      </c>
      <c r="D48">
        <v>0</v>
      </c>
      <c r="E48">
        <v>1</v>
      </c>
      <c r="F48">
        <v>1</v>
      </c>
      <c r="G48">
        <v>1</v>
      </c>
      <c r="H48">
        <f t="shared" si="0"/>
        <v>0</v>
      </c>
    </row>
    <row r="49" spans="1:8" ht="69" customHeight="1" x14ac:dyDescent="0.35">
      <c r="A49" t="s">
        <v>19</v>
      </c>
      <c r="B49" s="12" t="s">
        <v>312</v>
      </c>
      <c r="C49">
        <v>1</v>
      </c>
      <c r="D49">
        <v>0</v>
      </c>
      <c r="E49">
        <v>0</v>
      </c>
      <c r="F49">
        <v>1</v>
      </c>
      <c r="G49">
        <v>1</v>
      </c>
      <c r="H49">
        <f t="shared" si="0"/>
        <v>0</v>
      </c>
    </row>
    <row r="50" spans="1:8" ht="69" customHeight="1" x14ac:dyDescent="0.35">
      <c r="A50" t="s">
        <v>19</v>
      </c>
      <c r="B50" s="12" t="s">
        <v>313</v>
      </c>
      <c r="C50">
        <v>0</v>
      </c>
      <c r="D50">
        <v>0</v>
      </c>
      <c r="E50">
        <v>0</v>
      </c>
      <c r="F50">
        <v>1</v>
      </c>
      <c r="G50">
        <v>1</v>
      </c>
      <c r="H50">
        <f t="shared" si="0"/>
        <v>0</v>
      </c>
    </row>
    <row r="51" spans="1:8" ht="69" customHeight="1" x14ac:dyDescent="0.35">
      <c r="A51" t="s">
        <v>19</v>
      </c>
      <c r="B51" s="12" t="s">
        <v>315</v>
      </c>
      <c r="C51">
        <v>1</v>
      </c>
      <c r="D51">
        <v>0</v>
      </c>
      <c r="E51">
        <v>0</v>
      </c>
      <c r="F51">
        <v>0</v>
      </c>
      <c r="G51">
        <v>0</v>
      </c>
      <c r="H51">
        <f t="shared" si="0"/>
        <v>0</v>
      </c>
    </row>
    <row r="52" spans="1:8" ht="69" customHeight="1" x14ac:dyDescent="0.35">
      <c r="A52" t="s">
        <v>19</v>
      </c>
      <c r="B52" s="12" t="s">
        <v>316</v>
      </c>
      <c r="C52">
        <v>1</v>
      </c>
      <c r="D52">
        <v>0</v>
      </c>
      <c r="E52">
        <v>0</v>
      </c>
      <c r="F52">
        <v>0</v>
      </c>
      <c r="G52">
        <v>0</v>
      </c>
      <c r="H52">
        <f t="shared" si="0"/>
        <v>0</v>
      </c>
    </row>
    <row r="53" spans="1:8" ht="69" customHeight="1" x14ac:dyDescent="0.35">
      <c r="A53" t="s">
        <v>19</v>
      </c>
      <c r="B53" s="12" t="s">
        <v>317</v>
      </c>
      <c r="C53">
        <v>1</v>
      </c>
      <c r="D53">
        <v>0</v>
      </c>
      <c r="E53">
        <v>0</v>
      </c>
      <c r="F53">
        <v>0</v>
      </c>
      <c r="G53">
        <v>0</v>
      </c>
      <c r="H53">
        <f t="shared" si="0"/>
        <v>0</v>
      </c>
    </row>
    <row r="54" spans="1:8" ht="69" customHeight="1" x14ac:dyDescent="0.35">
      <c r="A54" t="s">
        <v>19</v>
      </c>
      <c r="B54" s="12" t="s">
        <v>319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0"/>
        <v>0</v>
      </c>
    </row>
    <row r="55" spans="1:8" ht="69" customHeight="1" x14ac:dyDescent="0.35">
      <c r="A55" t="s">
        <v>19</v>
      </c>
      <c r="B55" s="12" t="s">
        <v>318</v>
      </c>
      <c r="C55">
        <v>1</v>
      </c>
      <c r="D55">
        <v>0</v>
      </c>
      <c r="E55">
        <v>0</v>
      </c>
      <c r="F55">
        <v>0</v>
      </c>
      <c r="G55">
        <v>0</v>
      </c>
      <c r="H55">
        <f t="shared" si="0"/>
        <v>0</v>
      </c>
    </row>
    <row r="56" spans="1:8" ht="69" customHeight="1" x14ac:dyDescent="0.35">
      <c r="A56" t="s">
        <v>20</v>
      </c>
      <c r="B56" s="14" t="s">
        <v>322</v>
      </c>
      <c r="C56">
        <v>0</v>
      </c>
      <c r="D56">
        <v>0</v>
      </c>
      <c r="E56">
        <v>0</v>
      </c>
      <c r="F56">
        <v>1</v>
      </c>
      <c r="G56">
        <v>1</v>
      </c>
      <c r="H56">
        <f t="shared" si="0"/>
        <v>0</v>
      </c>
    </row>
    <row r="57" spans="1:8" ht="69" customHeight="1" x14ac:dyDescent="0.35">
      <c r="A57" t="s">
        <v>20</v>
      </c>
      <c r="B57" s="14" t="s">
        <v>323</v>
      </c>
      <c r="C57">
        <v>1</v>
      </c>
      <c r="D57">
        <v>1</v>
      </c>
      <c r="E57">
        <v>1</v>
      </c>
      <c r="F57">
        <v>1</v>
      </c>
      <c r="G57">
        <v>1</v>
      </c>
      <c r="H57">
        <f t="shared" si="0"/>
        <v>1</v>
      </c>
    </row>
    <row r="58" spans="1:8" ht="69" customHeight="1" x14ac:dyDescent="0.35">
      <c r="A58" t="s">
        <v>20</v>
      </c>
      <c r="B58" s="14" t="s">
        <v>324</v>
      </c>
      <c r="C58">
        <v>1</v>
      </c>
      <c r="D58">
        <v>1</v>
      </c>
      <c r="E58">
        <v>1</v>
      </c>
      <c r="F58">
        <v>1</v>
      </c>
      <c r="G58">
        <v>1</v>
      </c>
      <c r="H58">
        <f t="shared" si="0"/>
        <v>1</v>
      </c>
    </row>
    <row r="59" spans="1:8" ht="69" customHeight="1" x14ac:dyDescent="0.35">
      <c r="A59" t="s">
        <v>20</v>
      </c>
      <c r="B59" s="14" t="s">
        <v>325</v>
      </c>
      <c r="C59">
        <v>0</v>
      </c>
      <c r="D59">
        <v>1</v>
      </c>
      <c r="E59">
        <v>0</v>
      </c>
      <c r="F59">
        <v>0</v>
      </c>
      <c r="G59">
        <v>1</v>
      </c>
      <c r="H59">
        <f t="shared" si="0"/>
        <v>0</v>
      </c>
    </row>
    <row r="60" spans="1:8" ht="69" customHeight="1" x14ac:dyDescent="0.35">
      <c r="A60" t="s">
        <v>20</v>
      </c>
      <c r="B60" s="14" t="s">
        <v>326</v>
      </c>
      <c r="C60">
        <v>1</v>
      </c>
      <c r="D60">
        <v>1</v>
      </c>
      <c r="E60">
        <v>1</v>
      </c>
      <c r="F60">
        <v>1</v>
      </c>
      <c r="G60">
        <v>1</v>
      </c>
      <c r="H60">
        <f t="shared" si="0"/>
        <v>1</v>
      </c>
    </row>
    <row r="61" spans="1:8" ht="69" customHeight="1" x14ac:dyDescent="0.35">
      <c r="A61" t="s">
        <v>20</v>
      </c>
      <c r="B61" s="14" t="s">
        <v>327</v>
      </c>
      <c r="C61">
        <v>1</v>
      </c>
      <c r="D61">
        <v>0</v>
      </c>
      <c r="E61">
        <v>0</v>
      </c>
      <c r="F61">
        <v>1</v>
      </c>
      <c r="G61">
        <v>1</v>
      </c>
      <c r="H61">
        <f t="shared" si="0"/>
        <v>0</v>
      </c>
    </row>
    <row r="62" spans="1:8" ht="69" customHeight="1" x14ac:dyDescent="0.35">
      <c r="A62" t="s">
        <v>20</v>
      </c>
      <c r="B62" s="14" t="s">
        <v>328</v>
      </c>
      <c r="C62">
        <v>1</v>
      </c>
      <c r="D62">
        <v>0</v>
      </c>
      <c r="E62">
        <v>0</v>
      </c>
      <c r="F62">
        <v>1</v>
      </c>
      <c r="G62">
        <v>1</v>
      </c>
      <c r="H62">
        <f t="shared" si="0"/>
        <v>0</v>
      </c>
    </row>
    <row r="63" spans="1:8" ht="69" customHeight="1" x14ac:dyDescent="0.35">
      <c r="A63" t="s">
        <v>20</v>
      </c>
      <c r="B63" s="14" t="s">
        <v>329</v>
      </c>
      <c r="C63">
        <v>1</v>
      </c>
      <c r="D63">
        <v>0</v>
      </c>
      <c r="E63">
        <v>1</v>
      </c>
      <c r="F63">
        <v>1</v>
      </c>
      <c r="G63">
        <v>1</v>
      </c>
      <c r="H63">
        <f t="shared" si="0"/>
        <v>0</v>
      </c>
    </row>
    <row r="64" spans="1:8" ht="69" customHeight="1" x14ac:dyDescent="0.35">
      <c r="A64" t="s">
        <v>20</v>
      </c>
      <c r="B64" s="14" t="s">
        <v>330</v>
      </c>
      <c r="C64">
        <v>1</v>
      </c>
      <c r="D64">
        <v>1</v>
      </c>
      <c r="E64">
        <v>0</v>
      </c>
      <c r="F64">
        <v>1</v>
      </c>
      <c r="G64">
        <v>1</v>
      </c>
      <c r="H64">
        <f t="shared" si="0"/>
        <v>0</v>
      </c>
    </row>
    <row r="65" spans="1:8" ht="69" customHeight="1" x14ac:dyDescent="0.35">
      <c r="A65" t="s">
        <v>20</v>
      </c>
      <c r="B65" s="70" t="s">
        <v>343</v>
      </c>
      <c r="C65" s="71">
        <v>1</v>
      </c>
      <c r="D65" s="71">
        <v>1</v>
      </c>
      <c r="E65" s="71">
        <v>1</v>
      </c>
      <c r="F65" s="71">
        <v>1</v>
      </c>
      <c r="G65" s="71">
        <v>1</v>
      </c>
      <c r="H65" s="71">
        <f t="shared" si="0"/>
        <v>1</v>
      </c>
    </row>
    <row r="66" spans="1:8" ht="69" customHeight="1" x14ac:dyDescent="0.35">
      <c r="A66" t="s">
        <v>20</v>
      </c>
      <c r="B66" s="70" t="s">
        <v>331</v>
      </c>
      <c r="C66" s="71">
        <v>1</v>
      </c>
      <c r="D66" s="71">
        <v>1</v>
      </c>
      <c r="E66" s="71">
        <v>1</v>
      </c>
      <c r="F66" s="71">
        <v>1</v>
      </c>
      <c r="G66" s="71">
        <v>1</v>
      </c>
      <c r="H66" s="71">
        <f t="shared" si="0"/>
        <v>1</v>
      </c>
    </row>
    <row r="67" spans="1:8" ht="69" customHeight="1" x14ac:dyDescent="0.35">
      <c r="A67" t="s">
        <v>20</v>
      </c>
      <c r="B67" s="14" t="s">
        <v>332</v>
      </c>
      <c r="C67">
        <v>0</v>
      </c>
      <c r="D67">
        <v>0</v>
      </c>
      <c r="E67">
        <v>0</v>
      </c>
      <c r="F67">
        <v>1</v>
      </c>
      <c r="G67">
        <v>1</v>
      </c>
      <c r="H67">
        <f t="shared" ref="H67:H130" si="1">IF(SUM(C67:G67)=5,1,0)</f>
        <v>0</v>
      </c>
    </row>
    <row r="68" spans="1:8" ht="69" customHeight="1" x14ac:dyDescent="0.35">
      <c r="A68" t="s">
        <v>20</v>
      </c>
      <c r="B68" s="14" t="s">
        <v>333</v>
      </c>
      <c r="C68">
        <v>1</v>
      </c>
      <c r="D68">
        <v>1</v>
      </c>
      <c r="E68">
        <v>1</v>
      </c>
      <c r="F68">
        <v>1</v>
      </c>
      <c r="G68">
        <v>1</v>
      </c>
      <c r="H68">
        <f t="shared" si="1"/>
        <v>1</v>
      </c>
    </row>
    <row r="69" spans="1:8" ht="69" customHeight="1" x14ac:dyDescent="0.35">
      <c r="A69" t="s">
        <v>20</v>
      </c>
      <c r="B69" s="14" t="s">
        <v>334</v>
      </c>
      <c r="C69">
        <v>1</v>
      </c>
      <c r="D69">
        <v>1</v>
      </c>
      <c r="E69">
        <v>1</v>
      </c>
      <c r="F69">
        <v>1</v>
      </c>
      <c r="G69">
        <v>1</v>
      </c>
      <c r="H69">
        <f t="shared" si="1"/>
        <v>1</v>
      </c>
    </row>
    <row r="70" spans="1:8" ht="69" customHeight="1" x14ac:dyDescent="0.35">
      <c r="A70" t="s">
        <v>20</v>
      </c>
      <c r="B70" s="14" t="s">
        <v>335</v>
      </c>
      <c r="C70">
        <v>1</v>
      </c>
      <c r="D70">
        <v>0</v>
      </c>
      <c r="E70">
        <v>0</v>
      </c>
      <c r="F70">
        <v>1</v>
      </c>
      <c r="G70">
        <v>0</v>
      </c>
      <c r="H70">
        <f t="shared" si="1"/>
        <v>0</v>
      </c>
    </row>
    <row r="71" spans="1:8" ht="69" customHeight="1" x14ac:dyDescent="0.35">
      <c r="A71" t="s">
        <v>20</v>
      </c>
      <c r="B71" s="14" t="s">
        <v>339</v>
      </c>
      <c r="C71">
        <v>1</v>
      </c>
      <c r="D71">
        <v>1</v>
      </c>
      <c r="E71">
        <v>1</v>
      </c>
      <c r="F71">
        <v>1</v>
      </c>
      <c r="G71">
        <v>1</v>
      </c>
      <c r="H71">
        <f t="shared" si="1"/>
        <v>1</v>
      </c>
    </row>
    <row r="72" spans="1:8" ht="69" customHeight="1" x14ac:dyDescent="0.35">
      <c r="A72" t="s">
        <v>20</v>
      </c>
      <c r="B72" s="14" t="s">
        <v>340</v>
      </c>
      <c r="C72">
        <v>1</v>
      </c>
      <c r="D72">
        <v>1</v>
      </c>
      <c r="E72">
        <v>1</v>
      </c>
      <c r="F72">
        <v>1</v>
      </c>
      <c r="G72">
        <v>1</v>
      </c>
      <c r="H72">
        <f t="shared" si="1"/>
        <v>1</v>
      </c>
    </row>
    <row r="73" spans="1:8" ht="69" customHeight="1" x14ac:dyDescent="0.35">
      <c r="A73" t="s">
        <v>20</v>
      </c>
      <c r="B73" s="14" t="s">
        <v>341</v>
      </c>
      <c r="C73">
        <v>1</v>
      </c>
      <c r="D73">
        <v>1</v>
      </c>
      <c r="E73">
        <v>1</v>
      </c>
      <c r="F73">
        <v>1</v>
      </c>
      <c r="G73">
        <v>1</v>
      </c>
      <c r="H73">
        <f t="shared" si="1"/>
        <v>1</v>
      </c>
    </row>
    <row r="74" spans="1:8" ht="69" customHeight="1" x14ac:dyDescent="0.35">
      <c r="A74" t="s">
        <v>20</v>
      </c>
      <c r="B74" s="14" t="s">
        <v>342</v>
      </c>
      <c r="C74">
        <v>1</v>
      </c>
      <c r="D74">
        <v>1</v>
      </c>
      <c r="E74">
        <v>1</v>
      </c>
      <c r="F74">
        <v>1</v>
      </c>
      <c r="G74">
        <v>1</v>
      </c>
      <c r="H74">
        <f t="shared" si="1"/>
        <v>1</v>
      </c>
    </row>
    <row r="75" spans="1:8" ht="69" customHeight="1" x14ac:dyDescent="0.35">
      <c r="A75" t="s">
        <v>20</v>
      </c>
      <c r="B75" s="70" t="s">
        <v>344</v>
      </c>
      <c r="C75" s="71">
        <v>1</v>
      </c>
      <c r="D75" s="71">
        <v>1</v>
      </c>
      <c r="E75" s="71">
        <v>1</v>
      </c>
      <c r="F75" s="71">
        <v>1</v>
      </c>
      <c r="G75" s="71">
        <v>1</v>
      </c>
      <c r="H75" s="71">
        <f t="shared" si="1"/>
        <v>1</v>
      </c>
    </row>
    <row r="76" spans="1:8" ht="69" customHeight="1" x14ac:dyDescent="0.35">
      <c r="A76" t="s">
        <v>20</v>
      </c>
      <c r="B76" s="14" t="s">
        <v>798</v>
      </c>
      <c r="C76">
        <v>0</v>
      </c>
      <c r="D76">
        <v>0</v>
      </c>
      <c r="E76">
        <v>0</v>
      </c>
      <c r="F76">
        <v>0</v>
      </c>
      <c r="G76">
        <v>0</v>
      </c>
      <c r="H76">
        <f t="shared" si="1"/>
        <v>0</v>
      </c>
    </row>
    <row r="77" spans="1:8" ht="69" customHeight="1" x14ac:dyDescent="0.35">
      <c r="A77" t="s">
        <v>20</v>
      </c>
      <c r="B77" s="70" t="s">
        <v>346</v>
      </c>
      <c r="C77" s="71">
        <v>1</v>
      </c>
      <c r="D77" s="71">
        <v>1</v>
      </c>
      <c r="E77" s="71">
        <v>1</v>
      </c>
      <c r="F77" s="71">
        <v>1</v>
      </c>
      <c r="G77" s="71">
        <v>1</v>
      </c>
      <c r="H77" s="71">
        <f t="shared" si="1"/>
        <v>1</v>
      </c>
    </row>
    <row r="78" spans="1:8" ht="69" customHeight="1" x14ac:dyDescent="0.35">
      <c r="A78" t="s">
        <v>20</v>
      </c>
      <c r="B78" s="14" t="s">
        <v>797</v>
      </c>
      <c r="C78">
        <v>1</v>
      </c>
      <c r="D78">
        <v>1</v>
      </c>
      <c r="E78">
        <v>1</v>
      </c>
      <c r="F78">
        <v>1</v>
      </c>
      <c r="G78">
        <v>1</v>
      </c>
      <c r="H78">
        <f t="shared" si="1"/>
        <v>1</v>
      </c>
    </row>
    <row r="79" spans="1:8" ht="69" customHeight="1" x14ac:dyDescent="0.35">
      <c r="A79" t="s">
        <v>20</v>
      </c>
      <c r="B79" s="14" t="s">
        <v>347</v>
      </c>
      <c r="C79">
        <v>1</v>
      </c>
      <c r="D79">
        <v>1</v>
      </c>
      <c r="E79">
        <v>1</v>
      </c>
      <c r="F79">
        <v>1</v>
      </c>
      <c r="G79">
        <v>1</v>
      </c>
      <c r="H79">
        <f t="shared" si="1"/>
        <v>1</v>
      </c>
    </row>
    <row r="80" spans="1:8" ht="69" customHeight="1" x14ac:dyDescent="0.35">
      <c r="A80" t="s">
        <v>20</v>
      </c>
      <c r="B80" s="14" t="s">
        <v>348</v>
      </c>
      <c r="C80">
        <v>0</v>
      </c>
      <c r="D80">
        <v>0</v>
      </c>
      <c r="E80">
        <v>0</v>
      </c>
      <c r="F80">
        <v>0</v>
      </c>
      <c r="G80">
        <v>0</v>
      </c>
      <c r="H80">
        <f t="shared" si="1"/>
        <v>0</v>
      </c>
    </row>
    <row r="81" spans="1:8" ht="69" customHeight="1" x14ac:dyDescent="0.35">
      <c r="A81" t="s">
        <v>20</v>
      </c>
      <c r="B81" s="14" t="s">
        <v>349</v>
      </c>
      <c r="C81">
        <v>0</v>
      </c>
      <c r="D81">
        <v>0</v>
      </c>
      <c r="E81">
        <v>0</v>
      </c>
      <c r="F81">
        <v>0</v>
      </c>
      <c r="G81">
        <v>0</v>
      </c>
      <c r="H81">
        <f t="shared" si="1"/>
        <v>0</v>
      </c>
    </row>
    <row r="82" spans="1:8" ht="69" customHeight="1" x14ac:dyDescent="0.35">
      <c r="A82" t="s">
        <v>20</v>
      </c>
      <c r="B82" s="14" t="s">
        <v>350</v>
      </c>
      <c r="C82">
        <v>1</v>
      </c>
      <c r="D82">
        <v>0</v>
      </c>
      <c r="E82">
        <v>1</v>
      </c>
      <c r="F82">
        <v>1</v>
      </c>
      <c r="G82">
        <v>1</v>
      </c>
      <c r="H82">
        <f t="shared" si="1"/>
        <v>0</v>
      </c>
    </row>
    <row r="83" spans="1:8" ht="69" customHeight="1" x14ac:dyDescent="0.35">
      <c r="A83" t="s">
        <v>21</v>
      </c>
      <c r="B83" s="16" t="s">
        <v>353</v>
      </c>
      <c r="C83">
        <v>1</v>
      </c>
      <c r="D83">
        <v>1</v>
      </c>
      <c r="E83">
        <v>1</v>
      </c>
      <c r="F83">
        <v>1</v>
      </c>
      <c r="G83">
        <v>1</v>
      </c>
      <c r="H83">
        <f t="shared" si="1"/>
        <v>1</v>
      </c>
    </row>
    <row r="84" spans="1:8" ht="69" customHeight="1" x14ac:dyDescent="0.35">
      <c r="A84" t="s">
        <v>21</v>
      </c>
      <c r="B84" s="16" t="s">
        <v>354</v>
      </c>
      <c r="C84">
        <v>1</v>
      </c>
      <c r="D84">
        <v>0</v>
      </c>
      <c r="E84">
        <v>1</v>
      </c>
      <c r="F84">
        <v>1</v>
      </c>
      <c r="G84">
        <v>1</v>
      </c>
      <c r="H84">
        <f t="shared" si="1"/>
        <v>0</v>
      </c>
    </row>
    <row r="85" spans="1:8" ht="69" customHeight="1" x14ac:dyDescent="0.35">
      <c r="A85" t="s">
        <v>21</v>
      </c>
      <c r="B85" s="16" t="s">
        <v>356</v>
      </c>
      <c r="C85">
        <v>1</v>
      </c>
      <c r="D85">
        <v>1</v>
      </c>
      <c r="E85">
        <v>1</v>
      </c>
      <c r="F85">
        <v>1</v>
      </c>
      <c r="G85">
        <v>1</v>
      </c>
      <c r="H85">
        <f t="shared" si="1"/>
        <v>1</v>
      </c>
    </row>
    <row r="86" spans="1:8" ht="69" customHeight="1" x14ac:dyDescent="0.35">
      <c r="A86" t="s">
        <v>21</v>
      </c>
      <c r="B86" s="16" t="s">
        <v>355</v>
      </c>
      <c r="C86">
        <v>1</v>
      </c>
      <c r="D86">
        <v>1</v>
      </c>
      <c r="E86">
        <v>1</v>
      </c>
      <c r="F86">
        <v>1</v>
      </c>
      <c r="G86">
        <v>1</v>
      </c>
      <c r="H86">
        <f t="shared" si="1"/>
        <v>1</v>
      </c>
    </row>
    <row r="87" spans="1:8" ht="69" customHeight="1" x14ac:dyDescent="0.35">
      <c r="A87" t="s">
        <v>21</v>
      </c>
      <c r="B87" s="16" t="s">
        <v>357</v>
      </c>
      <c r="C87">
        <v>1</v>
      </c>
      <c r="D87">
        <v>1</v>
      </c>
      <c r="E87">
        <v>1</v>
      </c>
      <c r="F87">
        <v>1</v>
      </c>
      <c r="G87">
        <v>1</v>
      </c>
      <c r="H87">
        <f t="shared" si="1"/>
        <v>1</v>
      </c>
    </row>
    <row r="88" spans="1:8" ht="69" customHeight="1" x14ac:dyDescent="0.35">
      <c r="A88" t="s">
        <v>21</v>
      </c>
      <c r="B88" s="16" t="s">
        <v>358</v>
      </c>
      <c r="C88">
        <v>0</v>
      </c>
      <c r="D88">
        <v>0</v>
      </c>
      <c r="E88">
        <v>0</v>
      </c>
      <c r="F88">
        <v>1</v>
      </c>
      <c r="G88">
        <v>1</v>
      </c>
      <c r="H88">
        <f t="shared" si="1"/>
        <v>0</v>
      </c>
    </row>
    <row r="89" spans="1:8" ht="69" customHeight="1" x14ac:dyDescent="0.35">
      <c r="A89" t="s">
        <v>21</v>
      </c>
      <c r="B89" s="16" t="s">
        <v>359</v>
      </c>
      <c r="C89">
        <v>1</v>
      </c>
      <c r="D89">
        <v>1</v>
      </c>
      <c r="E89">
        <v>1</v>
      </c>
      <c r="F89">
        <v>1</v>
      </c>
      <c r="G89">
        <v>1</v>
      </c>
      <c r="H89">
        <f t="shared" si="1"/>
        <v>1</v>
      </c>
    </row>
    <row r="90" spans="1:8" ht="69" customHeight="1" x14ac:dyDescent="0.35">
      <c r="A90" t="s">
        <v>21</v>
      </c>
      <c r="B90" s="16" t="s">
        <v>431</v>
      </c>
      <c r="C90">
        <v>1</v>
      </c>
      <c r="D90">
        <v>0</v>
      </c>
      <c r="E90">
        <v>1</v>
      </c>
      <c r="F90">
        <v>1</v>
      </c>
      <c r="G90">
        <v>1</v>
      </c>
      <c r="H90">
        <f t="shared" si="1"/>
        <v>0</v>
      </c>
    </row>
    <row r="91" spans="1:8" ht="69" customHeight="1" x14ac:dyDescent="0.35">
      <c r="A91" t="s">
        <v>21</v>
      </c>
      <c r="B91" s="16" t="s">
        <v>360</v>
      </c>
      <c r="C91">
        <v>1</v>
      </c>
      <c r="D91">
        <v>1</v>
      </c>
      <c r="E91">
        <v>1</v>
      </c>
      <c r="F91">
        <v>1</v>
      </c>
      <c r="G91">
        <v>1</v>
      </c>
      <c r="H91">
        <f t="shared" si="1"/>
        <v>1</v>
      </c>
    </row>
    <row r="92" spans="1:8" ht="69" customHeight="1" x14ac:dyDescent="0.35">
      <c r="A92" t="s">
        <v>21</v>
      </c>
      <c r="B92" s="16" t="s">
        <v>361</v>
      </c>
      <c r="C92">
        <v>1</v>
      </c>
      <c r="D92">
        <v>1</v>
      </c>
      <c r="E92">
        <v>1</v>
      </c>
      <c r="F92">
        <v>1</v>
      </c>
      <c r="G92">
        <v>1</v>
      </c>
      <c r="H92">
        <f t="shared" si="1"/>
        <v>1</v>
      </c>
    </row>
    <row r="93" spans="1:8" ht="69" customHeight="1" x14ac:dyDescent="0.35">
      <c r="A93" t="s">
        <v>21</v>
      </c>
      <c r="B93" s="16" t="s">
        <v>362</v>
      </c>
      <c r="C93">
        <v>1</v>
      </c>
      <c r="D93">
        <v>1</v>
      </c>
      <c r="E93">
        <v>1</v>
      </c>
      <c r="F93">
        <v>1</v>
      </c>
      <c r="G93">
        <v>1</v>
      </c>
      <c r="H93">
        <f t="shared" si="1"/>
        <v>1</v>
      </c>
    </row>
    <row r="94" spans="1:8" ht="69" customHeight="1" x14ac:dyDescent="0.35">
      <c r="A94" t="s">
        <v>21</v>
      </c>
      <c r="B94" s="16" t="s">
        <v>364</v>
      </c>
      <c r="C94">
        <v>1</v>
      </c>
      <c r="D94">
        <v>1</v>
      </c>
      <c r="E94">
        <v>1</v>
      </c>
      <c r="F94">
        <v>1</v>
      </c>
      <c r="G94">
        <v>1</v>
      </c>
      <c r="H94">
        <f t="shared" si="1"/>
        <v>1</v>
      </c>
    </row>
    <row r="95" spans="1:8" ht="69" customHeight="1" x14ac:dyDescent="0.35">
      <c r="A95" t="s">
        <v>21</v>
      </c>
      <c r="B95" s="16" t="s">
        <v>365</v>
      </c>
      <c r="C95">
        <v>1</v>
      </c>
      <c r="D95">
        <v>1</v>
      </c>
      <c r="E95">
        <v>1</v>
      </c>
      <c r="F95">
        <v>1</v>
      </c>
      <c r="G95">
        <v>1</v>
      </c>
      <c r="H95">
        <f t="shared" si="1"/>
        <v>1</v>
      </c>
    </row>
    <row r="96" spans="1:8" ht="69" customHeight="1" x14ac:dyDescent="0.35">
      <c r="A96" t="s">
        <v>21</v>
      </c>
      <c r="B96" s="16" t="s">
        <v>366</v>
      </c>
      <c r="C96">
        <v>1</v>
      </c>
      <c r="D96">
        <v>1</v>
      </c>
      <c r="E96">
        <v>1</v>
      </c>
      <c r="F96">
        <v>1</v>
      </c>
      <c r="G96">
        <v>1</v>
      </c>
      <c r="H96">
        <f t="shared" si="1"/>
        <v>1</v>
      </c>
    </row>
    <row r="97" spans="1:8" ht="69" customHeight="1" x14ac:dyDescent="0.35">
      <c r="A97" t="s">
        <v>21</v>
      </c>
      <c r="B97" s="16" t="s">
        <v>367</v>
      </c>
      <c r="C97">
        <v>1</v>
      </c>
      <c r="D97">
        <v>0</v>
      </c>
      <c r="E97">
        <v>0</v>
      </c>
      <c r="F97">
        <v>1</v>
      </c>
      <c r="G97">
        <v>1</v>
      </c>
      <c r="H97">
        <f t="shared" si="1"/>
        <v>0</v>
      </c>
    </row>
    <row r="98" spans="1:8" ht="69" customHeight="1" x14ac:dyDescent="0.35">
      <c r="A98" t="s">
        <v>21</v>
      </c>
      <c r="B98" s="16" t="s">
        <v>368</v>
      </c>
      <c r="C98">
        <v>1</v>
      </c>
      <c r="D98">
        <v>1</v>
      </c>
      <c r="E98">
        <v>1</v>
      </c>
      <c r="F98">
        <v>1</v>
      </c>
      <c r="G98">
        <v>1</v>
      </c>
      <c r="H98">
        <f t="shared" si="1"/>
        <v>1</v>
      </c>
    </row>
    <row r="99" spans="1:8" ht="69" customHeight="1" x14ac:dyDescent="0.35">
      <c r="A99" t="s">
        <v>21</v>
      </c>
      <c r="B99" s="16" t="s">
        <v>369</v>
      </c>
      <c r="C99">
        <v>1</v>
      </c>
      <c r="D99">
        <v>1</v>
      </c>
      <c r="E99">
        <v>1</v>
      </c>
      <c r="F99">
        <v>1</v>
      </c>
      <c r="G99">
        <v>1</v>
      </c>
      <c r="H99">
        <f t="shared" si="1"/>
        <v>1</v>
      </c>
    </row>
    <row r="100" spans="1:8" ht="69" customHeight="1" x14ac:dyDescent="0.35">
      <c r="A100" t="s">
        <v>21</v>
      </c>
      <c r="B100" s="16" t="s">
        <v>370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f t="shared" si="1"/>
        <v>1</v>
      </c>
    </row>
    <row r="101" spans="1:8" ht="69" customHeight="1" x14ac:dyDescent="0.35">
      <c r="A101" t="s">
        <v>21</v>
      </c>
      <c r="B101" s="16" t="s">
        <v>371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f t="shared" si="1"/>
        <v>0</v>
      </c>
    </row>
    <row r="102" spans="1:8" ht="69" customHeight="1" x14ac:dyDescent="0.35">
      <c r="A102" t="s">
        <v>21</v>
      </c>
      <c r="B102" s="16" t="s">
        <v>372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f t="shared" si="1"/>
        <v>1</v>
      </c>
    </row>
    <row r="103" spans="1:8" ht="69" customHeight="1" x14ac:dyDescent="0.35">
      <c r="A103" t="s">
        <v>21</v>
      </c>
      <c r="B103" s="16" t="s">
        <v>373</v>
      </c>
      <c r="C103">
        <v>1</v>
      </c>
      <c r="D103">
        <v>1</v>
      </c>
      <c r="E103">
        <v>1</v>
      </c>
      <c r="F103">
        <v>1</v>
      </c>
      <c r="G103">
        <v>1</v>
      </c>
      <c r="H103">
        <f t="shared" si="1"/>
        <v>1</v>
      </c>
    </row>
    <row r="104" spans="1:8" ht="69" customHeight="1" x14ac:dyDescent="0.35">
      <c r="A104" t="s">
        <v>21</v>
      </c>
      <c r="B104" s="16" t="s">
        <v>374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f t="shared" si="1"/>
        <v>1</v>
      </c>
    </row>
    <row r="105" spans="1:8" ht="69" customHeight="1" x14ac:dyDescent="0.35">
      <c r="A105" t="s">
        <v>21</v>
      </c>
      <c r="B105" s="16" t="s">
        <v>376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f t="shared" si="1"/>
        <v>1</v>
      </c>
    </row>
    <row r="106" spans="1:8" ht="69" customHeight="1" x14ac:dyDescent="0.35">
      <c r="A106" t="s">
        <v>21</v>
      </c>
      <c r="B106" s="16" t="s">
        <v>377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f t="shared" si="1"/>
        <v>1</v>
      </c>
    </row>
    <row r="107" spans="1:8" ht="69" customHeight="1" x14ac:dyDescent="0.35">
      <c r="A107" t="s">
        <v>21</v>
      </c>
      <c r="B107" s="16" t="s">
        <v>378</v>
      </c>
      <c r="C107">
        <v>1</v>
      </c>
      <c r="D107">
        <v>0</v>
      </c>
      <c r="E107">
        <v>1</v>
      </c>
      <c r="F107">
        <v>1</v>
      </c>
      <c r="G107">
        <v>1</v>
      </c>
      <c r="H107">
        <f t="shared" si="1"/>
        <v>0</v>
      </c>
    </row>
    <row r="108" spans="1:8" ht="69" customHeight="1" x14ac:dyDescent="0.35">
      <c r="A108" t="s">
        <v>21</v>
      </c>
      <c r="B108" s="16" t="s">
        <v>379</v>
      </c>
      <c r="C108">
        <v>0</v>
      </c>
      <c r="D108">
        <v>0</v>
      </c>
      <c r="E108">
        <v>1</v>
      </c>
      <c r="F108">
        <v>1</v>
      </c>
      <c r="G108">
        <v>1</v>
      </c>
      <c r="H108">
        <f t="shared" si="1"/>
        <v>0</v>
      </c>
    </row>
    <row r="109" spans="1:8" ht="69" customHeight="1" x14ac:dyDescent="0.35">
      <c r="A109" t="s">
        <v>21</v>
      </c>
      <c r="B109" s="16" t="s">
        <v>380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f t="shared" si="1"/>
        <v>1</v>
      </c>
    </row>
    <row r="110" spans="1:8" ht="69" customHeight="1" x14ac:dyDescent="0.35">
      <c r="A110" t="s">
        <v>21</v>
      </c>
      <c r="B110" s="16" t="s">
        <v>381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f t="shared" si="1"/>
        <v>1</v>
      </c>
    </row>
    <row r="111" spans="1:8" ht="69" customHeight="1" x14ac:dyDescent="0.35">
      <c r="A111" t="s">
        <v>21</v>
      </c>
      <c r="B111" s="16" t="s">
        <v>382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f t="shared" si="1"/>
        <v>1</v>
      </c>
    </row>
    <row r="112" spans="1:8" ht="69" customHeight="1" x14ac:dyDescent="0.35">
      <c r="A112" t="s">
        <v>21</v>
      </c>
      <c r="B112" s="16" t="s">
        <v>383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f t="shared" si="1"/>
        <v>1</v>
      </c>
    </row>
    <row r="113" spans="1:8" ht="69" customHeight="1" x14ac:dyDescent="0.35">
      <c r="A113" t="s">
        <v>21</v>
      </c>
      <c r="B113" s="16" t="s">
        <v>384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f t="shared" si="1"/>
        <v>1</v>
      </c>
    </row>
    <row r="114" spans="1:8" ht="69" customHeight="1" x14ac:dyDescent="0.35">
      <c r="A114" t="s">
        <v>21</v>
      </c>
      <c r="B114" s="16" t="s">
        <v>385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f t="shared" si="1"/>
        <v>1</v>
      </c>
    </row>
    <row r="115" spans="1:8" ht="69" customHeight="1" x14ac:dyDescent="0.35">
      <c r="A115" t="s">
        <v>21</v>
      </c>
      <c r="B115" s="16" t="s">
        <v>387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f t="shared" si="1"/>
        <v>1</v>
      </c>
    </row>
    <row r="116" spans="1:8" ht="69" customHeight="1" x14ac:dyDescent="0.35">
      <c r="A116" t="s">
        <v>21</v>
      </c>
      <c r="B116" s="16" t="s">
        <v>388</v>
      </c>
      <c r="C116">
        <v>1</v>
      </c>
      <c r="D116">
        <v>0</v>
      </c>
      <c r="E116">
        <v>0</v>
      </c>
      <c r="F116">
        <v>1</v>
      </c>
      <c r="G116">
        <v>1</v>
      </c>
      <c r="H116">
        <f t="shared" si="1"/>
        <v>0</v>
      </c>
    </row>
    <row r="117" spans="1:8" ht="69" customHeight="1" x14ac:dyDescent="0.35">
      <c r="A117" t="s">
        <v>21</v>
      </c>
      <c r="B117" s="16" t="s">
        <v>389</v>
      </c>
      <c r="C117">
        <v>1</v>
      </c>
      <c r="D117">
        <v>0</v>
      </c>
      <c r="E117">
        <v>0</v>
      </c>
      <c r="F117">
        <v>1</v>
      </c>
      <c r="G117">
        <v>1</v>
      </c>
      <c r="H117">
        <f t="shared" si="1"/>
        <v>0</v>
      </c>
    </row>
    <row r="118" spans="1:8" ht="69" customHeight="1" x14ac:dyDescent="0.35">
      <c r="A118" t="s">
        <v>21</v>
      </c>
      <c r="B118" s="16" t="s">
        <v>390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f t="shared" si="1"/>
        <v>1</v>
      </c>
    </row>
    <row r="119" spans="1:8" ht="69" customHeight="1" x14ac:dyDescent="0.35">
      <c r="A119" t="s">
        <v>21</v>
      </c>
      <c r="B119" s="16" t="s">
        <v>392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f t="shared" si="1"/>
        <v>1</v>
      </c>
    </row>
    <row r="120" spans="1:8" ht="69" customHeight="1" x14ac:dyDescent="0.35">
      <c r="A120" t="s">
        <v>21</v>
      </c>
      <c r="B120" s="16" t="s">
        <v>391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f t="shared" si="1"/>
        <v>1</v>
      </c>
    </row>
    <row r="121" spans="1:8" ht="69" customHeight="1" x14ac:dyDescent="0.35">
      <c r="A121" t="s">
        <v>21</v>
      </c>
      <c r="B121" s="16" t="s">
        <v>393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f t="shared" si="1"/>
        <v>1</v>
      </c>
    </row>
    <row r="122" spans="1:8" ht="69" customHeight="1" x14ac:dyDescent="0.35">
      <c r="A122" t="s">
        <v>21</v>
      </c>
      <c r="B122" s="16" t="s">
        <v>394</v>
      </c>
      <c r="C122">
        <v>1</v>
      </c>
      <c r="D122">
        <v>0</v>
      </c>
      <c r="E122">
        <v>0</v>
      </c>
      <c r="F122">
        <v>1</v>
      </c>
      <c r="G122">
        <v>1</v>
      </c>
      <c r="H122">
        <f t="shared" si="1"/>
        <v>0</v>
      </c>
    </row>
    <row r="123" spans="1:8" ht="69" customHeight="1" x14ac:dyDescent="0.35">
      <c r="A123" t="s">
        <v>21</v>
      </c>
      <c r="B123" s="16" t="s">
        <v>395</v>
      </c>
      <c r="C123">
        <v>1</v>
      </c>
      <c r="D123">
        <v>0</v>
      </c>
      <c r="E123">
        <v>1</v>
      </c>
      <c r="F123">
        <v>1</v>
      </c>
      <c r="G123">
        <v>1</v>
      </c>
      <c r="H123">
        <f t="shared" si="1"/>
        <v>0</v>
      </c>
    </row>
    <row r="124" spans="1:8" ht="69" customHeight="1" x14ac:dyDescent="0.35">
      <c r="A124" t="s">
        <v>21</v>
      </c>
      <c r="B124" s="16" t="s">
        <v>396</v>
      </c>
      <c r="C124">
        <v>1</v>
      </c>
      <c r="D124">
        <v>0</v>
      </c>
      <c r="E124">
        <v>1</v>
      </c>
      <c r="F124">
        <v>1</v>
      </c>
      <c r="G124">
        <v>1</v>
      </c>
      <c r="H124">
        <f t="shared" si="1"/>
        <v>0</v>
      </c>
    </row>
    <row r="125" spans="1:8" ht="69" customHeight="1" x14ac:dyDescent="0.35">
      <c r="A125" t="s">
        <v>21</v>
      </c>
      <c r="B125" s="16" t="s">
        <v>398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f t="shared" si="1"/>
        <v>1</v>
      </c>
    </row>
    <row r="126" spans="1:8" ht="69" customHeight="1" x14ac:dyDescent="0.35">
      <c r="A126" t="s">
        <v>21</v>
      </c>
      <c r="B126" s="16" t="s">
        <v>399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f t="shared" si="1"/>
        <v>1</v>
      </c>
    </row>
    <row r="127" spans="1:8" ht="69" customHeight="1" x14ac:dyDescent="0.35">
      <c r="A127" t="s">
        <v>21</v>
      </c>
      <c r="B127" s="16" t="s">
        <v>400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f t="shared" si="1"/>
        <v>1</v>
      </c>
    </row>
    <row r="128" spans="1:8" ht="69" customHeight="1" x14ac:dyDescent="0.35">
      <c r="A128" t="s">
        <v>21</v>
      </c>
      <c r="B128" s="16" t="s">
        <v>401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f t="shared" si="1"/>
        <v>1</v>
      </c>
    </row>
    <row r="129" spans="1:8" ht="69" customHeight="1" x14ac:dyDescent="0.35">
      <c r="A129" t="s">
        <v>21</v>
      </c>
      <c r="B129" s="16" t="s">
        <v>402</v>
      </c>
      <c r="C129">
        <v>1</v>
      </c>
      <c r="D129">
        <v>0</v>
      </c>
      <c r="E129">
        <v>1</v>
      </c>
      <c r="F129">
        <v>1</v>
      </c>
      <c r="G129">
        <v>1</v>
      </c>
      <c r="H129">
        <f t="shared" si="1"/>
        <v>0</v>
      </c>
    </row>
    <row r="130" spans="1:8" ht="69" customHeight="1" x14ac:dyDescent="0.35">
      <c r="A130" t="s">
        <v>21</v>
      </c>
      <c r="B130" s="16" t="s">
        <v>403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f t="shared" si="1"/>
        <v>1</v>
      </c>
    </row>
    <row r="131" spans="1:8" ht="69" customHeight="1" x14ac:dyDescent="0.35">
      <c r="A131" t="s">
        <v>21</v>
      </c>
      <c r="B131" s="16" t="s">
        <v>404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f t="shared" ref="H131:H152" si="2">IF(SUM(C131:G131)=5,1,0)</f>
        <v>1</v>
      </c>
    </row>
    <row r="132" spans="1:8" ht="69" customHeight="1" x14ac:dyDescent="0.35">
      <c r="A132" t="s">
        <v>21</v>
      </c>
      <c r="B132" s="16" t="s">
        <v>405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f t="shared" si="2"/>
        <v>1</v>
      </c>
    </row>
    <row r="133" spans="1:8" ht="69" customHeight="1" x14ac:dyDescent="0.35">
      <c r="A133" t="s">
        <v>21</v>
      </c>
      <c r="B133" s="16" t="s">
        <v>406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f t="shared" si="2"/>
        <v>1</v>
      </c>
    </row>
    <row r="134" spans="1:8" ht="69" customHeight="1" x14ac:dyDescent="0.35">
      <c r="A134" t="s">
        <v>21</v>
      </c>
      <c r="B134" s="16" t="s">
        <v>410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f t="shared" si="2"/>
        <v>1</v>
      </c>
    </row>
    <row r="135" spans="1:8" ht="69" customHeight="1" x14ac:dyDescent="0.35">
      <c r="A135" t="s">
        <v>21</v>
      </c>
      <c r="B135" s="16" t="s">
        <v>407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f t="shared" si="2"/>
        <v>1</v>
      </c>
    </row>
    <row r="136" spans="1:8" ht="69" customHeight="1" x14ac:dyDescent="0.35">
      <c r="A136" t="s">
        <v>21</v>
      </c>
      <c r="B136" s="16" t="s">
        <v>408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f t="shared" si="2"/>
        <v>1</v>
      </c>
    </row>
    <row r="137" spans="1:8" ht="69" customHeight="1" x14ac:dyDescent="0.35">
      <c r="A137" t="s">
        <v>21</v>
      </c>
      <c r="B137" s="16" t="s">
        <v>409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f t="shared" si="2"/>
        <v>1</v>
      </c>
    </row>
    <row r="138" spans="1:8" ht="69" customHeight="1" x14ac:dyDescent="0.35">
      <c r="A138" t="s">
        <v>21</v>
      </c>
      <c r="B138" s="16" t="s">
        <v>411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f t="shared" si="2"/>
        <v>1</v>
      </c>
    </row>
    <row r="139" spans="1:8" ht="69" customHeight="1" x14ac:dyDescent="0.35">
      <c r="A139" t="s">
        <v>21</v>
      </c>
      <c r="B139" s="16" t="s">
        <v>412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f t="shared" si="2"/>
        <v>1</v>
      </c>
    </row>
    <row r="140" spans="1:8" ht="69" customHeight="1" x14ac:dyDescent="0.35">
      <c r="A140" t="s">
        <v>21</v>
      </c>
      <c r="B140" s="16" t="s">
        <v>413</v>
      </c>
      <c r="C140">
        <v>1</v>
      </c>
      <c r="D140">
        <v>1</v>
      </c>
      <c r="E140">
        <v>1</v>
      </c>
      <c r="F140">
        <v>1</v>
      </c>
      <c r="G140">
        <v>1</v>
      </c>
      <c r="H140">
        <f t="shared" si="2"/>
        <v>1</v>
      </c>
    </row>
    <row r="141" spans="1:8" ht="69" customHeight="1" x14ac:dyDescent="0.35">
      <c r="A141" t="s">
        <v>21</v>
      </c>
      <c r="B141" s="16" t="s">
        <v>415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f t="shared" si="2"/>
        <v>1</v>
      </c>
    </row>
    <row r="142" spans="1:8" ht="69" customHeight="1" x14ac:dyDescent="0.35">
      <c r="A142" t="s">
        <v>21</v>
      </c>
      <c r="B142" s="16" t="s">
        <v>416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f t="shared" si="2"/>
        <v>1</v>
      </c>
    </row>
    <row r="143" spans="1:8" ht="69" customHeight="1" x14ac:dyDescent="0.35">
      <c r="A143" t="s">
        <v>21</v>
      </c>
      <c r="B143" s="16" t="s">
        <v>417</v>
      </c>
      <c r="C143">
        <v>1</v>
      </c>
      <c r="D143">
        <v>0</v>
      </c>
      <c r="E143">
        <v>1</v>
      </c>
      <c r="F143">
        <v>1</v>
      </c>
      <c r="G143">
        <v>1</v>
      </c>
      <c r="H143">
        <f t="shared" si="2"/>
        <v>0</v>
      </c>
    </row>
    <row r="144" spans="1:8" ht="69" customHeight="1" x14ac:dyDescent="0.35">
      <c r="A144" t="s">
        <v>21</v>
      </c>
      <c r="B144" s="16" t="s">
        <v>418</v>
      </c>
      <c r="C144">
        <v>1</v>
      </c>
      <c r="D144">
        <v>0</v>
      </c>
      <c r="E144">
        <v>1</v>
      </c>
      <c r="F144">
        <v>1</v>
      </c>
      <c r="G144">
        <v>1</v>
      </c>
      <c r="H144">
        <f t="shared" si="2"/>
        <v>0</v>
      </c>
    </row>
    <row r="145" spans="1:8" ht="69" customHeight="1" x14ac:dyDescent="0.35">
      <c r="A145" t="s">
        <v>21</v>
      </c>
      <c r="B145" s="16" t="s">
        <v>419</v>
      </c>
      <c r="C145">
        <v>1</v>
      </c>
      <c r="D145">
        <v>0</v>
      </c>
      <c r="E145">
        <v>1</v>
      </c>
      <c r="F145">
        <v>1</v>
      </c>
      <c r="G145">
        <v>1</v>
      </c>
      <c r="H145">
        <f t="shared" si="2"/>
        <v>0</v>
      </c>
    </row>
    <row r="146" spans="1:8" ht="69" customHeight="1" x14ac:dyDescent="0.35">
      <c r="A146" t="s">
        <v>21</v>
      </c>
      <c r="B146" s="16" t="s">
        <v>420</v>
      </c>
      <c r="C146">
        <v>1</v>
      </c>
      <c r="D146">
        <v>0</v>
      </c>
      <c r="E146">
        <v>1</v>
      </c>
      <c r="F146">
        <v>1</v>
      </c>
      <c r="G146">
        <v>1</v>
      </c>
      <c r="H146">
        <f t="shared" si="2"/>
        <v>0</v>
      </c>
    </row>
    <row r="147" spans="1:8" ht="69" customHeight="1" x14ac:dyDescent="0.35">
      <c r="A147" t="s">
        <v>21</v>
      </c>
      <c r="B147" s="16" t="s">
        <v>421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f t="shared" si="2"/>
        <v>0</v>
      </c>
    </row>
    <row r="148" spans="1:8" ht="69" customHeight="1" x14ac:dyDescent="0.35">
      <c r="A148" t="s">
        <v>21</v>
      </c>
      <c r="B148" s="16" t="s">
        <v>422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f t="shared" si="2"/>
        <v>1</v>
      </c>
    </row>
    <row r="149" spans="1:8" ht="69" customHeight="1" x14ac:dyDescent="0.35">
      <c r="A149" t="s">
        <v>21</v>
      </c>
      <c r="B149" s="16" t="s">
        <v>423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f t="shared" si="2"/>
        <v>1</v>
      </c>
    </row>
    <row r="150" spans="1:8" ht="69" customHeight="1" x14ac:dyDescent="0.35">
      <c r="A150" t="s">
        <v>21</v>
      </c>
      <c r="B150" s="16" t="s">
        <v>425</v>
      </c>
      <c r="C150">
        <v>1</v>
      </c>
      <c r="D150">
        <v>1</v>
      </c>
      <c r="E150">
        <v>1</v>
      </c>
      <c r="F150">
        <v>1</v>
      </c>
      <c r="G150">
        <v>1</v>
      </c>
      <c r="H150">
        <f t="shared" si="2"/>
        <v>1</v>
      </c>
    </row>
    <row r="151" spans="1:8" ht="69" customHeight="1" x14ac:dyDescent="0.35">
      <c r="A151" t="s">
        <v>21</v>
      </c>
      <c r="B151" s="16" t="s">
        <v>426</v>
      </c>
      <c r="C151">
        <v>1</v>
      </c>
      <c r="D151">
        <v>1</v>
      </c>
      <c r="E151">
        <v>1</v>
      </c>
      <c r="F151">
        <v>1</v>
      </c>
      <c r="G151">
        <v>1</v>
      </c>
      <c r="H151">
        <f t="shared" si="2"/>
        <v>1</v>
      </c>
    </row>
    <row r="152" spans="1:8" ht="69" customHeight="1" x14ac:dyDescent="0.35">
      <c r="A152" t="s">
        <v>21</v>
      </c>
      <c r="B152" s="16" t="s">
        <v>427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f t="shared" si="2"/>
        <v>1</v>
      </c>
    </row>
  </sheetData>
  <autoFilter ref="A1:H152" xr:uid="{0BCC8BD2-FE30-4163-BBF8-F6692FB7FF48}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1A62-D60B-415C-89DD-314FEFE80B46}">
  <dimension ref="A1:S61"/>
  <sheetViews>
    <sheetView topLeftCell="B78" zoomScale="65" zoomScaleNormal="48" workbookViewId="0">
      <selection activeCell="K53" sqref="K53"/>
    </sheetView>
  </sheetViews>
  <sheetFormatPr defaultRowHeight="14.5" x14ac:dyDescent="0.35"/>
  <cols>
    <col min="1" max="1" width="36.6328125" customWidth="1"/>
    <col min="2" max="2" width="74.36328125" customWidth="1"/>
    <col min="3" max="3" width="27.453125" customWidth="1"/>
    <col min="4" max="4" width="28.7265625" customWidth="1"/>
    <col min="5" max="5" width="17.453125" customWidth="1"/>
    <col min="6" max="6" width="14" customWidth="1"/>
    <col min="9" max="9" width="17.81640625" customWidth="1"/>
    <col min="11" max="11" width="7.6328125" customWidth="1"/>
    <col min="12" max="12" width="20.453125" customWidth="1"/>
    <col min="13" max="13" width="15.453125" customWidth="1"/>
    <col min="14" max="14" width="13.08984375" customWidth="1"/>
    <col min="18" max="18" width="51.54296875" customWidth="1"/>
    <col min="19" max="19" width="34.453125" customWidth="1"/>
  </cols>
  <sheetData>
    <row r="1" spans="1:18" x14ac:dyDescent="0.35">
      <c r="A1" s="10" t="s">
        <v>2</v>
      </c>
      <c r="B1" t="s">
        <v>825</v>
      </c>
    </row>
    <row r="2" spans="1:18" ht="43.5" customHeight="1" x14ac:dyDescent="0.35">
      <c r="A2" s="10" t="s">
        <v>2</v>
      </c>
      <c r="B2" s="12" t="s">
        <v>810</v>
      </c>
      <c r="C2" s="12" t="s">
        <v>812</v>
      </c>
      <c r="D2" s="12" t="s">
        <v>813</v>
      </c>
      <c r="E2" s="12" t="s">
        <v>818</v>
      </c>
      <c r="F2" s="12" t="s">
        <v>819</v>
      </c>
      <c r="G2" s="12" t="s">
        <v>820</v>
      </c>
      <c r="H2" s="12" t="s">
        <v>430</v>
      </c>
      <c r="I2" s="12" t="s">
        <v>837</v>
      </c>
      <c r="J2" s="62" t="s">
        <v>852</v>
      </c>
      <c r="K2" s="64" t="s">
        <v>835</v>
      </c>
      <c r="L2" s="64" t="s">
        <v>815</v>
      </c>
      <c r="M2" s="64" t="s">
        <v>822</v>
      </c>
      <c r="N2" s="62" t="s">
        <v>817</v>
      </c>
      <c r="O2" s="62" t="s">
        <v>821</v>
      </c>
      <c r="P2" s="62" t="s">
        <v>826</v>
      </c>
      <c r="Q2" s="62" t="s">
        <v>843</v>
      </c>
      <c r="R2" s="59" t="s">
        <v>834</v>
      </c>
    </row>
    <row r="3" spans="1:18" x14ac:dyDescent="0.35">
      <c r="A3" s="65" t="s">
        <v>97</v>
      </c>
      <c r="B3" s="60" t="s">
        <v>811</v>
      </c>
      <c r="C3" s="24" t="s">
        <v>811</v>
      </c>
      <c r="D3" s="24" t="s">
        <v>811</v>
      </c>
      <c r="E3" s="24" t="s">
        <v>814</v>
      </c>
      <c r="F3" s="24" t="s">
        <v>814</v>
      </c>
      <c r="G3" s="24" t="s">
        <v>814</v>
      </c>
      <c r="H3" s="24" t="s">
        <v>814</v>
      </c>
      <c r="I3" s="24" t="s">
        <v>811</v>
      </c>
      <c r="J3" s="24" t="s">
        <v>814</v>
      </c>
      <c r="K3" s="24" t="s">
        <v>814</v>
      </c>
      <c r="L3" s="24" t="s">
        <v>814</v>
      </c>
      <c r="M3" s="24" t="s">
        <v>814</v>
      </c>
      <c r="N3" s="24" t="s">
        <v>814</v>
      </c>
      <c r="O3" s="24" t="s">
        <v>814</v>
      </c>
      <c r="P3" s="24" t="s">
        <v>814</v>
      </c>
      <c r="Q3" s="24" t="s">
        <v>814</v>
      </c>
      <c r="R3" s="63">
        <f>COUNTIF(B3:I3,"+")/1</f>
        <v>4</v>
      </c>
    </row>
    <row r="4" spans="1:18" x14ac:dyDescent="0.35">
      <c r="A4" t="s">
        <v>809</v>
      </c>
      <c r="B4" s="24" t="s">
        <v>814</v>
      </c>
      <c r="C4" s="24" t="s">
        <v>811</v>
      </c>
      <c r="D4" s="24" t="s">
        <v>814</v>
      </c>
      <c r="E4" s="24" t="s">
        <v>814</v>
      </c>
      <c r="F4" s="24" t="s">
        <v>814</v>
      </c>
      <c r="G4" s="24" t="s">
        <v>814</v>
      </c>
      <c r="H4" s="24" t="s">
        <v>811</v>
      </c>
      <c r="I4" s="24" t="s">
        <v>811</v>
      </c>
      <c r="J4" s="24" t="s">
        <v>811</v>
      </c>
      <c r="K4" s="24" t="s">
        <v>814</v>
      </c>
      <c r="L4" s="24" t="s">
        <v>811</v>
      </c>
      <c r="M4" s="24" t="s">
        <v>814</v>
      </c>
      <c r="N4" s="24" t="s">
        <v>811</v>
      </c>
      <c r="O4" s="24" t="s">
        <v>814</v>
      </c>
      <c r="P4" s="24" t="s">
        <v>814</v>
      </c>
      <c r="Q4" s="24" t="s">
        <v>811</v>
      </c>
      <c r="R4" s="63">
        <f>COUNTIF(B4:I4,"+")/COUNTIF(J4:Q4,"+")</f>
        <v>0.75</v>
      </c>
    </row>
    <row r="5" spans="1:18" x14ac:dyDescent="0.35">
      <c r="A5" t="s">
        <v>34</v>
      </c>
      <c r="B5" s="24" t="s">
        <v>814</v>
      </c>
      <c r="C5" s="24" t="s">
        <v>811</v>
      </c>
      <c r="D5" s="24" t="s">
        <v>814</v>
      </c>
      <c r="E5" s="24" t="s">
        <v>814</v>
      </c>
      <c r="F5" s="24" t="s">
        <v>814</v>
      </c>
      <c r="G5" s="24" t="s">
        <v>814</v>
      </c>
      <c r="H5" s="24" t="s">
        <v>814</v>
      </c>
      <c r="I5" s="24" t="s">
        <v>814</v>
      </c>
      <c r="J5" s="24" t="s">
        <v>811</v>
      </c>
      <c r="K5" s="24" t="s">
        <v>811</v>
      </c>
      <c r="L5" s="24" t="s">
        <v>811</v>
      </c>
      <c r="M5" s="24" t="s">
        <v>814</v>
      </c>
      <c r="N5" s="24" t="s">
        <v>814</v>
      </c>
      <c r="O5" s="24" t="s">
        <v>814</v>
      </c>
      <c r="P5" s="24" t="s">
        <v>814</v>
      </c>
      <c r="Q5" s="24" t="s">
        <v>814</v>
      </c>
      <c r="R5" s="63">
        <f>COUNTIF(C5:I5,"+")/COUNTIF(J5:Q5,"+")</f>
        <v>0.33333333333333331</v>
      </c>
    </row>
    <row r="6" spans="1:18" x14ac:dyDescent="0.35">
      <c r="A6" t="s">
        <v>816</v>
      </c>
      <c r="B6" s="24" t="s">
        <v>814</v>
      </c>
      <c r="C6" s="24" t="s">
        <v>814</v>
      </c>
      <c r="D6" s="24" t="s">
        <v>814</v>
      </c>
      <c r="E6" s="24" t="s">
        <v>811</v>
      </c>
      <c r="F6" s="24" t="s">
        <v>811</v>
      </c>
      <c r="G6" s="24" t="s">
        <v>811</v>
      </c>
      <c r="H6" s="24" t="s">
        <v>814</v>
      </c>
      <c r="I6" s="24" t="s">
        <v>814</v>
      </c>
      <c r="J6" s="24" t="s">
        <v>814</v>
      </c>
      <c r="K6" s="24" t="s">
        <v>811</v>
      </c>
      <c r="L6" s="24" t="s">
        <v>811</v>
      </c>
      <c r="M6" s="24" t="s">
        <v>811</v>
      </c>
      <c r="N6" s="24" t="s">
        <v>811</v>
      </c>
      <c r="O6" s="24" t="s">
        <v>811</v>
      </c>
      <c r="P6" s="24" t="s">
        <v>814</v>
      </c>
      <c r="Q6" s="24" t="s">
        <v>814</v>
      </c>
      <c r="R6" s="63">
        <f t="shared" ref="R6:R10" si="0">COUNTIF(B6:I6,"+")/COUNTIF(J6:Q6,"+")</f>
        <v>0.6</v>
      </c>
    </row>
    <row r="7" spans="1:18" x14ac:dyDescent="0.35">
      <c r="A7" s="65" t="s">
        <v>53</v>
      </c>
      <c r="B7" s="24" t="s">
        <v>811</v>
      </c>
      <c r="C7" s="24" t="s">
        <v>811</v>
      </c>
      <c r="D7" s="24" t="s">
        <v>814</v>
      </c>
      <c r="E7" s="24" t="s">
        <v>811</v>
      </c>
      <c r="F7" s="24" t="s">
        <v>811</v>
      </c>
      <c r="G7" s="24" t="s">
        <v>811</v>
      </c>
      <c r="H7" s="24" t="s">
        <v>811</v>
      </c>
      <c r="I7" s="24" t="s">
        <v>811</v>
      </c>
      <c r="J7" s="24" t="s">
        <v>811</v>
      </c>
      <c r="K7" s="24" t="s">
        <v>811</v>
      </c>
      <c r="L7" s="24" t="s">
        <v>811</v>
      </c>
      <c r="M7" s="24" t="s">
        <v>811</v>
      </c>
      <c r="N7" s="24" t="s">
        <v>811</v>
      </c>
      <c r="O7" s="24" t="s">
        <v>811</v>
      </c>
      <c r="P7" s="24" t="s">
        <v>814</v>
      </c>
      <c r="Q7" s="24" t="s">
        <v>814</v>
      </c>
      <c r="R7" s="63">
        <f t="shared" si="0"/>
        <v>1.1666666666666667</v>
      </c>
    </row>
    <row r="8" spans="1:18" x14ac:dyDescent="0.35">
      <c r="A8" t="s">
        <v>823</v>
      </c>
      <c r="B8" s="24" t="s">
        <v>811</v>
      </c>
      <c r="C8" s="24" t="s">
        <v>814</v>
      </c>
      <c r="D8" s="24" t="s">
        <v>814</v>
      </c>
      <c r="E8" s="24" t="s">
        <v>814</v>
      </c>
      <c r="F8" s="24" t="s">
        <v>814</v>
      </c>
      <c r="G8" s="24" t="s">
        <v>814</v>
      </c>
      <c r="H8" s="24" t="s">
        <v>811</v>
      </c>
      <c r="I8" s="24" t="s">
        <v>814</v>
      </c>
      <c r="J8" s="24" t="s">
        <v>814</v>
      </c>
      <c r="K8" s="24" t="s">
        <v>811</v>
      </c>
      <c r="L8" s="24" t="s">
        <v>811</v>
      </c>
      <c r="M8" s="24" t="s">
        <v>811</v>
      </c>
      <c r="N8" s="24" t="s">
        <v>814</v>
      </c>
      <c r="O8" s="24" t="s">
        <v>814</v>
      </c>
      <c r="P8" s="24" t="s">
        <v>814</v>
      </c>
      <c r="Q8" s="24" t="s">
        <v>814</v>
      </c>
      <c r="R8" s="63">
        <f t="shared" si="0"/>
        <v>0.66666666666666663</v>
      </c>
    </row>
    <row r="9" spans="1:18" x14ac:dyDescent="0.35">
      <c r="A9" s="55" t="s">
        <v>135</v>
      </c>
      <c r="B9" s="56" t="s">
        <v>831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63"/>
    </row>
    <row r="10" spans="1:18" x14ac:dyDescent="0.35">
      <c r="A10" s="65" t="s">
        <v>824</v>
      </c>
      <c r="B10" s="24" t="s">
        <v>811</v>
      </c>
      <c r="C10" s="24" t="s">
        <v>814</v>
      </c>
      <c r="D10" s="24" t="s">
        <v>811</v>
      </c>
      <c r="E10" s="24" t="s">
        <v>811</v>
      </c>
      <c r="F10" s="24" t="s">
        <v>811</v>
      </c>
      <c r="G10" s="24" t="s">
        <v>811</v>
      </c>
      <c r="H10" s="24" t="s">
        <v>811</v>
      </c>
      <c r="I10" s="24" t="s">
        <v>811</v>
      </c>
      <c r="J10" s="24" t="s">
        <v>814</v>
      </c>
      <c r="K10" s="24" t="s">
        <v>811</v>
      </c>
      <c r="L10" s="24" t="s">
        <v>811</v>
      </c>
      <c r="M10" s="24" t="s">
        <v>811</v>
      </c>
      <c r="N10" s="24" t="s">
        <v>811</v>
      </c>
      <c r="O10" s="24" t="s">
        <v>811</v>
      </c>
      <c r="P10" s="24" t="s">
        <v>811</v>
      </c>
      <c r="Q10" s="24" t="s">
        <v>814</v>
      </c>
      <c r="R10" s="63">
        <f t="shared" si="0"/>
        <v>1.1666666666666667</v>
      </c>
    </row>
    <row r="11" spans="1:18" x14ac:dyDescent="0.35">
      <c r="A11" s="55" t="s">
        <v>827</v>
      </c>
      <c r="B11" s="56" t="s">
        <v>831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</row>
    <row r="12" spans="1:18" x14ac:dyDescent="0.35">
      <c r="A12" s="55" t="s">
        <v>828</v>
      </c>
      <c r="B12" s="56" t="s">
        <v>831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</row>
    <row r="13" spans="1:18" x14ac:dyDescent="0.35">
      <c r="A13" t="s">
        <v>829</v>
      </c>
      <c r="B13" s="24" t="s">
        <v>831</v>
      </c>
    </row>
    <row r="14" spans="1:18" x14ac:dyDescent="0.35">
      <c r="A14" t="s">
        <v>241</v>
      </c>
      <c r="B14" s="24"/>
    </row>
    <row r="15" spans="1:18" x14ac:dyDescent="0.35">
      <c r="A15" t="s">
        <v>239</v>
      </c>
      <c r="B15" s="24"/>
    </row>
    <row r="16" spans="1:18" x14ac:dyDescent="0.35">
      <c r="A16" s="72" t="s">
        <v>859</v>
      </c>
      <c r="B16" s="24"/>
    </row>
    <row r="17" spans="1:19" x14ac:dyDescent="0.35">
      <c r="A17" s="72"/>
      <c r="B17">
        <v>3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3</v>
      </c>
      <c r="J17">
        <f t="shared" ref="J17:P17" si="1">COUNTIF(J3:J10,"+")</f>
        <v>3</v>
      </c>
      <c r="K17">
        <f t="shared" si="1"/>
        <v>5</v>
      </c>
      <c r="L17">
        <f t="shared" si="1"/>
        <v>6</v>
      </c>
      <c r="M17">
        <f t="shared" si="1"/>
        <v>4</v>
      </c>
      <c r="N17">
        <f t="shared" si="1"/>
        <v>4</v>
      </c>
      <c r="O17">
        <f t="shared" si="1"/>
        <v>3</v>
      </c>
      <c r="P17">
        <f t="shared" si="1"/>
        <v>1</v>
      </c>
    </row>
    <row r="18" spans="1:19" x14ac:dyDescent="0.35">
      <c r="A18" t="s">
        <v>832</v>
      </c>
      <c r="B18" s="56" t="s">
        <v>833</v>
      </c>
    </row>
    <row r="19" spans="1:19" ht="29" x14ac:dyDescent="0.35">
      <c r="A19" s="59" t="s">
        <v>836</v>
      </c>
      <c r="B19" s="61">
        <f>COUNTIF(B3:B13,"нет актуальных данных в открытом доступе")/COUNTIF(A3:A13,"*")</f>
        <v>0.36363636363636365</v>
      </c>
      <c r="R19" t="s">
        <v>832</v>
      </c>
      <c r="S19" s="56" t="s">
        <v>833</v>
      </c>
    </row>
    <row r="20" spans="1:19" ht="58" x14ac:dyDescent="0.35">
      <c r="A20" s="59" t="s">
        <v>838</v>
      </c>
      <c r="B20" s="61">
        <f>COUNTIF(R3:R10,"&lt;1")/COUNTIF(A3:A13,"*")</f>
        <v>0.36363636363636365</v>
      </c>
      <c r="R20" s="59" t="s">
        <v>836</v>
      </c>
      <c r="S20" s="61"/>
    </row>
    <row r="21" spans="1:19" ht="43.5" x14ac:dyDescent="0.35">
      <c r="A21" s="59" t="s">
        <v>839</v>
      </c>
      <c r="B21" s="61"/>
      <c r="R21" s="59" t="s">
        <v>838</v>
      </c>
      <c r="S21" s="61"/>
    </row>
    <row r="22" spans="1:19" ht="43.5" x14ac:dyDescent="0.35">
      <c r="A22" s="59" t="s">
        <v>812</v>
      </c>
      <c r="B22" s="61">
        <f>1/3*(1-B19-B20)</f>
        <v>9.0909090909090898E-2</v>
      </c>
      <c r="R22" s="59" t="s">
        <v>839</v>
      </c>
      <c r="S22" s="61"/>
    </row>
    <row r="23" spans="1:19" ht="43.5" x14ac:dyDescent="0.35">
      <c r="A23" s="59" t="s">
        <v>837</v>
      </c>
      <c r="B23" s="61">
        <f>1/3*(1-B19-B20)</f>
        <v>9.0909090909090898E-2</v>
      </c>
      <c r="R23" s="59" t="s">
        <v>812</v>
      </c>
      <c r="S23" s="61"/>
    </row>
    <row r="24" spans="1:19" ht="72.5" x14ac:dyDescent="0.35">
      <c r="A24" s="59" t="s">
        <v>842</v>
      </c>
      <c r="B24" s="61">
        <f>1/3*(1-B19-B20)</f>
        <v>9.0909090909090898E-2</v>
      </c>
      <c r="R24" s="59" t="s">
        <v>837</v>
      </c>
      <c r="S24" s="61"/>
    </row>
    <row r="25" spans="1:19" ht="43.5" x14ac:dyDescent="0.35">
      <c r="R25" s="59" t="s">
        <v>842</v>
      </c>
      <c r="S25" s="61"/>
    </row>
    <row r="28" spans="1:19" x14ac:dyDescent="0.35">
      <c r="A28" t="s">
        <v>854</v>
      </c>
    </row>
    <row r="29" spans="1:19" x14ac:dyDescent="0.35">
      <c r="A29" s="66" t="s">
        <v>830</v>
      </c>
    </row>
    <row r="30" spans="1:19" x14ac:dyDescent="0.35">
      <c r="A30" s="66" t="s">
        <v>841</v>
      </c>
    </row>
    <row r="33" spans="1:17" x14ac:dyDescent="0.35">
      <c r="A33" t="s">
        <v>861</v>
      </c>
      <c r="B33" s="72" t="s">
        <v>857</v>
      </c>
      <c r="C33" s="72" t="s">
        <v>53</v>
      </c>
      <c r="D33" s="72" t="s">
        <v>70</v>
      </c>
      <c r="E33" s="72" t="s">
        <v>42</v>
      </c>
      <c r="F33" s="72" t="s">
        <v>34</v>
      </c>
      <c r="G33" s="72" t="s">
        <v>97</v>
      </c>
      <c r="H33" s="72" t="s">
        <v>156</v>
      </c>
      <c r="I33" s="72" t="s">
        <v>241</v>
      </c>
      <c r="J33" s="72" t="s">
        <v>239</v>
      </c>
      <c r="K33" s="72" t="s">
        <v>824</v>
      </c>
      <c r="L33" s="72" t="s">
        <v>827</v>
      </c>
      <c r="M33" s="72" t="s">
        <v>859</v>
      </c>
      <c r="N33" s="72" t="s">
        <v>823</v>
      </c>
      <c r="O33" s="72" t="s">
        <v>863</v>
      </c>
      <c r="P33" s="72" t="s">
        <v>135</v>
      </c>
      <c r="Q33" s="73" t="s">
        <v>862</v>
      </c>
    </row>
    <row r="34" spans="1:17" x14ac:dyDescent="0.35">
      <c r="A34">
        <v>2019</v>
      </c>
      <c r="B34" s="2" t="s">
        <v>858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f t="shared" ref="Q34:Q48" si="2">SUM(C34:N34)</f>
        <v>3</v>
      </c>
    </row>
    <row r="35" spans="1:17" x14ac:dyDescent="0.35">
      <c r="A35">
        <v>2019</v>
      </c>
      <c r="B35" s="2" t="s">
        <v>868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Q35">
        <f t="shared" si="2"/>
        <v>5</v>
      </c>
    </row>
    <row r="36" spans="1:17" x14ac:dyDescent="0.35">
      <c r="A36">
        <v>2019</v>
      </c>
      <c r="B36" s="2" t="s">
        <v>860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Q36">
        <f t="shared" si="2"/>
        <v>4</v>
      </c>
    </row>
    <row r="37" spans="1:17" x14ac:dyDescent="0.35">
      <c r="A37">
        <v>2020</v>
      </c>
      <c r="B37" s="2" t="s">
        <v>858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Q37">
        <f t="shared" si="2"/>
        <v>3</v>
      </c>
    </row>
    <row r="38" spans="1:17" x14ac:dyDescent="0.35">
      <c r="A38">
        <v>2020</v>
      </c>
      <c r="B38" s="2" t="s">
        <v>868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Q38">
        <f t="shared" si="2"/>
        <v>6</v>
      </c>
    </row>
    <row r="39" spans="1:17" x14ac:dyDescent="0.35">
      <c r="A39">
        <v>2020</v>
      </c>
      <c r="B39" s="2" t="s">
        <v>860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Q39">
        <f t="shared" si="2"/>
        <v>4</v>
      </c>
    </row>
    <row r="40" spans="1:17" x14ac:dyDescent="0.35">
      <c r="A40">
        <v>2021</v>
      </c>
      <c r="B40" s="2" t="s">
        <v>858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Q40">
        <f t="shared" si="2"/>
        <v>4</v>
      </c>
    </row>
    <row r="41" spans="1:17" x14ac:dyDescent="0.35">
      <c r="A41">
        <v>2021</v>
      </c>
      <c r="B41" s="2" t="s">
        <v>868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Q41">
        <f t="shared" si="2"/>
        <v>5</v>
      </c>
    </row>
    <row r="42" spans="1:17" x14ac:dyDescent="0.35">
      <c r="A42">
        <v>2021</v>
      </c>
      <c r="B42" s="2" t="s">
        <v>860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Q42">
        <f t="shared" si="2"/>
        <v>4</v>
      </c>
    </row>
    <row r="43" spans="1:17" x14ac:dyDescent="0.35">
      <c r="A43">
        <v>2022</v>
      </c>
      <c r="B43" s="2" t="s">
        <v>858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Q43">
        <f t="shared" si="2"/>
        <v>4</v>
      </c>
    </row>
    <row r="44" spans="1:17" x14ac:dyDescent="0.35">
      <c r="A44">
        <v>2022</v>
      </c>
      <c r="B44" s="2" t="s">
        <v>868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Q44">
        <f t="shared" si="2"/>
        <v>5</v>
      </c>
    </row>
    <row r="45" spans="1:17" x14ac:dyDescent="0.35">
      <c r="A45">
        <v>2022</v>
      </c>
      <c r="B45" s="2" t="s">
        <v>860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Q45">
        <f t="shared" si="2"/>
        <v>4</v>
      </c>
    </row>
    <row r="46" spans="1:17" x14ac:dyDescent="0.35">
      <c r="A46">
        <v>2023</v>
      </c>
      <c r="B46" s="2" t="s">
        <v>858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Q46">
        <f t="shared" si="2"/>
        <v>4</v>
      </c>
    </row>
    <row r="47" spans="1:17" x14ac:dyDescent="0.35">
      <c r="A47">
        <v>2023</v>
      </c>
      <c r="B47" s="2" t="s">
        <v>868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Q47">
        <f t="shared" si="2"/>
        <v>4</v>
      </c>
    </row>
    <row r="48" spans="1:17" x14ac:dyDescent="0.35">
      <c r="A48">
        <v>2023</v>
      </c>
      <c r="B48" s="2" t="s">
        <v>860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Q48">
        <f t="shared" si="2"/>
        <v>6</v>
      </c>
    </row>
    <row r="50" spans="2:15" x14ac:dyDescent="0.35">
      <c r="B50" t="s">
        <v>861</v>
      </c>
      <c r="C50" t="s">
        <v>864</v>
      </c>
      <c r="D50" t="s">
        <v>869</v>
      </c>
      <c r="E50" t="s">
        <v>865</v>
      </c>
      <c r="F50" t="s">
        <v>866</v>
      </c>
      <c r="G50" t="s">
        <v>870</v>
      </c>
      <c r="H50" t="s">
        <v>867</v>
      </c>
      <c r="I50" t="s">
        <v>872</v>
      </c>
    </row>
    <row r="51" spans="2:15" x14ac:dyDescent="0.35">
      <c r="B51">
        <v>2019</v>
      </c>
      <c r="C51" cm="1">
        <f t="array" ref="C51:E51">TRANSPOSE(Q34:Q36)</f>
        <v>3</v>
      </c>
      <c r="D51">
        <v>5</v>
      </c>
      <c r="E51">
        <v>4</v>
      </c>
      <c r="F51" s="74"/>
      <c r="I51" s="75">
        <f>N52/O53</f>
        <v>4.1379310344827586E-2</v>
      </c>
      <c r="N51" t="s">
        <v>871</v>
      </c>
      <c r="O51" t="s">
        <v>871</v>
      </c>
    </row>
    <row r="52" spans="2:15" x14ac:dyDescent="0.35">
      <c r="F52" s="74">
        <v>60</v>
      </c>
      <c r="G52">
        <v>39</v>
      </c>
      <c r="H52">
        <v>191</v>
      </c>
      <c r="J52" s="76">
        <f>AVERAGE(I51,I53)</f>
        <v>4.1194387033612528E-2</v>
      </c>
      <c r="N52">
        <f>SUM(_xlfn.ANCHORARRAY(C51))</f>
        <v>12</v>
      </c>
    </row>
    <row r="53" spans="2:15" x14ac:dyDescent="0.35">
      <c r="B53">
        <v>2020</v>
      </c>
      <c r="C53" cm="1">
        <f t="array" ref="C53:E53">TRANSPOSE(Q37:Q39)</f>
        <v>3</v>
      </c>
      <c r="D53">
        <v>6</v>
      </c>
      <c r="E53">
        <v>4</v>
      </c>
      <c r="F53" s="74"/>
      <c r="I53" s="75">
        <f>N54/O55</f>
        <v>4.1009463722397478E-2</v>
      </c>
      <c r="K53" s="76">
        <f>I53-I51</f>
        <v>-3.6984662243010752E-4</v>
      </c>
      <c r="O53">
        <f>SUM(F52:H52)</f>
        <v>290</v>
      </c>
    </row>
    <row r="54" spans="2:15" x14ac:dyDescent="0.35">
      <c r="F54" s="74">
        <v>69</v>
      </c>
      <c r="G54">
        <v>44</v>
      </c>
      <c r="H54">
        <v>204</v>
      </c>
      <c r="I54" s="75"/>
      <c r="J54" s="76">
        <f>AVERAGE(I53,I55)</f>
        <v>4.0944983433525782E-2</v>
      </c>
      <c r="N54">
        <f>SUM(_xlfn.ANCHORARRAY(C53))</f>
        <v>13</v>
      </c>
    </row>
    <row r="55" spans="2:15" x14ac:dyDescent="0.35">
      <c r="B55">
        <v>2021</v>
      </c>
      <c r="C55" cm="1">
        <f t="array" ref="C55:E55">TRANSPOSE(Q40:Q42)</f>
        <v>4</v>
      </c>
      <c r="D55">
        <v>5</v>
      </c>
      <c r="E55">
        <v>4</v>
      </c>
      <c r="F55" s="74"/>
      <c r="I55" s="75">
        <f>N56/O57</f>
        <v>4.0880503144654086E-2</v>
      </c>
      <c r="K55" s="76">
        <f>I55-I53</f>
        <v>-1.289605777433922E-4</v>
      </c>
      <c r="O55">
        <f>SUM(F54:H54)</f>
        <v>317</v>
      </c>
    </row>
    <row r="56" spans="2:15" x14ac:dyDescent="0.35">
      <c r="F56" s="74">
        <v>89</v>
      </c>
      <c r="G56">
        <v>46</v>
      </c>
      <c r="H56">
        <v>183</v>
      </c>
      <c r="I56" s="75"/>
      <c r="J56" s="76">
        <f>AVERAGE(I55,I57)</f>
        <v>4.0317927413305636E-2</v>
      </c>
      <c r="N56">
        <f>SUM(_xlfn.ANCHORARRAY(C55))</f>
        <v>13</v>
      </c>
    </row>
    <row r="57" spans="2:15" x14ac:dyDescent="0.35">
      <c r="B57">
        <v>2022</v>
      </c>
      <c r="C57" cm="1">
        <f t="array" ref="C57:E57">TRANSPOSE(Q43:Q45)</f>
        <v>4</v>
      </c>
      <c r="D57">
        <v>5</v>
      </c>
      <c r="E57">
        <v>4</v>
      </c>
      <c r="F57" s="74"/>
      <c r="I57" s="75">
        <f>N58/O59</f>
        <v>3.9755351681957186E-2</v>
      </c>
      <c r="K57" s="76">
        <f>I57-I55</f>
        <v>-1.1251514626968995E-3</v>
      </c>
      <c r="O57">
        <f>SUM(F56:H56)</f>
        <v>318</v>
      </c>
    </row>
    <row r="58" spans="2:15" x14ac:dyDescent="0.35">
      <c r="F58" s="74">
        <v>101</v>
      </c>
      <c r="G58">
        <v>50</v>
      </c>
      <c r="H58">
        <v>176</v>
      </c>
      <c r="I58" s="75"/>
      <c r="J58" s="76">
        <f>AVERAGE(I57,I59)</f>
        <v>3.9161422397452419E-2</v>
      </c>
      <c r="N58">
        <f>SUM(_xlfn.ANCHORARRAY(C57))</f>
        <v>13</v>
      </c>
    </row>
    <row r="59" spans="2:15" x14ac:dyDescent="0.35">
      <c r="B59">
        <v>2023</v>
      </c>
      <c r="C59" cm="1">
        <f t="array" ref="C59:E59">TRANSPOSE(Q46:Q48)</f>
        <v>4</v>
      </c>
      <c r="D59">
        <v>4</v>
      </c>
      <c r="E59">
        <v>6</v>
      </c>
      <c r="F59" s="74"/>
      <c r="I59" s="75">
        <f>N60/O61</f>
        <v>3.8567493112947659E-2</v>
      </c>
      <c r="K59" s="76">
        <f>I59-I57</f>
        <v>-1.187858569009527E-3</v>
      </c>
      <c r="O59">
        <f>SUM(F58:H58)</f>
        <v>327</v>
      </c>
    </row>
    <row r="60" spans="2:15" x14ac:dyDescent="0.35">
      <c r="F60">
        <v>83</v>
      </c>
      <c r="G60">
        <v>54</v>
      </c>
      <c r="H60">
        <v>226</v>
      </c>
      <c r="N60">
        <f>SUM(_xlfn.ANCHORARRAY(C59))</f>
        <v>14</v>
      </c>
    </row>
    <row r="61" spans="2:15" ht="17.5" x14ac:dyDescent="0.35">
      <c r="C61" s="77" t="s">
        <v>873</v>
      </c>
      <c r="O61">
        <f>SUM(F60:H60)</f>
        <v>363</v>
      </c>
    </row>
  </sheetData>
  <hyperlinks>
    <hyperlink ref="A29" r:id="rId1" xr:uid="{3A5D89DC-5B3C-403B-A68F-96A89401D0CE}"/>
    <hyperlink ref="A30" r:id="rId2" xr:uid="{869A1AE5-8528-492D-A40A-66E64B67E6C7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DBA7-C0BA-4D92-9885-05F88322B1CC}">
  <dimension ref="A3:D7"/>
  <sheetViews>
    <sheetView zoomScale="44" zoomScaleNormal="113" workbookViewId="0">
      <selection activeCell="E7" sqref="E7"/>
    </sheetView>
  </sheetViews>
  <sheetFormatPr defaultRowHeight="14.5" x14ac:dyDescent="0.35"/>
  <cols>
    <col min="1" max="1" width="18.6328125" bestFit="1" customWidth="1"/>
    <col min="2" max="2" width="86.90625" bestFit="1" customWidth="1"/>
    <col min="3" max="3" width="97" bestFit="1" customWidth="1"/>
    <col min="4" max="4" width="41.54296875" bestFit="1" customWidth="1"/>
    <col min="5" max="5" width="117.08984375" bestFit="1" customWidth="1"/>
    <col min="6" max="6" width="65.453125" bestFit="1" customWidth="1"/>
    <col min="7" max="7" width="123.36328125" bestFit="1" customWidth="1"/>
    <col min="8" max="8" width="255.6328125" bestFit="1" customWidth="1"/>
    <col min="9" max="9" width="55" bestFit="1" customWidth="1"/>
    <col min="10" max="10" width="255.6328125" bestFit="1" customWidth="1"/>
    <col min="11" max="11" width="75.26953125" bestFit="1" customWidth="1"/>
    <col min="12" max="13" width="255.6328125" bestFit="1" customWidth="1"/>
    <col min="14" max="14" width="243.7265625" bestFit="1" customWidth="1"/>
    <col min="15" max="15" width="58.08984375" bestFit="1" customWidth="1"/>
    <col min="16" max="16" width="28" bestFit="1" customWidth="1"/>
    <col min="17" max="17" width="110.08984375" bestFit="1" customWidth="1"/>
    <col min="18" max="18" width="67.08984375" bestFit="1" customWidth="1"/>
    <col min="19" max="19" width="163.08984375" bestFit="1" customWidth="1"/>
    <col min="20" max="20" width="99.453125" bestFit="1" customWidth="1"/>
    <col min="21" max="21" width="27.6328125" bestFit="1" customWidth="1"/>
    <col min="22" max="22" width="115.1796875" bestFit="1" customWidth="1"/>
    <col min="23" max="23" width="130.7265625" bestFit="1" customWidth="1"/>
    <col min="24" max="24" width="90.26953125" bestFit="1" customWidth="1"/>
    <col min="25" max="25" width="84" bestFit="1" customWidth="1"/>
    <col min="26" max="26" width="53.6328125" bestFit="1" customWidth="1"/>
    <col min="27" max="27" width="169.81640625" bestFit="1" customWidth="1"/>
    <col min="28" max="28" width="150.1796875" bestFit="1" customWidth="1"/>
    <col min="29" max="29" width="39.453125" bestFit="1" customWidth="1"/>
    <col min="30" max="30" width="181.08984375" bestFit="1" customWidth="1"/>
    <col min="31" max="31" width="136.81640625" bestFit="1" customWidth="1"/>
    <col min="32" max="32" width="135.36328125" bestFit="1" customWidth="1"/>
    <col min="33" max="33" width="175.453125" bestFit="1" customWidth="1"/>
    <col min="34" max="34" width="131.90625" bestFit="1" customWidth="1"/>
    <col min="35" max="35" width="255.6328125" bestFit="1" customWidth="1"/>
    <col min="36" max="36" width="40.54296875" bestFit="1" customWidth="1"/>
    <col min="37" max="37" width="114.54296875" bestFit="1" customWidth="1"/>
    <col min="38" max="38" width="91.7265625" bestFit="1" customWidth="1"/>
    <col min="39" max="39" width="109" bestFit="1" customWidth="1"/>
    <col min="40" max="40" width="78.453125" bestFit="1" customWidth="1"/>
    <col min="41" max="41" width="131.7265625" bestFit="1" customWidth="1"/>
    <col min="42" max="42" width="194.90625" bestFit="1" customWidth="1"/>
    <col min="43" max="43" width="163.08984375" bestFit="1" customWidth="1"/>
    <col min="44" max="44" width="88.81640625" bestFit="1" customWidth="1"/>
    <col min="45" max="45" width="141.36328125" bestFit="1" customWidth="1"/>
    <col min="46" max="46" width="221.81640625" bestFit="1" customWidth="1"/>
    <col min="47" max="47" width="93.90625" bestFit="1" customWidth="1"/>
    <col min="48" max="48" width="140.54296875" bestFit="1" customWidth="1"/>
    <col min="49" max="49" width="182.6328125" bestFit="1" customWidth="1"/>
    <col min="50" max="50" width="90.7265625" bestFit="1" customWidth="1"/>
    <col min="51" max="51" width="47.7265625" bestFit="1" customWidth="1"/>
    <col min="52" max="52" width="112.08984375" bestFit="1" customWidth="1"/>
    <col min="53" max="53" width="64.36328125" bestFit="1" customWidth="1"/>
    <col min="54" max="54" width="210.1796875" bestFit="1" customWidth="1"/>
    <col min="55" max="55" width="157.453125" bestFit="1" customWidth="1"/>
    <col min="56" max="56" width="74" bestFit="1" customWidth="1"/>
    <col min="57" max="57" width="84.453125" bestFit="1" customWidth="1"/>
    <col min="58" max="58" width="100.08984375" bestFit="1" customWidth="1"/>
    <col min="59" max="59" width="96" bestFit="1" customWidth="1"/>
    <col min="60" max="60" width="92" bestFit="1" customWidth="1"/>
    <col min="61" max="61" width="213" bestFit="1" customWidth="1"/>
    <col min="62" max="62" width="85" bestFit="1" customWidth="1"/>
    <col min="63" max="63" width="137.7265625" bestFit="1" customWidth="1"/>
    <col min="64" max="64" width="69.90625" bestFit="1" customWidth="1"/>
    <col min="65" max="65" width="173.26953125" bestFit="1" customWidth="1"/>
    <col min="66" max="66" width="156.36328125" bestFit="1" customWidth="1"/>
    <col min="67" max="67" width="72.08984375" bestFit="1" customWidth="1"/>
    <col min="68" max="68" width="55.81640625" bestFit="1" customWidth="1"/>
    <col min="69" max="69" width="64.26953125" bestFit="1" customWidth="1"/>
    <col min="70" max="70" width="79.36328125" bestFit="1" customWidth="1"/>
    <col min="71" max="71" width="52.7265625" bestFit="1" customWidth="1"/>
    <col min="72" max="72" width="84.90625" bestFit="1" customWidth="1"/>
    <col min="73" max="73" width="114.453125" bestFit="1" customWidth="1"/>
    <col min="74" max="74" width="28.7265625" bestFit="1" customWidth="1"/>
    <col min="75" max="75" width="39.54296875" bestFit="1" customWidth="1"/>
    <col min="76" max="76" width="26.90625" bestFit="1" customWidth="1"/>
    <col min="77" max="77" width="45.453125" bestFit="1" customWidth="1"/>
    <col min="78" max="78" width="105.36328125" bestFit="1" customWidth="1"/>
    <col min="79" max="79" width="97.81640625" bestFit="1" customWidth="1"/>
    <col min="80" max="80" width="117.90625" bestFit="1" customWidth="1"/>
    <col min="81" max="81" width="226.90625" bestFit="1" customWidth="1"/>
    <col min="82" max="82" width="88.08984375" bestFit="1" customWidth="1"/>
    <col min="83" max="83" width="221.81640625" bestFit="1" customWidth="1"/>
    <col min="84" max="84" width="99.7265625" bestFit="1" customWidth="1"/>
    <col min="85" max="85" width="242.26953125" bestFit="1" customWidth="1"/>
    <col min="86" max="86" width="169.6328125" bestFit="1" customWidth="1"/>
    <col min="87" max="87" width="212.36328125" bestFit="1" customWidth="1"/>
    <col min="88" max="88" width="161.1796875" bestFit="1" customWidth="1"/>
    <col min="89" max="89" width="255.6328125" bestFit="1" customWidth="1"/>
    <col min="90" max="90" width="69.36328125" bestFit="1" customWidth="1"/>
    <col min="91" max="91" width="64.7265625" bestFit="1" customWidth="1"/>
    <col min="92" max="92" width="44.6328125" bestFit="1" customWidth="1"/>
    <col min="93" max="93" width="191.36328125" bestFit="1" customWidth="1"/>
    <col min="94" max="94" width="157.54296875" bestFit="1" customWidth="1"/>
    <col min="95" max="95" width="109.26953125" bestFit="1" customWidth="1"/>
    <col min="96" max="96" width="74.08984375" bestFit="1" customWidth="1"/>
    <col min="97" max="97" width="76.08984375" bestFit="1" customWidth="1"/>
    <col min="98" max="98" width="93.6328125" bestFit="1" customWidth="1"/>
    <col min="99" max="99" width="50.90625" bestFit="1" customWidth="1"/>
    <col min="100" max="100" width="44.26953125" bestFit="1" customWidth="1"/>
    <col min="101" max="101" width="40.7265625" bestFit="1" customWidth="1"/>
    <col min="102" max="102" width="56.7265625" bestFit="1" customWidth="1"/>
    <col min="103" max="103" width="36.08984375" bestFit="1" customWidth="1"/>
    <col min="104" max="104" width="104.453125" bestFit="1" customWidth="1"/>
    <col min="105" max="105" width="255.6328125" bestFit="1" customWidth="1"/>
    <col min="106" max="106" width="65.36328125" bestFit="1" customWidth="1"/>
    <col min="107" max="107" width="89.26953125" bestFit="1" customWidth="1"/>
    <col min="108" max="108" width="207.81640625" bestFit="1" customWidth="1"/>
    <col min="109" max="109" width="90.1796875" bestFit="1" customWidth="1"/>
    <col min="110" max="110" width="90.26953125" bestFit="1" customWidth="1"/>
    <col min="111" max="111" width="232.26953125" bestFit="1" customWidth="1"/>
    <col min="112" max="112" width="158" bestFit="1" customWidth="1"/>
    <col min="113" max="113" width="117.90625" bestFit="1" customWidth="1"/>
    <col min="114" max="114" width="92.26953125" bestFit="1" customWidth="1"/>
    <col min="115" max="115" width="93.7265625" bestFit="1" customWidth="1"/>
    <col min="116" max="116" width="84.453125" bestFit="1" customWidth="1"/>
    <col min="117" max="117" width="101.08984375" bestFit="1" customWidth="1"/>
    <col min="118" max="118" width="251" bestFit="1" customWidth="1"/>
    <col min="119" max="119" width="33.08984375" bestFit="1" customWidth="1"/>
    <col min="120" max="120" width="167.1796875" bestFit="1" customWidth="1"/>
    <col min="121" max="121" width="122.453125" bestFit="1" customWidth="1"/>
    <col min="122" max="122" width="32.08984375" bestFit="1" customWidth="1"/>
    <col min="123" max="123" width="107.1796875" bestFit="1" customWidth="1"/>
    <col min="124" max="124" width="148.6328125" bestFit="1" customWidth="1"/>
    <col min="125" max="125" width="226.54296875" bestFit="1" customWidth="1"/>
    <col min="126" max="126" width="255.6328125" bestFit="1" customWidth="1"/>
    <col min="127" max="127" width="114.26953125" bestFit="1" customWidth="1"/>
    <col min="128" max="128" width="244.08984375" bestFit="1" customWidth="1"/>
    <col min="129" max="129" width="168.08984375" bestFit="1" customWidth="1"/>
    <col min="130" max="130" width="139.90625" bestFit="1" customWidth="1"/>
    <col min="131" max="131" width="73.08984375" bestFit="1" customWidth="1"/>
    <col min="132" max="132" width="87" bestFit="1" customWidth="1"/>
    <col min="133" max="133" width="186.08984375" bestFit="1" customWidth="1"/>
    <col min="134" max="134" width="78.54296875" bestFit="1" customWidth="1"/>
    <col min="135" max="135" width="130.54296875" bestFit="1" customWidth="1"/>
    <col min="136" max="136" width="134.36328125" bestFit="1" customWidth="1"/>
    <col min="137" max="137" width="45" bestFit="1" customWidth="1"/>
    <col min="138" max="138" width="102.90625" bestFit="1" customWidth="1"/>
    <col min="139" max="139" width="138.08984375" bestFit="1" customWidth="1"/>
    <col min="140" max="140" width="29.6328125" bestFit="1" customWidth="1"/>
    <col min="141" max="141" width="255.6328125" bestFit="1" customWidth="1"/>
    <col min="142" max="142" width="24.90625" bestFit="1" customWidth="1"/>
    <col min="143" max="143" width="34.90625" bestFit="1" customWidth="1"/>
    <col min="144" max="144" width="255.6328125" bestFit="1" customWidth="1"/>
    <col min="145" max="145" width="181.08984375" bestFit="1" customWidth="1"/>
    <col min="146" max="146" width="129.90625" bestFit="1" customWidth="1"/>
    <col min="147" max="147" width="205.36328125" bestFit="1" customWidth="1"/>
    <col min="148" max="148" width="115.90625" bestFit="1" customWidth="1"/>
    <col min="149" max="149" width="189.08984375" bestFit="1" customWidth="1"/>
    <col min="150" max="150" width="83.81640625" bestFit="1" customWidth="1"/>
    <col min="151" max="151" width="79.81640625" bestFit="1" customWidth="1"/>
    <col min="152" max="152" width="70.6328125" bestFit="1" customWidth="1"/>
    <col min="153" max="153" width="10.90625" bestFit="1" customWidth="1"/>
  </cols>
  <sheetData>
    <row r="3" spans="1:4" x14ac:dyDescent="0.35">
      <c r="A3" s="57" t="s">
        <v>802</v>
      </c>
      <c r="B3" t="s">
        <v>804</v>
      </c>
      <c r="C3" t="s">
        <v>805</v>
      </c>
      <c r="D3" t="s">
        <v>806</v>
      </c>
    </row>
    <row r="4" spans="1:4" x14ac:dyDescent="0.35">
      <c r="A4" s="58" t="s">
        <v>21</v>
      </c>
      <c r="B4">
        <v>4</v>
      </c>
      <c r="C4">
        <v>3</v>
      </c>
      <c r="D4">
        <v>0.5</v>
      </c>
    </row>
    <row r="5" spans="1:4" x14ac:dyDescent="0.35">
      <c r="A5" s="58" t="s">
        <v>20</v>
      </c>
      <c r="B5">
        <v>18</v>
      </c>
      <c r="C5">
        <v>7</v>
      </c>
      <c r="D5">
        <v>11</v>
      </c>
    </row>
    <row r="6" spans="1:4" x14ac:dyDescent="0.35">
      <c r="A6" s="58" t="s">
        <v>844</v>
      </c>
      <c r="B6">
        <v>19</v>
      </c>
      <c r="C6">
        <v>9</v>
      </c>
      <c r="D6">
        <v>11.5</v>
      </c>
    </row>
    <row r="7" spans="1:4" x14ac:dyDescent="0.35">
      <c r="A7" s="58" t="s">
        <v>803</v>
      </c>
      <c r="B7">
        <v>41</v>
      </c>
      <c r="C7">
        <v>19</v>
      </c>
      <c r="D7">
        <v>23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B108-A2AD-4E85-8103-350D3B406A10}">
  <dimension ref="A3:C7"/>
  <sheetViews>
    <sheetView zoomScale="46" workbookViewId="0">
      <selection activeCell="H20" sqref="H20"/>
    </sheetView>
  </sheetViews>
  <sheetFormatPr defaultRowHeight="14.5" x14ac:dyDescent="0.35"/>
  <cols>
    <col min="1" max="1" width="17" bestFit="1" customWidth="1"/>
    <col min="2" max="2" width="18.36328125" bestFit="1" customWidth="1"/>
    <col min="3" max="3" width="21.08984375" bestFit="1" customWidth="1"/>
    <col min="4" max="4" width="32.36328125" bestFit="1" customWidth="1"/>
  </cols>
  <sheetData>
    <row r="3" spans="1:3" x14ac:dyDescent="0.35">
      <c r="A3" s="57" t="s">
        <v>802</v>
      </c>
      <c r="B3" t="s">
        <v>855</v>
      </c>
      <c r="C3" t="s">
        <v>856</v>
      </c>
    </row>
    <row r="4" spans="1:3" x14ac:dyDescent="0.35">
      <c r="A4" s="58" t="s">
        <v>19</v>
      </c>
      <c r="B4">
        <v>6</v>
      </c>
      <c r="C4">
        <v>23</v>
      </c>
    </row>
    <row r="5" spans="1:3" x14ac:dyDescent="0.35">
      <c r="A5" s="58" t="s">
        <v>20</v>
      </c>
      <c r="B5">
        <v>4</v>
      </c>
      <c r="C5">
        <v>24</v>
      </c>
    </row>
    <row r="6" spans="1:3" x14ac:dyDescent="0.35">
      <c r="A6" s="58" t="s">
        <v>21</v>
      </c>
      <c r="B6">
        <v>0</v>
      </c>
      <c r="C6">
        <v>8</v>
      </c>
    </row>
    <row r="7" spans="1:3" x14ac:dyDescent="0.35">
      <c r="A7" s="58" t="s">
        <v>803</v>
      </c>
      <c r="B7">
        <v>10</v>
      </c>
      <c r="C7">
        <v>55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89C5-52E3-4B34-B734-A138F538A633}">
  <sheetPr filterMode="1"/>
  <dimension ref="A1:O177"/>
  <sheetViews>
    <sheetView zoomScale="36" zoomScaleNormal="70" workbookViewId="0">
      <pane ySplit="1" topLeftCell="A160" activePane="bottomLeft" state="frozen"/>
      <selection pane="bottomLeft" activeCell="H1" sqref="H1"/>
    </sheetView>
  </sheetViews>
  <sheetFormatPr defaultRowHeight="14.5" outlineLevelCol="1" x14ac:dyDescent="0.35"/>
  <cols>
    <col min="1" max="1" width="13.26953125" customWidth="1"/>
    <col min="2" max="2" width="62.08984375" customWidth="1"/>
    <col min="3" max="3" width="18.81640625" customWidth="1" outlineLevel="1"/>
    <col min="4" max="4" width="28.08984375" style="24" customWidth="1" outlineLevel="1"/>
    <col min="5" max="5" width="34.7265625" style="24" customWidth="1" outlineLevel="1"/>
    <col min="6" max="6" width="14.453125" customWidth="1" outlineLevel="1"/>
    <col min="7" max="7" width="19.08984375" customWidth="1" outlineLevel="1"/>
    <col min="13" max="13" width="17.81640625" customWidth="1"/>
    <col min="14" max="14" width="14" customWidth="1"/>
    <col min="15" max="15" width="17" customWidth="1"/>
  </cols>
  <sheetData>
    <row r="1" spans="1:15" s="10" customFormat="1" ht="61.5" customHeight="1" x14ac:dyDescent="0.35">
      <c r="A1" s="10" t="s">
        <v>801</v>
      </c>
      <c r="B1" s="11" t="s">
        <v>432</v>
      </c>
      <c r="C1" s="11" t="s">
        <v>256</v>
      </c>
      <c r="D1" s="11" t="s">
        <v>796</v>
      </c>
      <c r="E1" s="11" t="s">
        <v>430</v>
      </c>
      <c r="F1" s="10" t="s">
        <v>799</v>
      </c>
      <c r="G1" s="10" t="s">
        <v>800</v>
      </c>
      <c r="H1" s="10" t="s">
        <v>97</v>
      </c>
      <c r="I1" s="10" t="s">
        <v>809</v>
      </c>
      <c r="J1" s="10" t="s">
        <v>34</v>
      </c>
      <c r="K1" s="10" t="s">
        <v>816</v>
      </c>
      <c r="L1" s="10" t="s">
        <v>840</v>
      </c>
      <c r="M1" s="10" t="s">
        <v>823</v>
      </c>
      <c r="N1" s="10" t="s">
        <v>824</v>
      </c>
      <c r="O1" s="10" t="s">
        <v>829</v>
      </c>
    </row>
    <row r="2" spans="1:15" hidden="1" x14ac:dyDescent="0.35">
      <c r="B2" s="78" t="s">
        <v>257</v>
      </c>
      <c r="C2" s="78"/>
      <c r="D2" s="78"/>
      <c r="E2" s="78"/>
    </row>
    <row r="3" spans="1:15" hidden="1" x14ac:dyDescent="0.35">
      <c r="B3" s="18" t="s">
        <v>258</v>
      </c>
      <c r="C3" s="5"/>
      <c r="D3" s="15"/>
      <c r="E3" s="15"/>
    </row>
    <row r="4" spans="1:15" hidden="1" x14ac:dyDescent="0.35">
      <c r="A4" t="s">
        <v>19</v>
      </c>
      <c r="B4" s="5" t="s">
        <v>259</v>
      </c>
      <c r="C4" s="55">
        <v>1</v>
      </c>
      <c r="D4" s="15">
        <v>1</v>
      </c>
      <c r="E4" s="15">
        <v>1</v>
      </c>
      <c r="F4">
        <f>IF(SUM(C4:E4)&gt;=0.5,1,0)</f>
        <v>1</v>
      </c>
      <c r="G4">
        <f>IF(SUM(C4:E4)=3,1,0)</f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5" hidden="1" x14ac:dyDescent="0.35">
      <c r="A5" t="s">
        <v>19</v>
      </c>
      <c r="B5" s="5" t="s">
        <v>260</v>
      </c>
      <c r="C5" s="5">
        <v>1</v>
      </c>
      <c r="D5" s="15">
        <v>1</v>
      </c>
      <c r="E5" s="15">
        <v>0</v>
      </c>
      <c r="F5">
        <f t="shared" ref="F5:F10" si="0">IF(SUM(C5:E5)&gt;=0.5,1,0)</f>
        <v>1</v>
      </c>
      <c r="G5">
        <f t="shared" ref="G5:G10" si="1">IF(SUM(C5:E5)=3,1,0)</f>
        <v>0</v>
      </c>
      <c r="H5">
        <v>1</v>
      </c>
      <c r="I5">
        <v>1</v>
      </c>
      <c r="J5">
        <v>1</v>
      </c>
      <c r="K5">
        <v>1</v>
      </c>
      <c r="L5">
        <v>1</v>
      </c>
    </row>
    <row r="6" spans="1:15" hidden="1" x14ac:dyDescent="0.35">
      <c r="A6" t="s">
        <v>19</v>
      </c>
      <c r="B6" s="5" t="s">
        <v>265</v>
      </c>
      <c r="C6" s="5">
        <v>1</v>
      </c>
      <c r="D6" s="15">
        <v>1</v>
      </c>
      <c r="E6" s="15">
        <v>0</v>
      </c>
      <c r="F6">
        <f t="shared" si="0"/>
        <v>1</v>
      </c>
      <c r="G6">
        <f t="shared" si="1"/>
        <v>0</v>
      </c>
      <c r="H6">
        <v>1</v>
      </c>
      <c r="I6">
        <v>1</v>
      </c>
      <c r="J6">
        <v>1</v>
      </c>
      <c r="K6">
        <v>1</v>
      </c>
      <c r="L6">
        <v>1</v>
      </c>
    </row>
    <row r="7" spans="1:15" ht="43.5" hidden="1" x14ac:dyDescent="0.35">
      <c r="A7" t="s">
        <v>19</v>
      </c>
      <c r="B7" s="12" t="s">
        <v>261</v>
      </c>
      <c r="C7" s="5">
        <v>1</v>
      </c>
      <c r="D7" s="15">
        <v>0</v>
      </c>
      <c r="E7" s="15">
        <v>1</v>
      </c>
      <c r="F7">
        <f t="shared" si="0"/>
        <v>1</v>
      </c>
      <c r="G7">
        <f t="shared" si="1"/>
        <v>0</v>
      </c>
      <c r="H7">
        <v>1</v>
      </c>
      <c r="I7">
        <v>1</v>
      </c>
      <c r="J7">
        <v>1</v>
      </c>
      <c r="K7">
        <v>1</v>
      </c>
      <c r="L7">
        <v>1</v>
      </c>
    </row>
    <row r="8" spans="1:15" ht="29" hidden="1" x14ac:dyDescent="0.35">
      <c r="A8" t="s">
        <v>19</v>
      </c>
      <c r="B8" s="12" t="s">
        <v>262</v>
      </c>
      <c r="C8" s="5">
        <v>0</v>
      </c>
      <c r="D8" s="15">
        <v>1</v>
      </c>
      <c r="E8" s="15">
        <v>0</v>
      </c>
      <c r="F8">
        <f t="shared" si="0"/>
        <v>1</v>
      </c>
      <c r="G8">
        <f t="shared" si="1"/>
        <v>0</v>
      </c>
      <c r="H8">
        <v>1</v>
      </c>
      <c r="I8">
        <v>0</v>
      </c>
      <c r="J8">
        <v>1</v>
      </c>
      <c r="K8">
        <v>1</v>
      </c>
      <c r="L8">
        <v>1</v>
      </c>
    </row>
    <row r="9" spans="1:15" ht="29" hidden="1" x14ac:dyDescent="0.35">
      <c r="A9" t="s">
        <v>19</v>
      </c>
      <c r="B9" s="12" t="s">
        <v>846</v>
      </c>
      <c r="C9" s="5">
        <v>0</v>
      </c>
      <c r="D9" s="15">
        <v>0</v>
      </c>
      <c r="E9" s="15">
        <v>0</v>
      </c>
      <c r="F9">
        <f t="shared" si="0"/>
        <v>0</v>
      </c>
      <c r="G9">
        <f t="shared" si="1"/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5" ht="29" hidden="1" x14ac:dyDescent="0.35">
      <c r="A10" t="s">
        <v>19</v>
      </c>
      <c r="B10" s="12" t="s">
        <v>264</v>
      </c>
      <c r="C10" s="5">
        <v>0</v>
      </c>
      <c r="D10" s="15">
        <v>0</v>
      </c>
      <c r="E10" s="15">
        <v>0</v>
      </c>
      <c r="F10">
        <f t="shared" si="0"/>
        <v>0</v>
      </c>
      <c r="G10">
        <f t="shared" si="1"/>
        <v>0</v>
      </c>
      <c r="H10">
        <v>1</v>
      </c>
      <c r="I10">
        <v>0</v>
      </c>
      <c r="J10">
        <v>1</v>
      </c>
      <c r="K10">
        <v>1</v>
      </c>
      <c r="L10">
        <v>1</v>
      </c>
    </row>
    <row r="11" spans="1:15" hidden="1" x14ac:dyDescent="0.35">
      <c r="B11" s="18" t="s">
        <v>266</v>
      </c>
      <c r="C11" s="5"/>
      <c r="D11" s="15"/>
      <c r="E11" s="15"/>
    </row>
    <row r="12" spans="1:15" ht="29" hidden="1" x14ac:dyDescent="0.35">
      <c r="A12" t="s">
        <v>19</v>
      </c>
      <c r="B12" s="12" t="s">
        <v>267</v>
      </c>
      <c r="C12" s="5">
        <v>1</v>
      </c>
      <c r="D12" s="15">
        <v>1</v>
      </c>
      <c r="E12" s="15">
        <v>1</v>
      </c>
      <c r="F12">
        <f t="shared" ref="F12:F15" si="2">IF(SUM(C12:E12)&gt;=0.5,1,0)</f>
        <v>1</v>
      </c>
      <c r="G12">
        <f t="shared" ref="G12:G15" si="3">IF(SUM(C12:E12)=3,1,0)</f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5" ht="29" hidden="1" x14ac:dyDescent="0.35">
      <c r="A13" t="s">
        <v>19</v>
      </c>
      <c r="B13" s="12" t="s">
        <v>268</v>
      </c>
      <c r="C13" s="5">
        <v>0</v>
      </c>
      <c r="D13" s="15">
        <v>1</v>
      </c>
      <c r="E13" s="15">
        <v>0</v>
      </c>
      <c r="F13">
        <f t="shared" si="2"/>
        <v>1</v>
      </c>
      <c r="G13">
        <f t="shared" si="3"/>
        <v>0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5" ht="29" hidden="1" x14ac:dyDescent="0.35">
      <c r="A14" t="s">
        <v>19</v>
      </c>
      <c r="B14" s="12" t="s">
        <v>269</v>
      </c>
      <c r="C14" s="5">
        <v>0</v>
      </c>
      <c r="D14" s="15">
        <v>0</v>
      </c>
      <c r="E14" s="15">
        <v>0</v>
      </c>
      <c r="F14">
        <f t="shared" si="2"/>
        <v>0</v>
      </c>
      <c r="G14">
        <f t="shared" si="3"/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5" ht="43.5" hidden="1" x14ac:dyDescent="0.35">
      <c r="A15" t="s">
        <v>19</v>
      </c>
      <c r="B15" s="12" t="s">
        <v>270</v>
      </c>
      <c r="C15" s="5">
        <v>0</v>
      </c>
      <c r="D15" s="15">
        <v>0</v>
      </c>
      <c r="E15" s="15">
        <v>0</v>
      </c>
      <c r="F15">
        <f t="shared" si="2"/>
        <v>0</v>
      </c>
      <c r="G15">
        <f t="shared" si="3"/>
        <v>0</v>
      </c>
      <c r="H15">
        <v>1</v>
      </c>
      <c r="I15">
        <v>0</v>
      </c>
      <c r="J15">
        <v>1</v>
      </c>
      <c r="K15">
        <v>1</v>
      </c>
      <c r="L15">
        <v>1</v>
      </c>
    </row>
    <row r="16" spans="1:15" hidden="1" x14ac:dyDescent="0.35">
      <c r="B16" s="18" t="s">
        <v>271</v>
      </c>
      <c r="C16" s="5"/>
      <c r="D16" s="15"/>
      <c r="E16" s="15"/>
    </row>
    <row r="17" spans="1:12" hidden="1" x14ac:dyDescent="0.35">
      <c r="A17" t="s">
        <v>19</v>
      </c>
      <c r="B17" s="5" t="s">
        <v>272</v>
      </c>
      <c r="C17" s="5">
        <v>1</v>
      </c>
      <c r="D17" s="15">
        <v>1</v>
      </c>
      <c r="E17" s="15">
        <v>1</v>
      </c>
      <c r="F17">
        <f t="shared" ref="F17:F19" si="4">IF(SUM(C17:E17)&gt;=0.5,1,0)</f>
        <v>1</v>
      </c>
      <c r="G17">
        <f t="shared" ref="G17:G19" si="5">IF(SUM(C17:E17)=3,1,0)</f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ht="29" hidden="1" x14ac:dyDescent="0.35">
      <c r="A18" t="s">
        <v>19</v>
      </c>
      <c r="B18" s="12" t="s">
        <v>428</v>
      </c>
      <c r="C18" s="5">
        <v>0</v>
      </c>
      <c r="D18" s="15">
        <v>0</v>
      </c>
      <c r="E18" s="15">
        <v>1</v>
      </c>
      <c r="F18">
        <f t="shared" si="4"/>
        <v>1</v>
      </c>
      <c r="G18">
        <f t="shared" si="5"/>
        <v>0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ht="29" hidden="1" x14ac:dyDescent="0.35">
      <c r="A19" t="s">
        <v>19</v>
      </c>
      <c r="B19" s="12" t="s">
        <v>273</v>
      </c>
      <c r="C19" s="5">
        <v>0</v>
      </c>
      <c r="D19" s="15">
        <v>1</v>
      </c>
      <c r="E19" s="15">
        <v>0</v>
      </c>
      <c r="F19">
        <f t="shared" si="4"/>
        <v>1</v>
      </c>
      <c r="G19">
        <f t="shared" si="5"/>
        <v>0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hidden="1" x14ac:dyDescent="0.35">
      <c r="B20" s="18" t="s">
        <v>275</v>
      </c>
      <c r="C20" s="5"/>
      <c r="D20" s="15"/>
      <c r="E20" s="15"/>
    </row>
    <row r="21" spans="1:12" hidden="1" x14ac:dyDescent="0.35">
      <c r="A21" t="s">
        <v>19</v>
      </c>
      <c r="B21" s="5" t="s">
        <v>276</v>
      </c>
      <c r="C21" s="25">
        <v>1</v>
      </c>
      <c r="D21" s="15">
        <v>1</v>
      </c>
      <c r="E21" s="15">
        <v>1</v>
      </c>
      <c r="F21">
        <f t="shared" ref="F21:F25" si="6">IF(SUM(C21:E21)&gt;=0.5,1,0)</f>
        <v>1</v>
      </c>
      <c r="G21">
        <f t="shared" ref="G21:G25" si="7">IF(SUM(C21:E21)=3,1,0)</f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hidden="1" x14ac:dyDescent="0.35">
      <c r="A22" t="s">
        <v>19</v>
      </c>
      <c r="B22" s="5" t="s">
        <v>277</v>
      </c>
      <c r="C22" s="5">
        <v>0</v>
      </c>
      <c r="D22" s="15">
        <v>1</v>
      </c>
      <c r="E22" s="15">
        <v>0</v>
      </c>
      <c r="F22">
        <f t="shared" si="6"/>
        <v>1</v>
      </c>
      <c r="G22">
        <f t="shared" si="7"/>
        <v>0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hidden="1" x14ac:dyDescent="0.35">
      <c r="A23" t="s">
        <v>19</v>
      </c>
      <c r="B23" s="5" t="s">
        <v>278</v>
      </c>
      <c r="C23" s="5">
        <v>0</v>
      </c>
      <c r="D23" s="15">
        <v>1</v>
      </c>
      <c r="E23" s="15">
        <v>0</v>
      </c>
      <c r="F23">
        <f t="shared" si="6"/>
        <v>1</v>
      </c>
      <c r="G23">
        <f t="shared" si="7"/>
        <v>0</v>
      </c>
      <c r="H23">
        <v>1</v>
      </c>
      <c r="I23">
        <v>0</v>
      </c>
      <c r="J23">
        <v>1</v>
      </c>
      <c r="K23">
        <v>1</v>
      </c>
      <c r="L23">
        <v>1</v>
      </c>
    </row>
    <row r="24" spans="1:12" ht="29" hidden="1" x14ac:dyDescent="0.35">
      <c r="A24" t="s">
        <v>19</v>
      </c>
      <c r="B24" s="12" t="s">
        <v>279</v>
      </c>
      <c r="C24" s="5">
        <v>0</v>
      </c>
      <c r="D24" s="15">
        <v>1</v>
      </c>
      <c r="E24" s="15">
        <v>0</v>
      </c>
      <c r="F24">
        <f t="shared" si="6"/>
        <v>1</v>
      </c>
      <c r="G24">
        <f t="shared" si="7"/>
        <v>0</v>
      </c>
      <c r="H24">
        <v>1</v>
      </c>
      <c r="I24">
        <v>0</v>
      </c>
      <c r="J24">
        <v>1</v>
      </c>
      <c r="K24">
        <v>1</v>
      </c>
      <c r="L24">
        <v>1</v>
      </c>
    </row>
    <row r="25" spans="1:12" ht="43.5" hidden="1" x14ac:dyDescent="0.35">
      <c r="A25" t="s">
        <v>19</v>
      </c>
      <c r="B25" s="12" t="s">
        <v>280</v>
      </c>
      <c r="C25" s="5">
        <v>0</v>
      </c>
      <c r="D25" s="15">
        <v>0</v>
      </c>
      <c r="E25" s="15">
        <v>0</v>
      </c>
      <c r="F25">
        <f t="shared" si="6"/>
        <v>0</v>
      </c>
      <c r="G25">
        <f t="shared" si="7"/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hidden="1" x14ac:dyDescent="0.35">
      <c r="B26" s="18" t="s">
        <v>274</v>
      </c>
      <c r="C26" s="5"/>
      <c r="D26" s="15"/>
      <c r="E26" s="15"/>
    </row>
    <row r="27" spans="1:12" hidden="1" x14ac:dyDescent="0.35">
      <c r="A27" t="s">
        <v>19</v>
      </c>
      <c r="B27" s="5" t="s">
        <v>281</v>
      </c>
      <c r="C27" s="55">
        <v>1</v>
      </c>
      <c r="D27" s="15">
        <v>1</v>
      </c>
      <c r="E27" s="15">
        <v>1</v>
      </c>
      <c r="F27">
        <f t="shared" ref="F27:F30" si="8">IF(SUM(C27:E27)&gt;=0.5,1,0)</f>
        <v>1</v>
      </c>
      <c r="G27">
        <f t="shared" ref="G27:G30" si="9">IF(SUM(C27:E27)=3,1,0)</f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hidden="1" x14ac:dyDescent="0.35">
      <c r="A28" t="s">
        <v>19</v>
      </c>
      <c r="B28" s="5" t="s">
        <v>282</v>
      </c>
      <c r="C28" s="5">
        <v>0</v>
      </c>
      <c r="D28" s="15">
        <v>1</v>
      </c>
      <c r="E28" s="15">
        <v>1</v>
      </c>
      <c r="F28">
        <f t="shared" si="8"/>
        <v>1</v>
      </c>
      <c r="G28">
        <f t="shared" si="9"/>
        <v>0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ht="29" hidden="1" x14ac:dyDescent="0.35">
      <c r="A29" t="s">
        <v>19</v>
      </c>
      <c r="B29" s="12" t="s">
        <v>283</v>
      </c>
      <c r="C29" s="5">
        <v>0.5</v>
      </c>
      <c r="D29" s="15">
        <v>1</v>
      </c>
      <c r="E29" s="15">
        <v>0</v>
      </c>
      <c r="F29">
        <f t="shared" si="8"/>
        <v>1</v>
      </c>
      <c r="G29">
        <f t="shared" si="9"/>
        <v>0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ht="29" hidden="1" x14ac:dyDescent="0.35">
      <c r="A30" t="s">
        <v>19</v>
      </c>
      <c r="B30" s="12" t="s">
        <v>284</v>
      </c>
      <c r="C30" s="5">
        <v>0</v>
      </c>
      <c r="D30" s="15">
        <v>0</v>
      </c>
      <c r="E30" s="15">
        <v>0</v>
      </c>
      <c r="F30">
        <f t="shared" si="8"/>
        <v>0</v>
      </c>
      <c r="G30">
        <f t="shared" si="9"/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hidden="1" x14ac:dyDescent="0.35">
      <c r="B31" s="18" t="s">
        <v>285</v>
      </c>
      <c r="C31" s="5"/>
      <c r="D31" s="15"/>
      <c r="E31" s="5"/>
    </row>
    <row r="32" spans="1:12" hidden="1" x14ac:dyDescent="0.35">
      <c r="A32" t="s">
        <v>19</v>
      </c>
      <c r="B32" s="5" t="s">
        <v>286</v>
      </c>
      <c r="C32" s="5">
        <v>0</v>
      </c>
      <c r="D32" s="15">
        <v>0</v>
      </c>
      <c r="E32" s="15">
        <v>0</v>
      </c>
      <c r="F32">
        <f t="shared" ref="F32:F35" si="10">IF(SUM(C32:E32)&gt;=0.5,1,0)</f>
        <v>0</v>
      </c>
      <c r="G32">
        <f t="shared" ref="G32:G35" si="11">IF(SUM(C32:E32)=3,1,0)</f>
        <v>0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ht="29" hidden="1" x14ac:dyDescent="0.35">
      <c r="A33" t="s">
        <v>19</v>
      </c>
      <c r="B33" s="12" t="s">
        <v>287</v>
      </c>
      <c r="C33" s="5">
        <v>0</v>
      </c>
      <c r="D33" s="15">
        <v>0</v>
      </c>
      <c r="E33" s="15">
        <v>0</v>
      </c>
      <c r="F33">
        <f t="shared" si="10"/>
        <v>0</v>
      </c>
      <c r="G33">
        <f t="shared" si="11"/>
        <v>0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hidden="1" x14ac:dyDescent="0.35">
      <c r="A34" t="s">
        <v>19</v>
      </c>
      <c r="B34" s="12" t="s">
        <v>288</v>
      </c>
      <c r="C34" s="5">
        <v>0</v>
      </c>
      <c r="D34" s="15">
        <v>0</v>
      </c>
      <c r="E34" s="15">
        <v>0</v>
      </c>
      <c r="F34">
        <f t="shared" si="10"/>
        <v>0</v>
      </c>
      <c r="G34">
        <f t="shared" si="11"/>
        <v>0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ht="29" hidden="1" x14ac:dyDescent="0.35">
      <c r="A35" t="s">
        <v>19</v>
      </c>
      <c r="B35" s="12" t="s">
        <v>289</v>
      </c>
      <c r="C35" s="5">
        <v>0</v>
      </c>
      <c r="D35" s="15">
        <v>0</v>
      </c>
      <c r="E35" s="15">
        <v>0</v>
      </c>
      <c r="F35">
        <f t="shared" si="10"/>
        <v>0</v>
      </c>
      <c r="G35">
        <f t="shared" si="11"/>
        <v>0</v>
      </c>
      <c r="H35">
        <v>1</v>
      </c>
      <c r="I35">
        <v>0</v>
      </c>
      <c r="J35">
        <v>1</v>
      </c>
      <c r="K35">
        <v>1</v>
      </c>
      <c r="L35">
        <v>1</v>
      </c>
    </row>
    <row r="36" spans="1:12" hidden="1" x14ac:dyDescent="0.35">
      <c r="B36" s="18" t="s">
        <v>290</v>
      </c>
      <c r="C36" s="5"/>
      <c r="D36" s="15"/>
      <c r="E36" s="5"/>
    </row>
    <row r="37" spans="1:12" hidden="1" x14ac:dyDescent="0.35">
      <c r="A37" t="s">
        <v>19</v>
      </c>
      <c r="B37" s="5" t="s">
        <v>291</v>
      </c>
      <c r="C37" s="5">
        <v>0</v>
      </c>
      <c r="D37" s="15">
        <v>0</v>
      </c>
      <c r="E37" s="15">
        <v>0</v>
      </c>
      <c r="F37">
        <f t="shared" ref="F37:F45" si="12">IF(SUM(C37:E37)&gt;=0.5,1,0)</f>
        <v>0</v>
      </c>
      <c r="G37">
        <f t="shared" ref="G37:G45" si="13">IF(SUM(C37:E37)=3,1,0)</f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 hidden="1" x14ac:dyDescent="0.35">
      <c r="A38" t="s">
        <v>19</v>
      </c>
      <c r="B38" s="5" t="s">
        <v>292</v>
      </c>
      <c r="C38" s="5">
        <v>0</v>
      </c>
      <c r="D38" s="15">
        <v>0</v>
      </c>
      <c r="E38" s="15">
        <v>0</v>
      </c>
      <c r="F38">
        <f t="shared" si="12"/>
        <v>0</v>
      </c>
      <c r="G38">
        <f t="shared" si="13"/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 hidden="1" x14ac:dyDescent="0.35">
      <c r="A39" t="s">
        <v>19</v>
      </c>
      <c r="B39" s="5" t="s">
        <v>299</v>
      </c>
      <c r="C39" s="5">
        <v>0</v>
      </c>
      <c r="D39" s="15">
        <v>0</v>
      </c>
      <c r="E39" s="15">
        <v>0</v>
      </c>
      <c r="F39">
        <f t="shared" si="12"/>
        <v>0</v>
      </c>
      <c r="G39">
        <f t="shared" si="13"/>
        <v>0</v>
      </c>
      <c r="H39">
        <v>1</v>
      </c>
      <c r="I39">
        <v>0</v>
      </c>
      <c r="J39">
        <v>1</v>
      </c>
      <c r="K39">
        <v>1</v>
      </c>
      <c r="L39">
        <v>1</v>
      </c>
    </row>
    <row r="40" spans="1:12" ht="43.5" hidden="1" x14ac:dyDescent="0.35">
      <c r="A40" t="s">
        <v>19</v>
      </c>
      <c r="B40" s="12" t="s">
        <v>293</v>
      </c>
      <c r="C40" s="5">
        <v>0</v>
      </c>
      <c r="D40" s="15">
        <v>0</v>
      </c>
      <c r="E40" s="15">
        <v>0</v>
      </c>
      <c r="F40">
        <f t="shared" si="12"/>
        <v>0</v>
      </c>
      <c r="G40">
        <f t="shared" si="13"/>
        <v>0</v>
      </c>
      <c r="H40">
        <v>1</v>
      </c>
      <c r="I40">
        <v>0</v>
      </c>
      <c r="J40">
        <v>1</v>
      </c>
      <c r="K40">
        <v>1</v>
      </c>
      <c r="L40">
        <v>1</v>
      </c>
    </row>
    <row r="41" spans="1:12" ht="43.5" hidden="1" x14ac:dyDescent="0.35">
      <c r="A41" t="s">
        <v>19</v>
      </c>
      <c r="B41" s="12" t="s">
        <v>294</v>
      </c>
      <c r="C41" s="5">
        <v>0</v>
      </c>
      <c r="D41" s="15">
        <v>0</v>
      </c>
      <c r="E41" s="15">
        <v>0</v>
      </c>
      <c r="F41">
        <f t="shared" si="12"/>
        <v>0</v>
      </c>
      <c r="G41">
        <f t="shared" si="13"/>
        <v>0</v>
      </c>
      <c r="H41">
        <v>1</v>
      </c>
      <c r="I41">
        <v>0</v>
      </c>
      <c r="J41">
        <v>1</v>
      </c>
      <c r="K41">
        <v>1</v>
      </c>
      <c r="L41">
        <v>1</v>
      </c>
    </row>
    <row r="42" spans="1:12" ht="29" hidden="1" x14ac:dyDescent="0.35">
      <c r="A42" t="s">
        <v>19</v>
      </c>
      <c r="B42" s="12" t="s">
        <v>295</v>
      </c>
      <c r="C42" s="5">
        <v>0</v>
      </c>
      <c r="D42" s="15">
        <v>1</v>
      </c>
      <c r="E42" s="15">
        <v>0</v>
      </c>
      <c r="F42">
        <f t="shared" si="12"/>
        <v>1</v>
      </c>
      <c r="G42">
        <f t="shared" si="13"/>
        <v>0</v>
      </c>
      <c r="H42">
        <v>1</v>
      </c>
      <c r="I42">
        <v>0</v>
      </c>
      <c r="J42">
        <v>1</v>
      </c>
      <c r="K42">
        <v>1</v>
      </c>
      <c r="L42">
        <v>1</v>
      </c>
    </row>
    <row r="43" spans="1:12" hidden="1" x14ac:dyDescent="0.35">
      <c r="A43" t="s">
        <v>19</v>
      </c>
      <c r="B43" s="12" t="s">
        <v>296</v>
      </c>
      <c r="C43" s="5">
        <v>0</v>
      </c>
      <c r="D43" s="15">
        <v>0</v>
      </c>
      <c r="E43" s="15">
        <v>0</v>
      </c>
      <c r="F43">
        <f t="shared" si="12"/>
        <v>0</v>
      </c>
      <c r="G43">
        <f t="shared" si="13"/>
        <v>0</v>
      </c>
      <c r="H43">
        <v>1</v>
      </c>
      <c r="I43">
        <v>0</v>
      </c>
      <c r="J43">
        <v>1</v>
      </c>
      <c r="K43">
        <v>1</v>
      </c>
      <c r="L43">
        <v>1</v>
      </c>
    </row>
    <row r="44" spans="1:12" ht="29" hidden="1" x14ac:dyDescent="0.35">
      <c r="A44" t="s">
        <v>19</v>
      </c>
      <c r="B44" s="12" t="s">
        <v>297</v>
      </c>
      <c r="C44" s="5">
        <v>0</v>
      </c>
      <c r="D44" s="15">
        <v>0</v>
      </c>
      <c r="E44" s="15">
        <v>0</v>
      </c>
      <c r="F44">
        <f t="shared" si="12"/>
        <v>0</v>
      </c>
      <c r="G44">
        <f t="shared" si="13"/>
        <v>0</v>
      </c>
      <c r="H44">
        <v>1</v>
      </c>
      <c r="I44">
        <v>0</v>
      </c>
      <c r="J44">
        <v>0</v>
      </c>
      <c r="K44">
        <v>1</v>
      </c>
      <c r="L44">
        <v>1</v>
      </c>
    </row>
    <row r="45" spans="1:12" ht="58" hidden="1" x14ac:dyDescent="0.35">
      <c r="A45" t="s">
        <v>19</v>
      </c>
      <c r="B45" s="12" t="s">
        <v>298</v>
      </c>
      <c r="C45" s="5">
        <v>0</v>
      </c>
      <c r="D45" s="15">
        <v>0</v>
      </c>
      <c r="E45" s="15">
        <v>0</v>
      </c>
      <c r="F45">
        <f t="shared" si="12"/>
        <v>0</v>
      </c>
      <c r="G45">
        <f t="shared" si="13"/>
        <v>0</v>
      </c>
      <c r="H45">
        <v>1</v>
      </c>
      <c r="I45">
        <v>0</v>
      </c>
      <c r="J45">
        <v>1</v>
      </c>
      <c r="K45">
        <v>1</v>
      </c>
      <c r="L45">
        <v>1</v>
      </c>
    </row>
    <row r="46" spans="1:12" hidden="1" x14ac:dyDescent="0.35">
      <c r="B46" s="18" t="s">
        <v>300</v>
      </c>
      <c r="C46" s="5"/>
      <c r="D46" s="15"/>
      <c r="E46" s="5"/>
    </row>
    <row r="47" spans="1:12" ht="29" hidden="1" x14ac:dyDescent="0.35">
      <c r="A47" t="s">
        <v>19</v>
      </c>
      <c r="B47" s="12" t="s">
        <v>301</v>
      </c>
      <c r="C47" s="5">
        <v>0</v>
      </c>
      <c r="D47" s="15">
        <v>0</v>
      </c>
      <c r="E47" s="15">
        <v>0</v>
      </c>
      <c r="F47">
        <f t="shared" ref="F47:F53" si="14">IF(SUM(C47:E47)&gt;=0.5,1,0)</f>
        <v>0</v>
      </c>
      <c r="G47">
        <f t="shared" ref="G47:G53" si="15">IF(SUM(C47:E47)=3,1,0)</f>
        <v>0</v>
      </c>
      <c r="H47">
        <v>1</v>
      </c>
      <c r="I47">
        <v>0</v>
      </c>
      <c r="J47">
        <v>1</v>
      </c>
      <c r="K47">
        <v>1</v>
      </c>
      <c r="L47">
        <v>1</v>
      </c>
    </row>
    <row r="48" spans="1:12" ht="29" hidden="1" x14ac:dyDescent="0.35">
      <c r="A48" t="s">
        <v>19</v>
      </c>
      <c r="B48" s="12" t="s">
        <v>302</v>
      </c>
      <c r="C48" s="5">
        <v>0</v>
      </c>
      <c r="D48" s="15">
        <v>1</v>
      </c>
      <c r="E48" s="15">
        <v>0</v>
      </c>
      <c r="F48">
        <f t="shared" si="14"/>
        <v>1</v>
      </c>
      <c r="G48">
        <f t="shared" si="15"/>
        <v>0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ht="29" hidden="1" x14ac:dyDescent="0.35">
      <c r="A49" t="s">
        <v>19</v>
      </c>
      <c r="B49" s="12" t="s">
        <v>303</v>
      </c>
      <c r="C49" s="5">
        <v>0</v>
      </c>
      <c r="D49" s="15">
        <v>0</v>
      </c>
      <c r="E49" s="15">
        <v>0</v>
      </c>
      <c r="F49">
        <f t="shared" si="14"/>
        <v>0</v>
      </c>
      <c r="G49">
        <f t="shared" si="15"/>
        <v>0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ht="58" hidden="1" x14ac:dyDescent="0.35">
      <c r="A50" t="s">
        <v>19</v>
      </c>
      <c r="B50" s="12" t="s">
        <v>429</v>
      </c>
      <c r="C50" s="5">
        <v>1</v>
      </c>
      <c r="D50" s="15">
        <v>0</v>
      </c>
      <c r="E50" s="15">
        <v>0</v>
      </c>
      <c r="F50">
        <f t="shared" si="14"/>
        <v>1</v>
      </c>
      <c r="G50">
        <f t="shared" si="15"/>
        <v>0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ht="29" hidden="1" x14ac:dyDescent="0.35">
      <c r="A51" t="s">
        <v>19</v>
      </c>
      <c r="B51" s="12" t="s">
        <v>304</v>
      </c>
      <c r="C51" s="5">
        <v>1</v>
      </c>
      <c r="D51" s="15">
        <v>0</v>
      </c>
      <c r="E51" s="15">
        <v>0</v>
      </c>
      <c r="F51">
        <f t="shared" si="14"/>
        <v>1</v>
      </c>
      <c r="G51">
        <f t="shared" si="15"/>
        <v>0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ht="43.5" hidden="1" x14ac:dyDescent="0.35">
      <c r="A52" t="s">
        <v>19</v>
      </c>
      <c r="B52" s="12" t="s">
        <v>305</v>
      </c>
      <c r="C52" s="5">
        <v>0</v>
      </c>
      <c r="D52" s="15">
        <v>0</v>
      </c>
      <c r="E52" s="15">
        <v>0</v>
      </c>
      <c r="F52">
        <f t="shared" si="14"/>
        <v>0</v>
      </c>
      <c r="G52">
        <f t="shared" si="15"/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ht="29" hidden="1" x14ac:dyDescent="0.35">
      <c r="A53" t="s">
        <v>19</v>
      </c>
      <c r="B53" s="12" t="s">
        <v>320</v>
      </c>
      <c r="C53" s="5">
        <v>0</v>
      </c>
      <c r="D53" s="15">
        <v>0</v>
      </c>
      <c r="E53" s="15">
        <v>0</v>
      </c>
      <c r="F53">
        <f t="shared" si="14"/>
        <v>0</v>
      </c>
      <c r="G53">
        <f t="shared" si="15"/>
        <v>0</v>
      </c>
      <c r="H53">
        <v>0</v>
      </c>
      <c r="I53">
        <v>0</v>
      </c>
      <c r="J53">
        <v>1</v>
      </c>
      <c r="K53">
        <v>1</v>
      </c>
      <c r="L53">
        <v>1</v>
      </c>
    </row>
    <row r="54" spans="1:12" hidden="1" x14ac:dyDescent="0.35">
      <c r="B54" s="18" t="s">
        <v>306</v>
      </c>
      <c r="C54" s="5"/>
      <c r="D54" s="15"/>
      <c r="E54" s="5"/>
    </row>
    <row r="55" spans="1:12" hidden="1" x14ac:dyDescent="0.35">
      <c r="A55" t="s">
        <v>19</v>
      </c>
      <c r="B55" s="5" t="s">
        <v>307</v>
      </c>
      <c r="C55" s="55">
        <v>1</v>
      </c>
      <c r="D55" s="15">
        <v>1</v>
      </c>
      <c r="E55" s="15">
        <v>1</v>
      </c>
      <c r="F55">
        <f t="shared" ref="F55:F58" si="16">IF(SUM(C55:E55)&gt;=0.5,1,0)</f>
        <v>1</v>
      </c>
      <c r="G55">
        <f t="shared" ref="G55:G58" si="17">IF(SUM(C55:E55)=3,1,0)</f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hidden="1" x14ac:dyDescent="0.35">
      <c r="A56" t="s">
        <v>19</v>
      </c>
      <c r="B56" s="5" t="s">
        <v>308</v>
      </c>
      <c r="C56" s="5">
        <v>0</v>
      </c>
      <c r="D56" s="15">
        <v>0</v>
      </c>
      <c r="E56" s="15">
        <v>0</v>
      </c>
      <c r="F56">
        <f t="shared" si="16"/>
        <v>0</v>
      </c>
      <c r="G56">
        <f t="shared" si="17"/>
        <v>0</v>
      </c>
      <c r="H56">
        <v>1</v>
      </c>
      <c r="I56">
        <v>0</v>
      </c>
      <c r="J56">
        <v>1</v>
      </c>
      <c r="K56">
        <v>1</v>
      </c>
      <c r="L56">
        <v>1</v>
      </c>
    </row>
    <row r="57" spans="1:12" ht="29" hidden="1" x14ac:dyDescent="0.35">
      <c r="A57" t="s">
        <v>19</v>
      </c>
      <c r="B57" s="12" t="s">
        <v>309</v>
      </c>
      <c r="C57" s="5">
        <v>0</v>
      </c>
      <c r="D57" s="15">
        <v>1</v>
      </c>
      <c r="E57" s="15">
        <v>0</v>
      </c>
      <c r="F57">
        <f t="shared" si="16"/>
        <v>1</v>
      </c>
      <c r="G57">
        <f t="shared" si="17"/>
        <v>0</v>
      </c>
      <c r="H57">
        <v>0</v>
      </c>
      <c r="I57">
        <v>0</v>
      </c>
      <c r="J57">
        <v>1</v>
      </c>
      <c r="K57">
        <v>1</v>
      </c>
      <c r="L57">
        <v>1</v>
      </c>
    </row>
    <row r="58" spans="1:12" ht="29" hidden="1" x14ac:dyDescent="0.35">
      <c r="A58" t="s">
        <v>19</v>
      </c>
      <c r="B58" s="12" t="s">
        <v>310</v>
      </c>
      <c r="C58" s="5">
        <v>0</v>
      </c>
      <c r="D58" s="15">
        <v>0</v>
      </c>
      <c r="E58" s="15">
        <v>0</v>
      </c>
      <c r="F58">
        <f t="shared" si="16"/>
        <v>0</v>
      </c>
      <c r="G58">
        <f t="shared" si="17"/>
        <v>0</v>
      </c>
      <c r="H58">
        <v>1</v>
      </c>
      <c r="I58">
        <v>0</v>
      </c>
      <c r="J58">
        <v>1</v>
      </c>
      <c r="K58">
        <v>1</v>
      </c>
      <c r="L58">
        <v>1</v>
      </c>
    </row>
    <row r="59" spans="1:12" hidden="1" x14ac:dyDescent="0.35">
      <c r="B59" s="18" t="s">
        <v>311</v>
      </c>
      <c r="C59" s="5"/>
      <c r="D59" s="15"/>
      <c r="E59" s="5"/>
    </row>
    <row r="60" spans="1:12" ht="43.5" hidden="1" x14ac:dyDescent="0.35">
      <c r="A60" t="s">
        <v>19</v>
      </c>
      <c r="B60" s="12" t="s">
        <v>312</v>
      </c>
      <c r="C60" s="5">
        <v>0</v>
      </c>
      <c r="D60" s="15">
        <v>0</v>
      </c>
      <c r="E60" s="15">
        <v>0</v>
      </c>
      <c r="F60">
        <f t="shared" ref="F60:F61" si="18">IF(SUM(C60:E60)&gt;=0.5,1,0)</f>
        <v>0</v>
      </c>
      <c r="G60">
        <f t="shared" ref="G60:G61" si="19">IF(SUM(C60:E60)=3,1,0)</f>
        <v>0</v>
      </c>
      <c r="H60">
        <v>1</v>
      </c>
      <c r="I60">
        <v>0</v>
      </c>
      <c r="J60">
        <v>0</v>
      </c>
      <c r="K60">
        <v>1</v>
      </c>
      <c r="L60">
        <v>1</v>
      </c>
    </row>
    <row r="61" spans="1:12" ht="29" hidden="1" x14ac:dyDescent="0.35">
      <c r="A61" t="s">
        <v>19</v>
      </c>
      <c r="B61" s="12" t="s">
        <v>313</v>
      </c>
      <c r="C61" s="5">
        <v>0</v>
      </c>
      <c r="D61" s="15">
        <v>0</v>
      </c>
      <c r="E61" s="15">
        <v>0</v>
      </c>
      <c r="F61">
        <f t="shared" si="18"/>
        <v>0</v>
      </c>
      <c r="G61">
        <f t="shared" si="19"/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 spans="1:12" hidden="1" x14ac:dyDescent="0.35">
      <c r="B62" s="19" t="s">
        <v>314</v>
      </c>
      <c r="C62" s="5"/>
      <c r="D62" s="15"/>
      <c r="E62" s="5"/>
    </row>
    <row r="63" spans="1:12" ht="58" hidden="1" x14ac:dyDescent="0.35">
      <c r="A63" t="s">
        <v>19</v>
      </c>
      <c r="B63" s="12" t="s">
        <v>315</v>
      </c>
      <c r="C63" s="5">
        <v>0</v>
      </c>
      <c r="D63" s="15">
        <v>0</v>
      </c>
      <c r="E63" s="15">
        <v>0</v>
      </c>
      <c r="F63">
        <f t="shared" ref="F63:F67" si="20">IF(SUM(C63:E63)&gt;=0.5,1,0)</f>
        <v>0</v>
      </c>
      <c r="G63">
        <f t="shared" ref="G63:G67" si="21">IF(SUM(C63:E63)=3,1,0)</f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ht="43.5" hidden="1" x14ac:dyDescent="0.35">
      <c r="A64" t="s">
        <v>19</v>
      </c>
      <c r="B64" s="12" t="s">
        <v>316</v>
      </c>
      <c r="C64" s="5">
        <v>0</v>
      </c>
      <c r="D64" s="15">
        <v>0</v>
      </c>
      <c r="E64" s="15">
        <v>0</v>
      </c>
      <c r="F64">
        <f t="shared" si="20"/>
        <v>0</v>
      </c>
      <c r="G64">
        <f t="shared" si="21"/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hidden="1" x14ac:dyDescent="0.35">
      <c r="A65" t="s">
        <v>19</v>
      </c>
      <c r="B65" s="12" t="s">
        <v>317</v>
      </c>
      <c r="C65" s="5">
        <v>0</v>
      </c>
      <c r="D65" s="15">
        <v>0</v>
      </c>
      <c r="E65" s="15">
        <v>0</v>
      </c>
      <c r="F65">
        <f t="shared" si="20"/>
        <v>0</v>
      </c>
      <c r="G65">
        <f t="shared" si="21"/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hidden="1" x14ac:dyDescent="0.35">
      <c r="A66" t="s">
        <v>19</v>
      </c>
      <c r="B66" s="12" t="s">
        <v>319</v>
      </c>
      <c r="C66" s="5">
        <v>0</v>
      </c>
      <c r="D66" s="15">
        <v>0</v>
      </c>
      <c r="E66" s="15">
        <v>0</v>
      </c>
      <c r="F66">
        <f t="shared" si="20"/>
        <v>0</v>
      </c>
      <c r="G66">
        <f t="shared" si="21"/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ht="29" hidden="1" x14ac:dyDescent="0.35">
      <c r="A67" t="s">
        <v>19</v>
      </c>
      <c r="B67" s="12" t="s">
        <v>318</v>
      </c>
      <c r="C67" s="5">
        <v>0</v>
      </c>
      <c r="D67" s="15">
        <v>0</v>
      </c>
      <c r="E67" s="15">
        <v>0</v>
      </c>
      <c r="F67">
        <f t="shared" si="20"/>
        <v>0</v>
      </c>
      <c r="G67">
        <f t="shared" si="21"/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hidden="1" x14ac:dyDescent="0.35">
      <c r="B68" s="79" t="s">
        <v>321</v>
      </c>
      <c r="C68" s="79"/>
      <c r="D68" s="79"/>
      <c r="E68" s="79"/>
    </row>
    <row r="69" spans="1:12" hidden="1" x14ac:dyDescent="0.35">
      <c r="B69" s="20" t="s">
        <v>336</v>
      </c>
      <c r="C69" s="13"/>
      <c r="D69" s="22"/>
      <c r="E69" s="13"/>
    </row>
    <row r="70" spans="1:12" ht="29" hidden="1" x14ac:dyDescent="0.35">
      <c r="A70" t="s">
        <v>20</v>
      </c>
      <c r="B70" s="14" t="s">
        <v>322</v>
      </c>
      <c r="C70" s="13">
        <v>1</v>
      </c>
      <c r="D70" s="22">
        <v>1</v>
      </c>
      <c r="E70" s="22">
        <v>0</v>
      </c>
      <c r="F70">
        <f t="shared" ref="F70:F79" si="22">IF(SUM(C70:E70)&gt;=0.5,1,0)</f>
        <v>1</v>
      </c>
      <c r="G70">
        <f t="shared" ref="G70:G79" si="23">IF(SUM(C70:E70)=3,1,0)</f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 spans="1:12" hidden="1" x14ac:dyDescent="0.35">
      <c r="A71" t="s">
        <v>20</v>
      </c>
      <c r="B71" s="14" t="s">
        <v>323</v>
      </c>
      <c r="C71" s="13">
        <v>0</v>
      </c>
      <c r="D71" s="22">
        <v>1</v>
      </c>
      <c r="E71" s="22">
        <v>0</v>
      </c>
      <c r="F71">
        <f t="shared" si="22"/>
        <v>1</v>
      </c>
      <c r="G71">
        <f t="shared" si="23"/>
        <v>0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ht="29" hidden="1" x14ac:dyDescent="0.35">
      <c r="A72" t="s">
        <v>20</v>
      </c>
      <c r="B72" s="14" t="s">
        <v>324</v>
      </c>
      <c r="C72" s="13">
        <v>1</v>
      </c>
      <c r="D72" s="22">
        <v>1</v>
      </c>
      <c r="E72" s="22">
        <v>0</v>
      </c>
      <c r="F72">
        <f t="shared" si="22"/>
        <v>1</v>
      </c>
      <c r="G72">
        <f t="shared" si="23"/>
        <v>0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ht="29" hidden="1" x14ac:dyDescent="0.35">
      <c r="A73" t="s">
        <v>20</v>
      </c>
      <c r="B73" s="14" t="s">
        <v>325</v>
      </c>
      <c r="C73" s="13">
        <v>0</v>
      </c>
      <c r="D73" s="22">
        <v>0.5</v>
      </c>
      <c r="E73" s="22">
        <v>0</v>
      </c>
      <c r="F73">
        <f t="shared" si="22"/>
        <v>1</v>
      </c>
      <c r="G73">
        <f t="shared" si="23"/>
        <v>0</v>
      </c>
      <c r="H73">
        <v>0</v>
      </c>
      <c r="I73">
        <v>1</v>
      </c>
      <c r="J73">
        <v>0</v>
      </c>
      <c r="K73">
        <v>0</v>
      </c>
      <c r="L73">
        <v>1</v>
      </c>
    </row>
    <row r="74" spans="1:12" ht="29" hidden="1" x14ac:dyDescent="0.35">
      <c r="A74" t="s">
        <v>20</v>
      </c>
      <c r="B74" s="14" t="s">
        <v>326</v>
      </c>
      <c r="C74" s="13">
        <v>1</v>
      </c>
      <c r="D74" s="22">
        <v>0</v>
      </c>
      <c r="E74" s="22">
        <v>0</v>
      </c>
      <c r="F74">
        <f t="shared" si="22"/>
        <v>1</v>
      </c>
      <c r="G74">
        <f t="shared" si="23"/>
        <v>0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hidden="1" x14ac:dyDescent="0.35">
      <c r="A75" t="s">
        <v>20</v>
      </c>
      <c r="B75" s="14" t="s">
        <v>327</v>
      </c>
      <c r="C75" s="13">
        <v>0</v>
      </c>
      <c r="D75" s="22">
        <v>0.5</v>
      </c>
      <c r="E75" s="22">
        <v>1</v>
      </c>
      <c r="F75">
        <f t="shared" si="22"/>
        <v>1</v>
      </c>
      <c r="G75">
        <f t="shared" si="23"/>
        <v>0</v>
      </c>
      <c r="H75">
        <v>1</v>
      </c>
      <c r="I75">
        <v>0</v>
      </c>
      <c r="J75">
        <v>0</v>
      </c>
      <c r="K75">
        <v>1</v>
      </c>
      <c r="L75">
        <v>1</v>
      </c>
    </row>
    <row r="76" spans="1:12" ht="29" hidden="1" x14ac:dyDescent="0.35">
      <c r="A76" t="s">
        <v>20</v>
      </c>
      <c r="B76" s="14" t="s">
        <v>328</v>
      </c>
      <c r="C76" s="13">
        <v>0</v>
      </c>
      <c r="D76" s="22">
        <v>0.5</v>
      </c>
      <c r="E76" s="22">
        <v>0</v>
      </c>
      <c r="F76">
        <f t="shared" si="22"/>
        <v>1</v>
      </c>
      <c r="G76">
        <f t="shared" si="23"/>
        <v>0</v>
      </c>
      <c r="H76">
        <v>1</v>
      </c>
      <c r="I76">
        <v>0</v>
      </c>
      <c r="J76">
        <v>0</v>
      </c>
      <c r="K76">
        <v>1</v>
      </c>
      <c r="L76">
        <v>1</v>
      </c>
    </row>
    <row r="77" spans="1:12" hidden="1" x14ac:dyDescent="0.35">
      <c r="A77" t="s">
        <v>20</v>
      </c>
      <c r="B77" s="14" t="s">
        <v>329</v>
      </c>
      <c r="C77" s="13">
        <v>0</v>
      </c>
      <c r="D77" s="22">
        <v>0</v>
      </c>
      <c r="E77" s="22">
        <v>0</v>
      </c>
      <c r="F77">
        <f t="shared" si="22"/>
        <v>0</v>
      </c>
      <c r="G77">
        <f t="shared" si="23"/>
        <v>0</v>
      </c>
      <c r="H77">
        <v>1</v>
      </c>
      <c r="I77">
        <v>0</v>
      </c>
      <c r="J77">
        <v>1</v>
      </c>
      <c r="K77">
        <v>1</v>
      </c>
      <c r="L77">
        <v>1</v>
      </c>
    </row>
    <row r="78" spans="1:12" ht="29" hidden="1" x14ac:dyDescent="0.35">
      <c r="A78" t="s">
        <v>20</v>
      </c>
      <c r="B78" s="14" t="s">
        <v>330</v>
      </c>
      <c r="C78" s="13">
        <v>0.5</v>
      </c>
      <c r="D78" s="22">
        <v>0.5</v>
      </c>
      <c r="E78" s="22">
        <v>0</v>
      </c>
      <c r="F78">
        <f t="shared" si="22"/>
        <v>1</v>
      </c>
      <c r="G78">
        <f t="shared" si="23"/>
        <v>0</v>
      </c>
      <c r="H78">
        <v>1</v>
      </c>
      <c r="I78">
        <v>1</v>
      </c>
      <c r="J78">
        <v>0</v>
      </c>
      <c r="K78">
        <v>1</v>
      </c>
      <c r="L78">
        <v>1</v>
      </c>
    </row>
    <row r="79" spans="1:12" ht="29" hidden="1" x14ac:dyDescent="0.35">
      <c r="A79" t="s">
        <v>20</v>
      </c>
      <c r="B79" s="14" t="s">
        <v>343</v>
      </c>
      <c r="C79" s="13">
        <v>1</v>
      </c>
      <c r="D79" s="22">
        <v>1</v>
      </c>
      <c r="E79" s="22">
        <v>1</v>
      </c>
      <c r="F79">
        <f t="shared" si="22"/>
        <v>1</v>
      </c>
      <c r="G79">
        <f t="shared" si="23"/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hidden="1" x14ac:dyDescent="0.35">
      <c r="B80" s="20" t="s">
        <v>337</v>
      </c>
      <c r="C80" s="13"/>
      <c r="D80" s="13"/>
      <c r="E80" s="22"/>
    </row>
    <row r="81" spans="1:12" ht="58" hidden="1" x14ac:dyDescent="0.35">
      <c r="A81" t="s">
        <v>20</v>
      </c>
      <c r="B81" s="14" t="s">
        <v>331</v>
      </c>
      <c r="C81" s="13">
        <v>1</v>
      </c>
      <c r="D81" s="22">
        <v>1</v>
      </c>
      <c r="E81" s="22">
        <v>1</v>
      </c>
      <c r="F81">
        <f t="shared" ref="F81:F85" si="24">IF(SUM(C81:E81)&gt;=0.5,1,0)</f>
        <v>1</v>
      </c>
      <c r="G81">
        <f t="shared" ref="G81:G85" si="25">IF(SUM(C81:E81)=3,1,0)</f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ht="29" hidden="1" x14ac:dyDescent="0.35">
      <c r="A82" t="s">
        <v>20</v>
      </c>
      <c r="B82" s="14" t="s">
        <v>332</v>
      </c>
      <c r="C82" s="13">
        <v>0</v>
      </c>
      <c r="D82" s="13">
        <v>1</v>
      </c>
      <c r="E82" s="22">
        <v>0</v>
      </c>
      <c r="F82">
        <f t="shared" si="24"/>
        <v>1</v>
      </c>
      <c r="G82">
        <f t="shared" si="25"/>
        <v>0</v>
      </c>
      <c r="H82">
        <v>0</v>
      </c>
      <c r="I82">
        <v>0</v>
      </c>
      <c r="J82">
        <v>0</v>
      </c>
      <c r="K82">
        <v>1</v>
      </c>
      <c r="L82">
        <v>1</v>
      </c>
    </row>
    <row r="83" spans="1:12" ht="58" hidden="1" x14ac:dyDescent="0.35">
      <c r="A83" t="s">
        <v>20</v>
      </c>
      <c r="B83" s="14" t="s">
        <v>333</v>
      </c>
      <c r="C83" s="13">
        <v>0</v>
      </c>
      <c r="D83" s="13">
        <v>1</v>
      </c>
      <c r="E83" s="22">
        <v>0</v>
      </c>
      <c r="F83">
        <f t="shared" si="24"/>
        <v>1</v>
      </c>
      <c r="G83">
        <f t="shared" si="25"/>
        <v>0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ht="72.5" hidden="1" x14ac:dyDescent="0.35">
      <c r="A84" t="s">
        <v>20</v>
      </c>
      <c r="B84" s="14" t="s">
        <v>334</v>
      </c>
      <c r="C84" s="13">
        <v>0</v>
      </c>
      <c r="D84" s="22">
        <v>0</v>
      </c>
      <c r="E84" s="22">
        <v>1</v>
      </c>
      <c r="F84">
        <f t="shared" si="24"/>
        <v>1</v>
      </c>
      <c r="G84">
        <f t="shared" si="25"/>
        <v>0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ht="29" hidden="1" x14ac:dyDescent="0.35">
      <c r="A85" t="s">
        <v>20</v>
      </c>
      <c r="B85" s="14" t="s">
        <v>335</v>
      </c>
      <c r="C85" s="13">
        <v>0</v>
      </c>
      <c r="D85" s="22">
        <v>0</v>
      </c>
      <c r="E85" s="22">
        <v>1</v>
      </c>
      <c r="F85">
        <f t="shared" si="24"/>
        <v>1</v>
      </c>
      <c r="G85">
        <f t="shared" si="25"/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hidden="1" x14ac:dyDescent="0.35">
      <c r="B86" s="20" t="s">
        <v>338</v>
      </c>
      <c r="C86" s="13"/>
      <c r="D86" s="13"/>
      <c r="E86" s="22"/>
    </row>
    <row r="87" spans="1:12" ht="29" hidden="1" x14ac:dyDescent="0.35">
      <c r="A87" t="s">
        <v>20</v>
      </c>
      <c r="B87" s="14" t="s">
        <v>339</v>
      </c>
      <c r="C87" s="13">
        <v>0</v>
      </c>
      <c r="D87" s="13">
        <v>1</v>
      </c>
      <c r="E87" s="22">
        <v>0</v>
      </c>
      <c r="F87">
        <f t="shared" ref="F87:F92" si="26">IF(SUM(C87:E87)&gt;=0.5,1,0)</f>
        <v>1</v>
      </c>
      <c r="G87">
        <f t="shared" ref="G87:G92" si="27">IF(SUM(C87:E87)=3,1,0)</f>
        <v>0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 ht="43.5" hidden="1" x14ac:dyDescent="0.35">
      <c r="A88" t="s">
        <v>20</v>
      </c>
      <c r="B88" s="14" t="s">
        <v>340</v>
      </c>
      <c r="C88" s="13">
        <v>1</v>
      </c>
      <c r="D88" s="22">
        <v>1</v>
      </c>
      <c r="E88" s="22">
        <v>0</v>
      </c>
      <c r="F88">
        <f t="shared" si="26"/>
        <v>1</v>
      </c>
      <c r="G88">
        <f t="shared" si="27"/>
        <v>0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ht="29" hidden="1" x14ac:dyDescent="0.35">
      <c r="A89" t="s">
        <v>20</v>
      </c>
      <c r="B89" s="14" t="s">
        <v>341</v>
      </c>
      <c r="C89" s="13">
        <v>0</v>
      </c>
      <c r="D89" s="13">
        <v>1</v>
      </c>
      <c r="E89" s="22">
        <v>0</v>
      </c>
      <c r="F89">
        <f t="shared" si="26"/>
        <v>1</v>
      </c>
      <c r="G89">
        <f t="shared" si="27"/>
        <v>0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ht="43.5" hidden="1" x14ac:dyDescent="0.35">
      <c r="A90" t="s">
        <v>20</v>
      </c>
      <c r="B90" s="14" t="s">
        <v>342</v>
      </c>
      <c r="C90" s="13">
        <v>0</v>
      </c>
      <c r="D90" s="13">
        <v>1</v>
      </c>
      <c r="E90" s="22">
        <v>0</v>
      </c>
      <c r="F90">
        <f t="shared" si="26"/>
        <v>1</v>
      </c>
      <c r="G90">
        <f t="shared" si="27"/>
        <v>0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ht="87" hidden="1" x14ac:dyDescent="0.35">
      <c r="A91" t="s">
        <v>20</v>
      </c>
      <c r="B91" s="14" t="s">
        <v>344</v>
      </c>
      <c r="C91" s="13">
        <v>1</v>
      </c>
      <c r="D91" s="56">
        <v>1</v>
      </c>
      <c r="E91" s="22">
        <v>1</v>
      </c>
      <c r="F91">
        <f t="shared" si="26"/>
        <v>1</v>
      </c>
      <c r="G91">
        <f t="shared" si="27"/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ht="29" hidden="1" x14ac:dyDescent="0.35">
      <c r="A92" t="s">
        <v>20</v>
      </c>
      <c r="B92" s="14" t="s">
        <v>798</v>
      </c>
      <c r="C92" s="13">
        <v>0</v>
      </c>
      <c r="D92" s="13">
        <v>1</v>
      </c>
      <c r="E92" s="22">
        <v>0</v>
      </c>
      <c r="F92">
        <f t="shared" si="26"/>
        <v>1</v>
      </c>
      <c r="G92">
        <f t="shared" si="27"/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hidden="1" x14ac:dyDescent="0.35">
      <c r="B93" s="20" t="s">
        <v>345</v>
      </c>
      <c r="C93" s="13"/>
      <c r="D93" s="13"/>
      <c r="E93" s="22"/>
    </row>
    <row r="94" spans="1:12" ht="58" hidden="1" x14ac:dyDescent="0.35">
      <c r="A94" t="s">
        <v>20</v>
      </c>
      <c r="B94" s="14" t="s">
        <v>346</v>
      </c>
      <c r="C94" s="13">
        <v>1</v>
      </c>
      <c r="D94" s="22">
        <v>1</v>
      </c>
      <c r="E94" s="22">
        <v>1</v>
      </c>
      <c r="F94">
        <f t="shared" ref="F94:F99" si="28">IF(SUM(C94:E94)&gt;=0.5,1,0)</f>
        <v>1</v>
      </c>
      <c r="G94">
        <f t="shared" ref="G94:G99" si="29">IF(SUM(C94:E94)=3,1,0)</f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hidden="1" x14ac:dyDescent="0.35">
      <c r="A95" t="s">
        <v>20</v>
      </c>
      <c r="B95" s="14" t="s">
        <v>797</v>
      </c>
      <c r="C95" s="13">
        <v>1</v>
      </c>
      <c r="D95" s="22">
        <v>1</v>
      </c>
      <c r="E95" s="22">
        <v>0</v>
      </c>
      <c r="F95">
        <f t="shared" si="28"/>
        <v>1</v>
      </c>
      <c r="G95">
        <f t="shared" si="29"/>
        <v>0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ht="29" hidden="1" x14ac:dyDescent="0.35">
      <c r="A96" t="s">
        <v>20</v>
      </c>
      <c r="B96" s="14" t="s">
        <v>347</v>
      </c>
      <c r="C96" s="13">
        <v>1</v>
      </c>
      <c r="D96" s="22">
        <v>1</v>
      </c>
      <c r="E96" s="22">
        <v>0</v>
      </c>
      <c r="F96">
        <f t="shared" si="28"/>
        <v>1</v>
      </c>
      <c r="G96">
        <f t="shared" si="29"/>
        <v>0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ht="29" hidden="1" x14ac:dyDescent="0.35">
      <c r="A97" t="s">
        <v>20</v>
      </c>
      <c r="B97" s="14" t="s">
        <v>348</v>
      </c>
      <c r="C97" s="13">
        <v>0</v>
      </c>
      <c r="D97" s="22">
        <v>0</v>
      </c>
      <c r="E97" s="22">
        <v>0</v>
      </c>
      <c r="F97">
        <f t="shared" si="28"/>
        <v>0</v>
      </c>
      <c r="G97">
        <f t="shared" si="29"/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ht="43.5" hidden="1" x14ac:dyDescent="0.35">
      <c r="A98" t="s">
        <v>20</v>
      </c>
      <c r="B98" s="14" t="s">
        <v>349</v>
      </c>
      <c r="C98" s="13">
        <v>0.5</v>
      </c>
      <c r="D98" s="22">
        <v>0</v>
      </c>
      <c r="E98" s="22">
        <v>0</v>
      </c>
      <c r="F98">
        <f t="shared" si="28"/>
        <v>1</v>
      </c>
      <c r="G98">
        <f t="shared" si="29"/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ht="43.5" hidden="1" x14ac:dyDescent="0.35">
      <c r="A99" t="s">
        <v>20</v>
      </c>
      <c r="B99" s="14" t="s">
        <v>350</v>
      </c>
      <c r="C99" s="13">
        <v>0</v>
      </c>
      <c r="D99" s="22">
        <v>0</v>
      </c>
      <c r="E99" s="22">
        <v>0</v>
      </c>
      <c r="F99">
        <f t="shared" si="28"/>
        <v>0</v>
      </c>
      <c r="G99">
        <f t="shared" si="29"/>
        <v>0</v>
      </c>
      <c r="H99">
        <v>1</v>
      </c>
      <c r="I99">
        <v>0</v>
      </c>
      <c r="J99">
        <v>1</v>
      </c>
      <c r="K99">
        <v>1</v>
      </c>
      <c r="L99">
        <v>1</v>
      </c>
    </row>
    <row r="100" spans="1:12" hidden="1" x14ac:dyDescent="0.35">
      <c r="B100" s="80" t="s">
        <v>351</v>
      </c>
      <c r="C100" s="80"/>
      <c r="D100" s="80"/>
      <c r="E100" s="80"/>
    </row>
    <row r="101" spans="1:12" ht="29" hidden="1" x14ac:dyDescent="0.35">
      <c r="B101" s="21" t="s">
        <v>352</v>
      </c>
      <c r="C101" s="17"/>
      <c r="D101" s="23"/>
      <c r="E101" s="17"/>
    </row>
    <row r="102" spans="1:12" ht="43.5" x14ac:dyDescent="0.35">
      <c r="A102" t="s">
        <v>21</v>
      </c>
      <c r="B102" s="16" t="s">
        <v>353</v>
      </c>
      <c r="C102" s="17">
        <v>0</v>
      </c>
      <c r="D102" s="23">
        <v>0</v>
      </c>
      <c r="E102" s="23">
        <v>0</v>
      </c>
      <c r="F102">
        <f>IF(SUM(C102:E102)&gt;=0.5,1,0)</f>
        <v>0</v>
      </c>
      <c r="G102">
        <f t="shared" ref="G102:G112" si="30">IF(SUM(C102:E102)=3,1,0)</f>
        <v>0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ht="43.5" x14ac:dyDescent="0.35">
      <c r="A103" t="s">
        <v>21</v>
      </c>
      <c r="B103" s="16" t="s">
        <v>354</v>
      </c>
      <c r="C103" s="17">
        <v>0</v>
      </c>
      <c r="D103" s="23">
        <v>0</v>
      </c>
      <c r="E103" s="23">
        <v>0</v>
      </c>
      <c r="F103">
        <f t="shared" ref="F103:F112" si="31">IF(SUM(C103:E103)&gt;=0.5,1,0)</f>
        <v>0</v>
      </c>
      <c r="G103">
        <f t="shared" si="30"/>
        <v>0</v>
      </c>
      <c r="H103">
        <v>1</v>
      </c>
      <c r="I103">
        <v>0</v>
      </c>
      <c r="J103">
        <v>1</v>
      </c>
      <c r="K103">
        <v>1</v>
      </c>
      <c r="L103">
        <v>1</v>
      </c>
    </row>
    <row r="104" spans="1:12" ht="72.5" x14ac:dyDescent="0.35">
      <c r="A104" t="s">
        <v>21</v>
      </c>
      <c r="B104" s="16" t="s">
        <v>356</v>
      </c>
      <c r="C104" s="17">
        <v>0</v>
      </c>
      <c r="D104" s="23">
        <v>0</v>
      </c>
      <c r="E104" s="23">
        <v>0</v>
      </c>
      <c r="F104">
        <f t="shared" si="31"/>
        <v>0</v>
      </c>
      <c r="G104">
        <f t="shared" si="30"/>
        <v>0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ht="43.5" x14ac:dyDescent="0.35">
      <c r="A105" t="s">
        <v>21</v>
      </c>
      <c r="B105" s="16" t="s">
        <v>355</v>
      </c>
      <c r="C105" s="17">
        <v>0</v>
      </c>
      <c r="D105" s="23">
        <v>0</v>
      </c>
      <c r="E105" s="23">
        <v>0</v>
      </c>
      <c r="F105">
        <f t="shared" si="31"/>
        <v>0</v>
      </c>
      <c r="G105">
        <f t="shared" si="30"/>
        <v>0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ht="29" x14ac:dyDescent="0.35">
      <c r="A106" t="s">
        <v>21</v>
      </c>
      <c r="B106" s="16" t="s">
        <v>357</v>
      </c>
      <c r="C106" s="17">
        <v>0</v>
      </c>
      <c r="D106" s="23">
        <v>0</v>
      </c>
      <c r="E106" s="23">
        <v>0</v>
      </c>
      <c r="F106">
        <f t="shared" si="31"/>
        <v>0</v>
      </c>
      <c r="G106">
        <f t="shared" si="30"/>
        <v>0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ht="101.5" x14ac:dyDescent="0.35">
      <c r="A107" t="s">
        <v>21</v>
      </c>
      <c r="B107" s="16" t="s">
        <v>358</v>
      </c>
      <c r="C107" s="17">
        <v>0</v>
      </c>
      <c r="D107" s="23">
        <v>0</v>
      </c>
      <c r="E107" s="23">
        <v>0</v>
      </c>
      <c r="F107">
        <f t="shared" si="31"/>
        <v>0</v>
      </c>
      <c r="G107">
        <f t="shared" si="30"/>
        <v>0</v>
      </c>
      <c r="H107">
        <v>0</v>
      </c>
      <c r="I107">
        <v>0</v>
      </c>
      <c r="J107">
        <v>0</v>
      </c>
      <c r="K107">
        <v>1</v>
      </c>
      <c r="L107">
        <v>1</v>
      </c>
    </row>
    <row r="108" spans="1:12" ht="58" x14ac:dyDescent="0.35">
      <c r="A108" t="s">
        <v>21</v>
      </c>
      <c r="B108" s="16" t="s">
        <v>359</v>
      </c>
      <c r="C108" s="17">
        <v>0</v>
      </c>
      <c r="D108" s="23">
        <v>0</v>
      </c>
      <c r="E108" s="23">
        <v>0</v>
      </c>
      <c r="F108">
        <f t="shared" si="31"/>
        <v>0</v>
      </c>
      <c r="G108">
        <f t="shared" si="30"/>
        <v>0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ht="29" x14ac:dyDescent="0.35">
      <c r="A109" t="s">
        <v>21</v>
      </c>
      <c r="B109" s="16" t="s">
        <v>431</v>
      </c>
      <c r="C109" s="17">
        <v>0</v>
      </c>
      <c r="D109" s="23">
        <v>0</v>
      </c>
      <c r="E109" s="23">
        <v>0</v>
      </c>
      <c r="F109">
        <f t="shared" si="31"/>
        <v>0</v>
      </c>
      <c r="G109">
        <f t="shared" si="30"/>
        <v>0</v>
      </c>
      <c r="H109">
        <v>1</v>
      </c>
      <c r="I109">
        <v>0</v>
      </c>
      <c r="J109">
        <v>1</v>
      </c>
      <c r="K109">
        <v>1</v>
      </c>
      <c r="L109">
        <v>1</v>
      </c>
    </row>
    <row r="110" spans="1:12" ht="72.5" x14ac:dyDescent="0.35">
      <c r="A110" t="s">
        <v>21</v>
      </c>
      <c r="B110" s="16" t="s">
        <v>360</v>
      </c>
      <c r="C110" s="17">
        <v>0.5</v>
      </c>
      <c r="D110" s="23">
        <v>0</v>
      </c>
      <c r="E110" s="23">
        <v>0</v>
      </c>
      <c r="F110">
        <f t="shared" si="31"/>
        <v>1</v>
      </c>
      <c r="G110">
        <f t="shared" si="30"/>
        <v>0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35">
      <c r="A111" t="s">
        <v>21</v>
      </c>
      <c r="B111" s="16" t="s">
        <v>361</v>
      </c>
      <c r="C111" s="17">
        <v>0</v>
      </c>
      <c r="D111" s="23">
        <v>0</v>
      </c>
      <c r="E111" s="23">
        <v>0</v>
      </c>
      <c r="F111">
        <f t="shared" si="31"/>
        <v>0</v>
      </c>
      <c r="G111">
        <f t="shared" si="30"/>
        <v>0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ht="29" x14ac:dyDescent="0.35">
      <c r="A112" t="s">
        <v>21</v>
      </c>
      <c r="B112" s="16" t="s">
        <v>362</v>
      </c>
      <c r="C112" s="17">
        <v>0</v>
      </c>
      <c r="D112" s="23">
        <v>0</v>
      </c>
      <c r="E112" s="23">
        <v>0</v>
      </c>
      <c r="F112">
        <f t="shared" si="31"/>
        <v>0</v>
      </c>
      <c r="G112">
        <f t="shared" si="30"/>
        <v>0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hidden="1" x14ac:dyDescent="0.35">
      <c r="B113" s="21" t="s">
        <v>363</v>
      </c>
      <c r="C113" s="17"/>
      <c r="D113" s="23"/>
      <c r="E113" s="17"/>
    </row>
    <row r="114" spans="1:12" ht="43.5" x14ac:dyDescent="0.35">
      <c r="A114" t="s">
        <v>21</v>
      </c>
      <c r="B114" s="16" t="s">
        <v>364</v>
      </c>
      <c r="C114" s="17">
        <v>0</v>
      </c>
      <c r="D114" s="23">
        <v>0</v>
      </c>
      <c r="E114" s="23">
        <v>0</v>
      </c>
      <c r="F114">
        <f t="shared" ref="F114:F124" si="32">IF(SUM(C114:E114)&gt;=0.5,1,0)</f>
        <v>0</v>
      </c>
      <c r="G114">
        <f t="shared" ref="G114:G124" si="33">IF(SUM(C114:E114)=3,1,0)</f>
        <v>0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ht="29" x14ac:dyDescent="0.35">
      <c r="A115" t="s">
        <v>21</v>
      </c>
      <c r="B115" s="16" t="s">
        <v>365</v>
      </c>
      <c r="C115" s="17">
        <v>0</v>
      </c>
      <c r="D115" s="23">
        <v>0</v>
      </c>
      <c r="E115" s="23">
        <v>0</v>
      </c>
      <c r="F115">
        <f t="shared" si="32"/>
        <v>0</v>
      </c>
      <c r="G115">
        <f t="shared" si="33"/>
        <v>0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ht="29" x14ac:dyDescent="0.35">
      <c r="A116" t="s">
        <v>21</v>
      </c>
      <c r="B116" s="16" t="s">
        <v>366</v>
      </c>
      <c r="C116" s="17">
        <v>0</v>
      </c>
      <c r="D116" s="23">
        <v>0</v>
      </c>
      <c r="E116" s="23">
        <v>0</v>
      </c>
      <c r="F116">
        <f t="shared" si="32"/>
        <v>0</v>
      </c>
      <c r="G116">
        <f t="shared" si="33"/>
        <v>0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ht="43.5" x14ac:dyDescent="0.35">
      <c r="A117" t="s">
        <v>21</v>
      </c>
      <c r="B117" s="16" t="s">
        <v>367</v>
      </c>
      <c r="C117" s="17">
        <v>0</v>
      </c>
      <c r="D117" s="23">
        <v>0</v>
      </c>
      <c r="E117" s="23">
        <v>0</v>
      </c>
      <c r="F117">
        <f t="shared" si="32"/>
        <v>0</v>
      </c>
      <c r="G117">
        <f t="shared" si="33"/>
        <v>0</v>
      </c>
      <c r="H117">
        <v>1</v>
      </c>
      <c r="I117">
        <v>0</v>
      </c>
      <c r="J117">
        <v>0</v>
      </c>
      <c r="K117">
        <v>1</v>
      </c>
      <c r="L117">
        <v>1</v>
      </c>
    </row>
    <row r="118" spans="1:12" x14ac:dyDescent="0.35">
      <c r="A118" t="s">
        <v>21</v>
      </c>
      <c r="B118" s="16" t="s">
        <v>368</v>
      </c>
      <c r="C118" s="17">
        <v>0</v>
      </c>
      <c r="D118" s="23">
        <v>0</v>
      </c>
      <c r="E118" s="23">
        <v>1</v>
      </c>
      <c r="F118">
        <f t="shared" si="32"/>
        <v>1</v>
      </c>
      <c r="G118">
        <f t="shared" si="33"/>
        <v>0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ht="43.5" x14ac:dyDescent="0.35">
      <c r="A119" t="s">
        <v>21</v>
      </c>
      <c r="B119" s="16" t="s">
        <v>369</v>
      </c>
      <c r="C119" s="17">
        <v>0</v>
      </c>
      <c r="D119" s="23">
        <v>0</v>
      </c>
      <c r="E119" s="23">
        <v>0</v>
      </c>
      <c r="F119">
        <f t="shared" si="32"/>
        <v>0</v>
      </c>
      <c r="G119">
        <f t="shared" si="33"/>
        <v>0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ht="72.5" x14ac:dyDescent="0.35">
      <c r="A120" t="s">
        <v>21</v>
      </c>
      <c r="B120" s="16" t="s">
        <v>370</v>
      </c>
      <c r="C120" s="17">
        <v>0</v>
      </c>
      <c r="D120" s="23">
        <v>0</v>
      </c>
      <c r="E120" s="23">
        <v>0</v>
      </c>
      <c r="F120">
        <f t="shared" si="32"/>
        <v>0</v>
      </c>
      <c r="G120">
        <f t="shared" si="33"/>
        <v>0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ht="29" x14ac:dyDescent="0.35">
      <c r="A121" t="s">
        <v>21</v>
      </c>
      <c r="B121" s="16" t="s">
        <v>371</v>
      </c>
      <c r="C121" s="17">
        <v>0</v>
      </c>
      <c r="D121" s="23">
        <v>0</v>
      </c>
      <c r="E121" s="23">
        <v>1</v>
      </c>
      <c r="F121">
        <f t="shared" si="32"/>
        <v>1</v>
      </c>
      <c r="G121">
        <f t="shared" si="33"/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 ht="29" x14ac:dyDescent="0.35">
      <c r="A122" t="s">
        <v>21</v>
      </c>
      <c r="B122" s="16" t="s">
        <v>372</v>
      </c>
      <c r="C122" s="17">
        <v>0</v>
      </c>
      <c r="D122" s="23">
        <v>0</v>
      </c>
      <c r="E122" s="23">
        <v>0</v>
      </c>
      <c r="F122">
        <f t="shared" si="32"/>
        <v>0</v>
      </c>
      <c r="G122">
        <f t="shared" si="33"/>
        <v>0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ht="29" x14ac:dyDescent="0.35">
      <c r="A123" t="s">
        <v>21</v>
      </c>
      <c r="B123" s="16" t="s">
        <v>373</v>
      </c>
      <c r="C123" s="17">
        <v>0</v>
      </c>
      <c r="D123" s="23">
        <v>0</v>
      </c>
      <c r="E123" s="23">
        <v>0</v>
      </c>
      <c r="F123">
        <f t="shared" si="32"/>
        <v>0</v>
      </c>
      <c r="G123">
        <f t="shared" si="33"/>
        <v>0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ht="72.5" x14ac:dyDescent="0.35">
      <c r="A124" t="s">
        <v>21</v>
      </c>
      <c r="B124" s="16" t="s">
        <v>374</v>
      </c>
      <c r="C124" s="17">
        <v>0</v>
      </c>
      <c r="D124" s="23">
        <v>0</v>
      </c>
      <c r="E124" s="23">
        <v>0</v>
      </c>
      <c r="F124">
        <f t="shared" si="32"/>
        <v>0</v>
      </c>
      <c r="G124">
        <f t="shared" si="33"/>
        <v>0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hidden="1" x14ac:dyDescent="0.35">
      <c r="B125" s="21" t="s">
        <v>375</v>
      </c>
      <c r="C125" s="17"/>
      <c r="D125" s="23"/>
      <c r="E125" s="17"/>
    </row>
    <row r="126" spans="1:12" ht="43.5" x14ac:dyDescent="0.35">
      <c r="A126" t="s">
        <v>21</v>
      </c>
      <c r="B126" s="16" t="s">
        <v>376</v>
      </c>
      <c r="C126" s="17">
        <v>0</v>
      </c>
      <c r="D126" s="23">
        <v>0</v>
      </c>
      <c r="E126" s="23">
        <v>0</v>
      </c>
      <c r="F126">
        <f t="shared" ref="F126:F135" si="34">IF(SUM(C126:E126)&gt;=0.5,1,0)</f>
        <v>0</v>
      </c>
      <c r="G126">
        <f t="shared" ref="G126:G135" si="35">IF(SUM(C126:E126)=3,1,0)</f>
        <v>0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ht="29" x14ac:dyDescent="0.35">
      <c r="A127" t="s">
        <v>21</v>
      </c>
      <c r="B127" s="16" t="s">
        <v>377</v>
      </c>
      <c r="C127" s="17">
        <v>0</v>
      </c>
      <c r="D127" s="23">
        <v>0</v>
      </c>
      <c r="E127" s="23">
        <v>1</v>
      </c>
      <c r="F127">
        <f t="shared" si="34"/>
        <v>1</v>
      </c>
      <c r="G127">
        <f t="shared" si="35"/>
        <v>0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35">
      <c r="A128" t="s">
        <v>21</v>
      </c>
      <c r="B128" s="16" t="s">
        <v>378</v>
      </c>
      <c r="C128" s="17">
        <v>0</v>
      </c>
      <c r="D128" s="23">
        <v>0</v>
      </c>
      <c r="E128" s="23">
        <v>0</v>
      </c>
      <c r="F128">
        <f t="shared" si="34"/>
        <v>0</v>
      </c>
      <c r="G128">
        <f t="shared" si="35"/>
        <v>0</v>
      </c>
      <c r="H128">
        <v>1</v>
      </c>
      <c r="I128">
        <v>0</v>
      </c>
      <c r="J128">
        <v>1</v>
      </c>
      <c r="K128">
        <v>1</v>
      </c>
      <c r="L128">
        <v>1</v>
      </c>
    </row>
    <row r="129" spans="1:12" ht="29" x14ac:dyDescent="0.35">
      <c r="A129" t="s">
        <v>21</v>
      </c>
      <c r="B129" s="16" t="s">
        <v>379</v>
      </c>
      <c r="C129" s="17">
        <v>0</v>
      </c>
      <c r="D129" s="23">
        <v>0</v>
      </c>
      <c r="E129" s="23">
        <v>0</v>
      </c>
      <c r="F129">
        <f t="shared" si="34"/>
        <v>0</v>
      </c>
      <c r="G129">
        <f t="shared" si="35"/>
        <v>0</v>
      </c>
      <c r="H129">
        <v>0</v>
      </c>
      <c r="I129">
        <v>0</v>
      </c>
      <c r="J129">
        <v>1</v>
      </c>
      <c r="K129">
        <v>1</v>
      </c>
      <c r="L129">
        <v>1</v>
      </c>
    </row>
    <row r="130" spans="1:12" ht="29" x14ac:dyDescent="0.35">
      <c r="A130" t="s">
        <v>21</v>
      </c>
      <c r="B130" s="16" t="s">
        <v>380</v>
      </c>
      <c r="C130" s="17">
        <v>0</v>
      </c>
      <c r="D130" s="23">
        <v>0</v>
      </c>
      <c r="E130" s="23">
        <v>0</v>
      </c>
      <c r="F130">
        <f t="shared" si="34"/>
        <v>0</v>
      </c>
      <c r="G130">
        <f t="shared" si="35"/>
        <v>0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ht="29" x14ac:dyDescent="0.35">
      <c r="A131" t="s">
        <v>21</v>
      </c>
      <c r="B131" s="16" t="s">
        <v>381</v>
      </c>
      <c r="C131" s="17">
        <v>0</v>
      </c>
      <c r="D131" s="23">
        <v>0</v>
      </c>
      <c r="E131" s="23">
        <v>0</v>
      </c>
      <c r="F131">
        <f t="shared" si="34"/>
        <v>0</v>
      </c>
      <c r="G131">
        <f t="shared" si="35"/>
        <v>0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ht="72.5" x14ac:dyDescent="0.35">
      <c r="A132" t="s">
        <v>21</v>
      </c>
      <c r="B132" s="16" t="s">
        <v>382</v>
      </c>
      <c r="C132" s="17">
        <v>0</v>
      </c>
      <c r="D132" s="23">
        <v>0</v>
      </c>
      <c r="E132" s="23">
        <v>0</v>
      </c>
      <c r="F132">
        <f t="shared" si="34"/>
        <v>0</v>
      </c>
      <c r="G132">
        <f t="shared" si="35"/>
        <v>0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ht="29" x14ac:dyDescent="0.35">
      <c r="A133" t="s">
        <v>21</v>
      </c>
      <c r="B133" s="16" t="s">
        <v>383</v>
      </c>
      <c r="C133" s="17">
        <v>0</v>
      </c>
      <c r="D133" s="23">
        <v>0</v>
      </c>
      <c r="E133" s="23">
        <v>0</v>
      </c>
      <c r="F133">
        <f t="shared" si="34"/>
        <v>0</v>
      </c>
      <c r="G133">
        <f t="shared" si="35"/>
        <v>0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ht="43.5" x14ac:dyDescent="0.35">
      <c r="A134" t="s">
        <v>21</v>
      </c>
      <c r="B134" s="16" t="s">
        <v>384</v>
      </c>
      <c r="C134" s="17">
        <v>0</v>
      </c>
      <c r="D134" s="23">
        <v>1</v>
      </c>
      <c r="E134" s="17">
        <v>0</v>
      </c>
      <c r="F134">
        <f t="shared" si="34"/>
        <v>1</v>
      </c>
      <c r="G134">
        <f t="shared" si="35"/>
        <v>0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35">
      <c r="A135" t="s">
        <v>21</v>
      </c>
      <c r="B135" s="16" t="s">
        <v>385</v>
      </c>
      <c r="C135" s="17">
        <v>0</v>
      </c>
      <c r="D135" s="23">
        <v>1</v>
      </c>
      <c r="E135" s="17">
        <v>0</v>
      </c>
      <c r="F135">
        <f t="shared" si="34"/>
        <v>1</v>
      </c>
      <c r="G135">
        <f t="shared" si="35"/>
        <v>0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hidden="1" x14ac:dyDescent="0.35">
      <c r="B136" s="21" t="s">
        <v>386</v>
      </c>
      <c r="C136" s="17"/>
      <c r="D136" s="23"/>
      <c r="E136" s="17"/>
    </row>
    <row r="137" spans="1:12" ht="72.5" x14ac:dyDescent="0.35">
      <c r="A137" t="s">
        <v>21</v>
      </c>
      <c r="B137" s="16" t="s">
        <v>387</v>
      </c>
      <c r="C137" s="17">
        <v>0</v>
      </c>
      <c r="D137" s="23">
        <v>0</v>
      </c>
      <c r="E137" s="23">
        <v>0</v>
      </c>
      <c r="F137">
        <f t="shared" ref="F137:F146" si="36">IF(SUM(C137:E137)&gt;=0.5,1,0)</f>
        <v>0</v>
      </c>
      <c r="G137">
        <f t="shared" ref="G137:G146" si="37">IF(SUM(C137:E137)=3,1,0)</f>
        <v>0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 ht="29" x14ac:dyDescent="0.35">
      <c r="A138" t="s">
        <v>21</v>
      </c>
      <c r="B138" s="16" t="s">
        <v>388</v>
      </c>
      <c r="C138" s="17">
        <v>0</v>
      </c>
      <c r="D138" s="23">
        <v>0</v>
      </c>
      <c r="E138" s="23">
        <v>0</v>
      </c>
      <c r="F138">
        <f t="shared" si="36"/>
        <v>0</v>
      </c>
      <c r="G138">
        <f t="shared" si="37"/>
        <v>0</v>
      </c>
      <c r="H138">
        <v>1</v>
      </c>
      <c r="I138">
        <v>0</v>
      </c>
      <c r="J138">
        <v>0</v>
      </c>
      <c r="K138">
        <v>1</v>
      </c>
      <c r="L138">
        <v>1</v>
      </c>
    </row>
    <row r="139" spans="1:12" ht="58" x14ac:dyDescent="0.35">
      <c r="A139" t="s">
        <v>21</v>
      </c>
      <c r="B139" s="16" t="s">
        <v>389</v>
      </c>
      <c r="C139" s="17">
        <v>0</v>
      </c>
      <c r="D139" s="23">
        <v>0</v>
      </c>
      <c r="E139" s="23">
        <v>0</v>
      </c>
      <c r="F139">
        <f t="shared" si="36"/>
        <v>0</v>
      </c>
      <c r="G139">
        <f t="shared" si="37"/>
        <v>0</v>
      </c>
      <c r="H139">
        <v>1</v>
      </c>
      <c r="I139">
        <v>0</v>
      </c>
      <c r="J139">
        <v>0</v>
      </c>
      <c r="K139">
        <v>1</v>
      </c>
      <c r="L139">
        <v>1</v>
      </c>
    </row>
    <row r="140" spans="1:12" ht="58" x14ac:dyDescent="0.35">
      <c r="A140" t="s">
        <v>21</v>
      </c>
      <c r="B140" s="16" t="s">
        <v>390</v>
      </c>
      <c r="C140" s="17">
        <v>0</v>
      </c>
      <c r="D140" s="23">
        <v>0</v>
      </c>
      <c r="E140" s="23">
        <v>0</v>
      </c>
      <c r="F140">
        <f t="shared" si="36"/>
        <v>0</v>
      </c>
      <c r="G140">
        <f t="shared" si="37"/>
        <v>0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 ht="29" x14ac:dyDescent="0.35">
      <c r="A141" t="s">
        <v>21</v>
      </c>
      <c r="B141" s="16" t="s">
        <v>392</v>
      </c>
      <c r="C141" s="17">
        <v>0</v>
      </c>
      <c r="D141" s="23">
        <v>0</v>
      </c>
      <c r="E141" s="23">
        <v>0</v>
      </c>
      <c r="F141">
        <f t="shared" si="36"/>
        <v>0</v>
      </c>
      <c r="G141">
        <f t="shared" si="37"/>
        <v>0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 ht="43.5" x14ac:dyDescent="0.35">
      <c r="A142" t="s">
        <v>21</v>
      </c>
      <c r="B142" s="16" t="s">
        <v>391</v>
      </c>
      <c r="C142" s="17">
        <v>0</v>
      </c>
      <c r="D142" s="23">
        <v>0</v>
      </c>
      <c r="E142" s="23">
        <v>0</v>
      </c>
      <c r="F142">
        <f t="shared" si="36"/>
        <v>0</v>
      </c>
      <c r="G142">
        <f t="shared" si="37"/>
        <v>0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ht="72.5" x14ac:dyDescent="0.35">
      <c r="A143" t="s">
        <v>21</v>
      </c>
      <c r="B143" s="16" t="s">
        <v>393</v>
      </c>
      <c r="C143" s="17">
        <v>0</v>
      </c>
      <c r="D143" s="23">
        <v>0</v>
      </c>
      <c r="E143" s="23">
        <v>0</v>
      </c>
      <c r="F143">
        <f t="shared" si="36"/>
        <v>0</v>
      </c>
      <c r="G143">
        <f t="shared" si="37"/>
        <v>0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 ht="101.5" x14ac:dyDescent="0.35">
      <c r="A144" t="s">
        <v>21</v>
      </c>
      <c r="B144" s="16" t="s">
        <v>394</v>
      </c>
      <c r="C144" s="17">
        <v>0</v>
      </c>
      <c r="D144" s="23">
        <v>0</v>
      </c>
      <c r="E144" s="23">
        <v>0</v>
      </c>
      <c r="F144">
        <f t="shared" si="36"/>
        <v>0</v>
      </c>
      <c r="G144">
        <f t="shared" si="37"/>
        <v>0</v>
      </c>
      <c r="H144">
        <v>1</v>
      </c>
      <c r="I144">
        <v>0</v>
      </c>
      <c r="J144">
        <v>0</v>
      </c>
      <c r="K144">
        <v>1</v>
      </c>
      <c r="L144">
        <v>1</v>
      </c>
    </row>
    <row r="145" spans="1:12" ht="72.5" x14ac:dyDescent="0.35">
      <c r="A145" t="s">
        <v>21</v>
      </c>
      <c r="B145" s="16" t="s">
        <v>395</v>
      </c>
      <c r="C145" s="17">
        <v>0</v>
      </c>
      <c r="D145" s="23">
        <v>0</v>
      </c>
      <c r="E145" s="23">
        <v>0</v>
      </c>
      <c r="F145">
        <f t="shared" si="36"/>
        <v>0</v>
      </c>
      <c r="G145">
        <f t="shared" si="37"/>
        <v>0</v>
      </c>
      <c r="H145">
        <v>1</v>
      </c>
      <c r="I145">
        <v>0</v>
      </c>
      <c r="J145">
        <v>1</v>
      </c>
      <c r="K145">
        <v>1</v>
      </c>
      <c r="L145">
        <v>1</v>
      </c>
    </row>
    <row r="146" spans="1:12" ht="43.5" x14ac:dyDescent="0.35">
      <c r="A146" t="s">
        <v>21</v>
      </c>
      <c r="B146" s="16" t="s">
        <v>396</v>
      </c>
      <c r="C146" s="17">
        <v>0</v>
      </c>
      <c r="D146" s="23">
        <v>0</v>
      </c>
      <c r="E146" s="23">
        <v>0</v>
      </c>
      <c r="F146">
        <f t="shared" si="36"/>
        <v>0</v>
      </c>
      <c r="G146">
        <f t="shared" si="37"/>
        <v>0</v>
      </c>
      <c r="H146">
        <v>1</v>
      </c>
      <c r="I146">
        <v>0</v>
      </c>
      <c r="J146">
        <v>1</v>
      </c>
      <c r="K146">
        <v>1</v>
      </c>
      <c r="L146">
        <v>1</v>
      </c>
    </row>
    <row r="147" spans="1:12" ht="29" hidden="1" x14ac:dyDescent="0.35">
      <c r="B147" s="21" t="s">
        <v>397</v>
      </c>
      <c r="C147" s="17"/>
      <c r="D147" s="23"/>
      <c r="E147" s="17"/>
    </row>
    <row r="148" spans="1:12" ht="43.5" x14ac:dyDescent="0.35">
      <c r="A148" t="s">
        <v>21</v>
      </c>
      <c r="B148" s="16" t="s">
        <v>398</v>
      </c>
      <c r="C148" s="17">
        <v>0</v>
      </c>
      <c r="D148" s="23">
        <v>0</v>
      </c>
      <c r="E148" s="23">
        <v>0</v>
      </c>
      <c r="F148">
        <f t="shared" ref="F148:F163" si="38">IF(SUM(C148:E148)&gt;=0.5,1,0)</f>
        <v>0</v>
      </c>
      <c r="G148">
        <f t="shared" ref="G148:G163" si="39">IF(SUM(C148:E148)=3,1,0)</f>
        <v>0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ht="58" x14ac:dyDescent="0.35">
      <c r="A149" t="s">
        <v>21</v>
      </c>
      <c r="B149" s="16" t="s">
        <v>399</v>
      </c>
      <c r="C149" s="17">
        <v>0</v>
      </c>
      <c r="D149" s="23">
        <v>0</v>
      </c>
      <c r="E149" s="23">
        <v>0</v>
      </c>
      <c r="F149">
        <f t="shared" si="38"/>
        <v>0</v>
      </c>
      <c r="G149">
        <f t="shared" si="39"/>
        <v>0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ht="58" x14ac:dyDescent="0.35">
      <c r="A150" t="s">
        <v>21</v>
      </c>
      <c r="B150" s="16" t="s">
        <v>400</v>
      </c>
      <c r="C150" s="17">
        <v>0</v>
      </c>
      <c r="D150" s="23">
        <v>0</v>
      </c>
      <c r="E150" s="23">
        <v>0</v>
      </c>
      <c r="F150">
        <f t="shared" si="38"/>
        <v>0</v>
      </c>
      <c r="G150">
        <f t="shared" si="39"/>
        <v>0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ht="43.5" x14ac:dyDescent="0.35">
      <c r="A151" t="s">
        <v>21</v>
      </c>
      <c r="B151" s="16" t="s">
        <v>401</v>
      </c>
      <c r="C151" s="17">
        <v>0</v>
      </c>
      <c r="D151" s="23">
        <v>0</v>
      </c>
      <c r="E151" s="23">
        <v>0</v>
      </c>
      <c r="F151">
        <f t="shared" si="38"/>
        <v>0</v>
      </c>
      <c r="G151">
        <f t="shared" si="39"/>
        <v>0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ht="72.5" x14ac:dyDescent="0.35">
      <c r="A152" t="s">
        <v>21</v>
      </c>
      <c r="B152" s="16" t="s">
        <v>402</v>
      </c>
      <c r="C152" s="17">
        <v>0</v>
      </c>
      <c r="D152" s="23">
        <v>1</v>
      </c>
      <c r="E152" s="17">
        <v>0</v>
      </c>
      <c r="F152">
        <f t="shared" si="38"/>
        <v>1</v>
      </c>
      <c r="G152">
        <f t="shared" si="39"/>
        <v>0</v>
      </c>
      <c r="H152">
        <v>1</v>
      </c>
      <c r="I152">
        <v>0</v>
      </c>
      <c r="J152">
        <v>1</v>
      </c>
      <c r="K152">
        <v>1</v>
      </c>
      <c r="L152">
        <v>1</v>
      </c>
    </row>
    <row r="153" spans="1:12" ht="29" x14ac:dyDescent="0.35">
      <c r="A153" t="s">
        <v>21</v>
      </c>
      <c r="B153" s="16" t="s">
        <v>403</v>
      </c>
      <c r="C153" s="17">
        <v>0</v>
      </c>
      <c r="D153" s="23">
        <v>0</v>
      </c>
      <c r="E153" s="23">
        <v>0</v>
      </c>
      <c r="F153">
        <f t="shared" si="38"/>
        <v>0</v>
      </c>
      <c r="G153">
        <f t="shared" si="39"/>
        <v>0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ht="29" x14ac:dyDescent="0.35">
      <c r="A154" t="s">
        <v>21</v>
      </c>
      <c r="B154" s="16" t="s">
        <v>404</v>
      </c>
      <c r="C154" s="17">
        <v>0</v>
      </c>
      <c r="D154" s="23">
        <v>0</v>
      </c>
      <c r="E154" s="23">
        <v>0</v>
      </c>
      <c r="F154">
        <f t="shared" si="38"/>
        <v>0</v>
      </c>
      <c r="G154">
        <f t="shared" si="39"/>
        <v>0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ht="29" x14ac:dyDescent="0.35">
      <c r="A155" t="s">
        <v>21</v>
      </c>
      <c r="B155" s="16" t="s">
        <v>405</v>
      </c>
      <c r="C155" s="17">
        <v>0</v>
      </c>
      <c r="D155" s="23">
        <v>0</v>
      </c>
      <c r="E155" s="23">
        <v>0</v>
      </c>
      <c r="F155">
        <f t="shared" si="38"/>
        <v>0</v>
      </c>
      <c r="G155">
        <f t="shared" si="39"/>
        <v>0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ht="29" x14ac:dyDescent="0.35">
      <c r="A156" t="s">
        <v>21</v>
      </c>
      <c r="B156" s="16" t="s">
        <v>406</v>
      </c>
      <c r="C156" s="17">
        <v>0</v>
      </c>
      <c r="D156" s="23">
        <v>0</v>
      </c>
      <c r="E156" s="23">
        <v>0</v>
      </c>
      <c r="F156">
        <f t="shared" si="38"/>
        <v>0</v>
      </c>
      <c r="G156">
        <f t="shared" si="39"/>
        <v>0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 ht="43.5" x14ac:dyDescent="0.35">
      <c r="A157" t="s">
        <v>21</v>
      </c>
      <c r="B157" s="16" t="s">
        <v>410</v>
      </c>
      <c r="C157" s="17">
        <v>0</v>
      </c>
      <c r="D157" s="23">
        <v>0</v>
      </c>
      <c r="E157" s="23">
        <v>0</v>
      </c>
      <c r="F157">
        <f t="shared" si="38"/>
        <v>0</v>
      </c>
      <c r="G157">
        <f t="shared" si="39"/>
        <v>0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ht="29" x14ac:dyDescent="0.35">
      <c r="A158" t="s">
        <v>21</v>
      </c>
      <c r="B158" s="16" t="s">
        <v>407</v>
      </c>
      <c r="C158" s="17">
        <v>0</v>
      </c>
      <c r="D158" s="23">
        <v>0</v>
      </c>
      <c r="E158" s="23">
        <v>0</v>
      </c>
      <c r="F158">
        <f t="shared" si="38"/>
        <v>0</v>
      </c>
      <c r="G158">
        <f t="shared" si="39"/>
        <v>0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 ht="43.5" x14ac:dyDescent="0.35">
      <c r="A159" t="s">
        <v>21</v>
      </c>
      <c r="B159" s="16" t="s">
        <v>408</v>
      </c>
      <c r="C159" s="17">
        <v>0</v>
      </c>
      <c r="D159" s="23">
        <v>0</v>
      </c>
      <c r="E159" s="23">
        <v>0</v>
      </c>
      <c r="F159">
        <f t="shared" si="38"/>
        <v>0</v>
      </c>
      <c r="G159">
        <f t="shared" si="39"/>
        <v>0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ht="58" x14ac:dyDescent="0.35">
      <c r="A160" t="s">
        <v>21</v>
      </c>
      <c r="B160" s="16" t="s">
        <v>409</v>
      </c>
      <c r="C160" s="17">
        <v>0</v>
      </c>
      <c r="D160" s="23">
        <v>0</v>
      </c>
      <c r="E160" s="23">
        <v>0</v>
      </c>
      <c r="F160">
        <f t="shared" si="38"/>
        <v>0</v>
      </c>
      <c r="G160">
        <f t="shared" si="39"/>
        <v>0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 ht="29" x14ac:dyDescent="0.35">
      <c r="A161" t="s">
        <v>21</v>
      </c>
      <c r="B161" s="16" t="s">
        <v>411</v>
      </c>
      <c r="C161" s="17">
        <v>0</v>
      </c>
      <c r="D161" s="23">
        <v>0</v>
      </c>
      <c r="E161" s="23">
        <v>0</v>
      </c>
      <c r="F161">
        <f t="shared" si="38"/>
        <v>0</v>
      </c>
      <c r="G161">
        <f t="shared" si="39"/>
        <v>0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ht="29" x14ac:dyDescent="0.35">
      <c r="A162" t="s">
        <v>21</v>
      </c>
      <c r="B162" s="16" t="s">
        <v>412</v>
      </c>
      <c r="C162" s="17">
        <v>0</v>
      </c>
      <c r="D162" s="23">
        <v>0</v>
      </c>
      <c r="E162" s="23">
        <v>0</v>
      </c>
      <c r="F162">
        <f t="shared" si="38"/>
        <v>0</v>
      </c>
      <c r="G162">
        <f t="shared" si="39"/>
        <v>0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 ht="72.5" x14ac:dyDescent="0.35">
      <c r="A163" t="s">
        <v>21</v>
      </c>
      <c r="B163" s="16" t="s">
        <v>413</v>
      </c>
      <c r="C163" s="17">
        <v>0</v>
      </c>
      <c r="D163" s="23">
        <v>0</v>
      </c>
      <c r="E163" s="23">
        <v>0</v>
      </c>
      <c r="F163">
        <f t="shared" si="38"/>
        <v>0</v>
      </c>
      <c r="G163">
        <f t="shared" si="39"/>
        <v>0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 hidden="1" x14ac:dyDescent="0.35">
      <c r="B164" s="21" t="s">
        <v>414</v>
      </c>
      <c r="C164" s="17"/>
      <c r="D164" s="23"/>
      <c r="E164" s="17"/>
    </row>
    <row r="165" spans="1:12" ht="43.5" x14ac:dyDescent="0.35">
      <c r="A165" t="s">
        <v>21</v>
      </c>
      <c r="B165" s="16" t="s">
        <v>415</v>
      </c>
      <c r="C165" s="17">
        <v>0</v>
      </c>
      <c r="D165" s="23">
        <v>0</v>
      </c>
      <c r="E165" s="23">
        <v>0</v>
      </c>
      <c r="F165">
        <f t="shared" ref="F165:F173" si="40">IF(SUM(C165:E165)&gt;=0.5,1,0)</f>
        <v>0</v>
      </c>
      <c r="G165">
        <f t="shared" ref="G165:G173" si="41">IF(SUM(C165:E165)=3,1,0)</f>
        <v>0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 ht="29" x14ac:dyDescent="0.35">
      <c r="A166" t="s">
        <v>21</v>
      </c>
      <c r="B166" s="16" t="s">
        <v>416</v>
      </c>
      <c r="C166" s="17">
        <v>0</v>
      </c>
      <c r="D166" s="23">
        <v>0</v>
      </c>
      <c r="E166" s="23">
        <v>0</v>
      </c>
      <c r="F166">
        <f t="shared" si="40"/>
        <v>0</v>
      </c>
      <c r="G166">
        <f t="shared" si="41"/>
        <v>0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 ht="58" x14ac:dyDescent="0.35">
      <c r="A167" t="s">
        <v>21</v>
      </c>
      <c r="B167" s="16" t="s">
        <v>417</v>
      </c>
      <c r="C167" s="17">
        <v>0</v>
      </c>
      <c r="D167" s="23">
        <v>0</v>
      </c>
      <c r="E167" s="23">
        <v>0</v>
      </c>
      <c r="F167">
        <f t="shared" si="40"/>
        <v>0</v>
      </c>
      <c r="G167">
        <f t="shared" si="41"/>
        <v>0</v>
      </c>
      <c r="H167">
        <v>1</v>
      </c>
      <c r="I167">
        <v>0</v>
      </c>
      <c r="J167">
        <v>1</v>
      </c>
      <c r="K167">
        <v>1</v>
      </c>
      <c r="L167">
        <v>1</v>
      </c>
    </row>
    <row r="168" spans="1:12" ht="43.5" x14ac:dyDescent="0.35">
      <c r="A168" t="s">
        <v>21</v>
      </c>
      <c r="B168" s="16" t="s">
        <v>418</v>
      </c>
      <c r="C168" s="17">
        <v>0</v>
      </c>
      <c r="D168" s="23">
        <v>0</v>
      </c>
      <c r="E168" s="23">
        <v>0</v>
      </c>
      <c r="F168">
        <f t="shared" si="40"/>
        <v>0</v>
      </c>
      <c r="G168">
        <f t="shared" si="41"/>
        <v>0</v>
      </c>
      <c r="H168">
        <v>1</v>
      </c>
      <c r="I168">
        <v>0</v>
      </c>
      <c r="J168">
        <v>1</v>
      </c>
      <c r="K168">
        <v>1</v>
      </c>
      <c r="L168">
        <v>1</v>
      </c>
    </row>
    <row r="169" spans="1:12" ht="130.5" x14ac:dyDescent="0.35">
      <c r="A169" t="s">
        <v>21</v>
      </c>
      <c r="B169" s="16" t="s">
        <v>419</v>
      </c>
      <c r="C169" s="17">
        <v>0</v>
      </c>
      <c r="D169" s="23">
        <v>0</v>
      </c>
      <c r="E169" s="23">
        <v>0</v>
      </c>
      <c r="F169">
        <f t="shared" si="40"/>
        <v>0</v>
      </c>
      <c r="G169">
        <f t="shared" si="41"/>
        <v>0</v>
      </c>
      <c r="H169">
        <v>1</v>
      </c>
      <c r="I169">
        <v>0</v>
      </c>
      <c r="J169">
        <v>1</v>
      </c>
      <c r="K169">
        <v>1</v>
      </c>
      <c r="L169">
        <v>1</v>
      </c>
    </row>
    <row r="170" spans="1:12" ht="29" x14ac:dyDescent="0.35">
      <c r="A170" t="s">
        <v>21</v>
      </c>
      <c r="B170" s="16" t="s">
        <v>420</v>
      </c>
      <c r="C170" s="17">
        <v>0</v>
      </c>
      <c r="D170" s="23">
        <v>0</v>
      </c>
      <c r="E170" s="23">
        <v>0</v>
      </c>
      <c r="F170">
        <f t="shared" si="40"/>
        <v>0</v>
      </c>
      <c r="G170">
        <f t="shared" si="41"/>
        <v>0</v>
      </c>
      <c r="H170">
        <v>1</v>
      </c>
      <c r="I170">
        <v>0</v>
      </c>
      <c r="J170">
        <v>1</v>
      </c>
      <c r="K170">
        <v>1</v>
      </c>
      <c r="L170">
        <v>1</v>
      </c>
    </row>
    <row r="171" spans="1:12" ht="43.5" x14ac:dyDescent="0.35">
      <c r="A171" t="s">
        <v>21</v>
      </c>
      <c r="B171" s="16" t="s">
        <v>421</v>
      </c>
      <c r="C171" s="17">
        <v>0</v>
      </c>
      <c r="D171" s="23">
        <v>0</v>
      </c>
      <c r="E171" s="23">
        <v>0</v>
      </c>
      <c r="F171">
        <f t="shared" si="40"/>
        <v>0</v>
      </c>
      <c r="G171">
        <f t="shared" si="41"/>
        <v>0</v>
      </c>
      <c r="H171">
        <v>1</v>
      </c>
      <c r="I171">
        <v>0</v>
      </c>
      <c r="J171">
        <v>1</v>
      </c>
      <c r="K171">
        <v>1</v>
      </c>
      <c r="L171">
        <v>1</v>
      </c>
    </row>
    <row r="172" spans="1:12" ht="43.5" x14ac:dyDescent="0.35">
      <c r="A172" t="s">
        <v>21</v>
      </c>
      <c r="B172" s="16" t="s">
        <v>422</v>
      </c>
      <c r="C172" s="17">
        <v>0</v>
      </c>
      <c r="D172" s="23">
        <v>1</v>
      </c>
      <c r="E172" s="23">
        <v>0</v>
      </c>
      <c r="F172">
        <f t="shared" si="40"/>
        <v>1</v>
      </c>
      <c r="G172">
        <f t="shared" si="41"/>
        <v>0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 ht="29" x14ac:dyDescent="0.35">
      <c r="A173" t="s">
        <v>21</v>
      </c>
      <c r="B173" s="16" t="s">
        <v>423</v>
      </c>
      <c r="C173" s="17">
        <v>0</v>
      </c>
      <c r="D173" s="23">
        <v>0</v>
      </c>
      <c r="E173" s="23">
        <v>0</v>
      </c>
      <c r="F173">
        <f t="shared" si="40"/>
        <v>0</v>
      </c>
      <c r="G173">
        <f t="shared" si="41"/>
        <v>0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 hidden="1" x14ac:dyDescent="0.35">
      <c r="B174" s="21" t="s">
        <v>424</v>
      </c>
      <c r="C174" s="17"/>
      <c r="D174" s="23"/>
      <c r="E174" s="17"/>
    </row>
    <row r="175" spans="1:12" ht="43.5" x14ac:dyDescent="0.35">
      <c r="A175" t="s">
        <v>21</v>
      </c>
      <c r="B175" s="16" t="s">
        <v>425</v>
      </c>
      <c r="C175" s="17">
        <v>0</v>
      </c>
      <c r="D175" s="23">
        <v>0</v>
      </c>
      <c r="E175" s="23">
        <v>0</v>
      </c>
      <c r="F175">
        <f t="shared" ref="F175:F177" si="42">IF(SUM(C175:E175)&gt;=0.5,1,0)</f>
        <v>0</v>
      </c>
      <c r="G175">
        <f t="shared" ref="G175:G177" si="43">IF(SUM(C175:E175)=3,1,0)</f>
        <v>0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 ht="29" x14ac:dyDescent="0.35">
      <c r="A176" t="s">
        <v>21</v>
      </c>
      <c r="B176" s="16" t="s">
        <v>426</v>
      </c>
      <c r="C176" s="17">
        <v>0</v>
      </c>
      <c r="D176" s="23">
        <v>0</v>
      </c>
      <c r="E176" s="23">
        <v>0</v>
      </c>
      <c r="F176">
        <f t="shared" si="42"/>
        <v>0</v>
      </c>
      <c r="G176">
        <f t="shared" si="43"/>
        <v>0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 ht="43.5" x14ac:dyDescent="0.35">
      <c r="A177" t="s">
        <v>21</v>
      </c>
      <c r="B177" s="16" t="s">
        <v>427</v>
      </c>
      <c r="C177" s="17">
        <v>0</v>
      </c>
      <c r="D177" s="23">
        <v>0</v>
      </c>
      <c r="E177" s="23">
        <v>0</v>
      </c>
      <c r="F177">
        <f t="shared" si="42"/>
        <v>0</v>
      </c>
      <c r="G177">
        <f t="shared" si="43"/>
        <v>0</v>
      </c>
      <c r="H177">
        <v>1</v>
      </c>
      <c r="I177">
        <v>1</v>
      </c>
      <c r="J177">
        <v>1</v>
      </c>
      <c r="K177">
        <v>1</v>
      </c>
      <c r="L177">
        <v>1</v>
      </c>
    </row>
  </sheetData>
  <autoFilter ref="A1:O177" xr:uid="{641789C5-52E3-4B34-B734-A138F538A633}">
    <filterColumn colId="0">
      <filters>
        <filter val="G"/>
      </filters>
    </filterColumn>
  </autoFilter>
  <mergeCells count="3">
    <mergeCell ref="B2:E2"/>
    <mergeCell ref="B68:E68"/>
    <mergeCell ref="B100:E10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E9FD-8BB1-4E59-A77E-0488E32559BF}">
  <sheetPr filterMode="1"/>
  <dimension ref="A1:H56"/>
  <sheetViews>
    <sheetView zoomScale="59" workbookViewId="0">
      <selection activeCell="D1" sqref="D1"/>
    </sheetView>
  </sheetViews>
  <sheetFormatPr defaultRowHeight="14.5" outlineLevelCol="1" x14ac:dyDescent="0.35"/>
  <cols>
    <col min="2" max="2" width="38.36328125" customWidth="1"/>
    <col min="3" max="3" width="9.6328125" customWidth="1"/>
    <col min="4" max="4" width="17.6328125" customWidth="1"/>
    <col min="5" max="5" width="20.08984375" customWidth="1"/>
    <col min="6" max="6" width="11.1796875" customWidth="1" outlineLevel="1"/>
    <col min="7" max="7" width="7" customWidth="1" outlineLevel="1"/>
    <col min="8" max="8" width="13.08984375" customWidth="1"/>
  </cols>
  <sheetData>
    <row r="1" spans="1:8" ht="133.5" customHeight="1" x14ac:dyDescent="0.35">
      <c r="A1" s="11" t="s">
        <v>801</v>
      </c>
      <c r="B1" s="11" t="s">
        <v>432</v>
      </c>
      <c r="C1" s="11" t="s">
        <v>256</v>
      </c>
      <c r="D1" s="11" t="s">
        <v>796</v>
      </c>
      <c r="E1" s="11" t="s">
        <v>430</v>
      </c>
      <c r="F1" s="11" t="s">
        <v>808</v>
      </c>
      <c r="G1" s="11" t="s">
        <v>799</v>
      </c>
      <c r="H1" s="11" t="s">
        <v>800</v>
      </c>
    </row>
    <row r="2" spans="1:8" x14ac:dyDescent="0.35">
      <c r="A2" t="s">
        <v>19</v>
      </c>
      <c r="B2" t="s">
        <v>259</v>
      </c>
      <c r="C2">
        <v>1</v>
      </c>
      <c r="D2" s="24">
        <v>1</v>
      </c>
      <c r="E2" s="24">
        <v>1</v>
      </c>
      <c r="F2" s="24">
        <f>SUM(C2:E2)</f>
        <v>3</v>
      </c>
      <c r="G2">
        <v>1</v>
      </c>
      <c r="H2">
        <v>1</v>
      </c>
    </row>
    <row r="3" spans="1:8" hidden="1" x14ac:dyDescent="0.35">
      <c r="A3" t="s">
        <v>19</v>
      </c>
      <c r="B3" s="5" t="s">
        <v>260</v>
      </c>
      <c r="C3" s="5">
        <v>1</v>
      </c>
      <c r="D3" s="15">
        <v>1</v>
      </c>
      <c r="E3" s="15">
        <v>0</v>
      </c>
      <c r="F3" s="15">
        <f>SUM(C3:E3)</f>
        <v>2</v>
      </c>
      <c r="G3">
        <v>1</v>
      </c>
      <c r="H3">
        <v>0</v>
      </c>
    </row>
    <row r="4" spans="1:8" hidden="1" x14ac:dyDescent="0.35">
      <c r="A4" t="s">
        <v>19</v>
      </c>
      <c r="B4" s="5" t="s">
        <v>265</v>
      </c>
      <c r="C4" s="5">
        <v>1</v>
      </c>
      <c r="D4" s="15">
        <v>1</v>
      </c>
      <c r="E4" s="15">
        <v>0</v>
      </c>
      <c r="F4" s="15">
        <f t="shared" ref="F4:F56" si="0">SUM(C4:E4)</f>
        <v>2</v>
      </c>
      <c r="G4">
        <v>1</v>
      </c>
      <c r="H4">
        <v>0</v>
      </c>
    </row>
    <row r="5" spans="1:8" ht="58" hidden="1" x14ac:dyDescent="0.35">
      <c r="A5" t="s">
        <v>19</v>
      </c>
      <c r="B5" s="12" t="s">
        <v>261</v>
      </c>
      <c r="C5" s="5">
        <v>1</v>
      </c>
      <c r="D5" s="15">
        <v>0</v>
      </c>
      <c r="E5" s="15">
        <v>1</v>
      </c>
      <c r="F5" s="15">
        <f t="shared" si="0"/>
        <v>2</v>
      </c>
      <c r="G5">
        <v>1</v>
      </c>
      <c r="H5">
        <v>0</v>
      </c>
    </row>
    <row r="6" spans="1:8" ht="43.5" hidden="1" x14ac:dyDescent="0.35">
      <c r="A6" t="s">
        <v>19</v>
      </c>
      <c r="B6" s="12" t="s">
        <v>262</v>
      </c>
      <c r="C6" s="5">
        <v>0</v>
      </c>
      <c r="D6" s="15">
        <v>1</v>
      </c>
      <c r="E6" s="15">
        <v>0</v>
      </c>
      <c r="F6" s="15">
        <f t="shared" si="0"/>
        <v>1</v>
      </c>
      <c r="G6">
        <v>1</v>
      </c>
      <c r="H6">
        <v>0</v>
      </c>
    </row>
    <row r="7" spans="1:8" ht="49.5" customHeight="1" x14ac:dyDescent="0.35">
      <c r="A7" t="s">
        <v>19</v>
      </c>
      <c r="B7" s="59" t="s">
        <v>267</v>
      </c>
      <c r="C7">
        <v>1</v>
      </c>
      <c r="D7" s="24">
        <v>1</v>
      </c>
      <c r="E7" s="24">
        <v>1</v>
      </c>
      <c r="F7" s="24">
        <f t="shared" si="0"/>
        <v>3</v>
      </c>
      <c r="G7">
        <v>1</v>
      </c>
      <c r="H7">
        <v>1</v>
      </c>
    </row>
    <row r="8" spans="1:8" ht="43.5" hidden="1" x14ac:dyDescent="0.35">
      <c r="A8" t="s">
        <v>19</v>
      </c>
      <c r="B8" s="12" t="s">
        <v>268</v>
      </c>
      <c r="C8" s="5">
        <v>0</v>
      </c>
      <c r="D8" s="15">
        <v>1</v>
      </c>
      <c r="E8" s="15">
        <v>0</v>
      </c>
      <c r="F8" s="15">
        <f t="shared" si="0"/>
        <v>1</v>
      </c>
      <c r="G8">
        <v>1</v>
      </c>
      <c r="H8">
        <v>0</v>
      </c>
    </row>
    <row r="9" spans="1:8" ht="29" x14ac:dyDescent="0.35">
      <c r="A9" t="s">
        <v>19</v>
      </c>
      <c r="B9" s="59" t="s">
        <v>807</v>
      </c>
      <c r="C9">
        <v>1</v>
      </c>
      <c r="D9" s="24">
        <v>1</v>
      </c>
      <c r="E9" s="24">
        <v>1</v>
      </c>
      <c r="F9" s="24">
        <f t="shared" si="0"/>
        <v>3</v>
      </c>
      <c r="G9">
        <v>1</v>
      </c>
      <c r="H9">
        <v>1</v>
      </c>
    </row>
    <row r="10" spans="1:8" ht="43.5" hidden="1" x14ac:dyDescent="0.35">
      <c r="A10" t="s">
        <v>19</v>
      </c>
      <c r="B10" s="12" t="s">
        <v>428</v>
      </c>
      <c r="C10" s="5">
        <v>0</v>
      </c>
      <c r="D10" s="15">
        <v>0</v>
      </c>
      <c r="E10" s="15">
        <v>1</v>
      </c>
      <c r="F10" s="15">
        <f t="shared" si="0"/>
        <v>1</v>
      </c>
      <c r="G10">
        <v>1</v>
      </c>
      <c r="H10">
        <v>0</v>
      </c>
    </row>
    <row r="11" spans="1:8" ht="43.5" hidden="1" x14ac:dyDescent="0.35">
      <c r="A11" t="s">
        <v>19</v>
      </c>
      <c r="B11" s="12" t="s">
        <v>273</v>
      </c>
      <c r="C11" s="5">
        <v>0</v>
      </c>
      <c r="D11" s="15">
        <v>1</v>
      </c>
      <c r="E11" s="15">
        <v>0</v>
      </c>
      <c r="F11" s="15">
        <f t="shared" si="0"/>
        <v>1</v>
      </c>
      <c r="G11">
        <v>1</v>
      </c>
      <c r="H11">
        <v>0</v>
      </c>
    </row>
    <row r="12" spans="1:8" x14ac:dyDescent="0.35">
      <c r="A12" t="s">
        <v>19</v>
      </c>
      <c r="B12" t="s">
        <v>276</v>
      </c>
      <c r="C12" s="67">
        <v>1</v>
      </c>
      <c r="D12" s="24">
        <v>1</v>
      </c>
      <c r="E12" s="24">
        <v>1</v>
      </c>
      <c r="F12" s="24">
        <f t="shared" si="0"/>
        <v>3</v>
      </c>
      <c r="G12">
        <v>1</v>
      </c>
      <c r="H12">
        <v>1</v>
      </c>
    </row>
    <row r="13" spans="1:8" hidden="1" x14ac:dyDescent="0.35">
      <c r="A13" t="s">
        <v>19</v>
      </c>
      <c r="B13" s="5" t="s">
        <v>277</v>
      </c>
      <c r="C13" s="5">
        <v>0</v>
      </c>
      <c r="D13" s="15">
        <v>1</v>
      </c>
      <c r="E13" s="15">
        <v>0</v>
      </c>
      <c r="F13" s="15">
        <f t="shared" si="0"/>
        <v>1</v>
      </c>
      <c r="G13">
        <v>1</v>
      </c>
      <c r="H13">
        <v>0</v>
      </c>
    </row>
    <row r="14" spans="1:8" hidden="1" x14ac:dyDescent="0.35">
      <c r="A14" t="s">
        <v>19</v>
      </c>
      <c r="B14" s="5" t="s">
        <v>278</v>
      </c>
      <c r="C14" s="5">
        <v>0</v>
      </c>
      <c r="D14" s="15">
        <v>1</v>
      </c>
      <c r="E14" s="15">
        <v>0</v>
      </c>
      <c r="F14" s="15">
        <f t="shared" si="0"/>
        <v>1</v>
      </c>
      <c r="G14">
        <v>1</v>
      </c>
      <c r="H14">
        <v>0</v>
      </c>
    </row>
    <row r="15" spans="1:8" ht="43.5" hidden="1" x14ac:dyDescent="0.35">
      <c r="A15" t="s">
        <v>19</v>
      </c>
      <c r="B15" s="12" t="s">
        <v>279</v>
      </c>
      <c r="C15" s="5">
        <v>0</v>
      </c>
      <c r="D15" s="15">
        <v>1</v>
      </c>
      <c r="E15" s="15">
        <v>0</v>
      </c>
      <c r="F15" s="15">
        <f t="shared" si="0"/>
        <v>1</v>
      </c>
      <c r="G15">
        <v>1</v>
      </c>
      <c r="H15">
        <v>0</v>
      </c>
    </row>
    <row r="16" spans="1:8" x14ac:dyDescent="0.35">
      <c r="A16" t="s">
        <v>19</v>
      </c>
      <c r="B16" t="s">
        <v>281</v>
      </c>
      <c r="C16">
        <v>1</v>
      </c>
      <c r="D16" s="24">
        <v>1</v>
      </c>
      <c r="E16" s="24">
        <v>1</v>
      </c>
      <c r="F16" s="24">
        <f t="shared" si="0"/>
        <v>3</v>
      </c>
      <c r="G16">
        <v>1</v>
      </c>
      <c r="H16">
        <v>1</v>
      </c>
    </row>
    <row r="17" spans="1:8" hidden="1" x14ac:dyDescent="0.35">
      <c r="A17" t="s">
        <v>19</v>
      </c>
      <c r="B17" s="5" t="s">
        <v>282</v>
      </c>
      <c r="C17" s="5">
        <v>0</v>
      </c>
      <c r="D17" s="15">
        <v>1</v>
      </c>
      <c r="E17" s="15">
        <v>1</v>
      </c>
      <c r="F17" s="15">
        <f t="shared" si="0"/>
        <v>2</v>
      </c>
      <c r="G17">
        <v>1</v>
      </c>
      <c r="H17">
        <v>0</v>
      </c>
    </row>
    <row r="18" spans="1:8" ht="29" hidden="1" x14ac:dyDescent="0.35">
      <c r="A18" t="s">
        <v>19</v>
      </c>
      <c r="B18" s="12" t="s">
        <v>283</v>
      </c>
      <c r="C18" s="5">
        <v>0.5</v>
      </c>
      <c r="D18" s="15">
        <v>1</v>
      </c>
      <c r="E18" s="15">
        <v>0</v>
      </c>
      <c r="F18" s="15">
        <f t="shared" si="0"/>
        <v>1.5</v>
      </c>
      <c r="G18">
        <v>1</v>
      </c>
      <c r="H18">
        <v>0</v>
      </c>
    </row>
    <row r="19" spans="1:8" ht="43.5" hidden="1" x14ac:dyDescent="0.35">
      <c r="A19" t="s">
        <v>19</v>
      </c>
      <c r="B19" s="12" t="s">
        <v>295</v>
      </c>
      <c r="C19" s="5">
        <v>0</v>
      </c>
      <c r="D19" s="15">
        <v>1</v>
      </c>
      <c r="E19" s="15">
        <v>0</v>
      </c>
      <c r="F19" s="15">
        <f t="shared" si="0"/>
        <v>1</v>
      </c>
      <c r="G19">
        <v>1</v>
      </c>
      <c r="H19">
        <v>0</v>
      </c>
    </row>
    <row r="20" spans="1:8" ht="58" hidden="1" x14ac:dyDescent="0.35">
      <c r="A20" t="s">
        <v>19</v>
      </c>
      <c r="B20" s="12" t="s">
        <v>302</v>
      </c>
      <c r="C20" s="5">
        <v>0</v>
      </c>
      <c r="D20" s="15">
        <v>1</v>
      </c>
      <c r="E20" s="15">
        <v>0</v>
      </c>
      <c r="F20" s="15">
        <f t="shared" si="0"/>
        <v>1</v>
      </c>
      <c r="G20">
        <v>1</v>
      </c>
      <c r="H20">
        <v>0</v>
      </c>
    </row>
    <row r="21" spans="1:8" ht="87" hidden="1" x14ac:dyDescent="0.35">
      <c r="A21" t="s">
        <v>19</v>
      </c>
      <c r="B21" s="12" t="s">
        <v>429</v>
      </c>
      <c r="C21" s="5">
        <v>1</v>
      </c>
      <c r="D21" s="15">
        <v>0</v>
      </c>
      <c r="E21" s="15">
        <v>0</v>
      </c>
      <c r="F21" s="15">
        <f t="shared" si="0"/>
        <v>1</v>
      </c>
      <c r="G21">
        <v>1</v>
      </c>
      <c r="H21">
        <v>0</v>
      </c>
    </row>
    <row r="22" spans="1:8" ht="43.5" hidden="1" x14ac:dyDescent="0.35">
      <c r="A22" t="s">
        <v>19</v>
      </c>
      <c r="B22" s="12" t="s">
        <v>304</v>
      </c>
      <c r="C22" s="5">
        <v>1</v>
      </c>
      <c r="D22" s="15">
        <v>0</v>
      </c>
      <c r="E22" s="15">
        <v>0</v>
      </c>
      <c r="F22" s="15">
        <f t="shared" si="0"/>
        <v>1</v>
      </c>
      <c r="G22">
        <v>1</v>
      </c>
      <c r="H22">
        <v>0</v>
      </c>
    </row>
    <row r="23" spans="1:8" x14ac:dyDescent="0.35">
      <c r="A23" t="s">
        <v>19</v>
      </c>
      <c r="B23" t="s">
        <v>307</v>
      </c>
      <c r="C23">
        <v>1</v>
      </c>
      <c r="D23" s="24">
        <v>1</v>
      </c>
      <c r="E23" s="24">
        <v>1</v>
      </c>
      <c r="F23" s="24">
        <f t="shared" si="0"/>
        <v>3</v>
      </c>
      <c r="G23">
        <v>1</v>
      </c>
      <c r="H23">
        <v>1</v>
      </c>
    </row>
    <row r="24" spans="1:8" ht="29" hidden="1" x14ac:dyDescent="0.35">
      <c r="A24" t="s">
        <v>19</v>
      </c>
      <c r="B24" s="12" t="s">
        <v>309</v>
      </c>
      <c r="C24" s="5">
        <v>0</v>
      </c>
      <c r="D24" s="15">
        <v>1</v>
      </c>
      <c r="E24" s="15">
        <v>0</v>
      </c>
      <c r="F24" s="15">
        <f t="shared" si="0"/>
        <v>1</v>
      </c>
      <c r="G24">
        <v>1</v>
      </c>
      <c r="H24">
        <v>0</v>
      </c>
    </row>
    <row r="25" spans="1:8" ht="43.5" hidden="1" x14ac:dyDescent="0.35">
      <c r="A25" t="s">
        <v>20</v>
      </c>
      <c r="B25" s="14" t="s">
        <v>322</v>
      </c>
      <c r="C25" s="13">
        <v>1</v>
      </c>
      <c r="D25" s="22">
        <v>1</v>
      </c>
      <c r="E25" s="22">
        <v>0</v>
      </c>
      <c r="F25" s="15">
        <f t="shared" si="0"/>
        <v>2</v>
      </c>
      <c r="G25">
        <v>1</v>
      </c>
      <c r="H25">
        <v>0</v>
      </c>
    </row>
    <row r="26" spans="1:8" ht="29" hidden="1" x14ac:dyDescent="0.35">
      <c r="A26" t="s">
        <v>20</v>
      </c>
      <c r="B26" s="14" t="s">
        <v>323</v>
      </c>
      <c r="C26" s="13">
        <v>0</v>
      </c>
      <c r="D26" s="22">
        <v>1</v>
      </c>
      <c r="E26" s="22">
        <v>0</v>
      </c>
      <c r="F26" s="15">
        <f t="shared" si="0"/>
        <v>1</v>
      </c>
      <c r="G26">
        <v>1</v>
      </c>
      <c r="H26">
        <v>0</v>
      </c>
    </row>
    <row r="27" spans="1:8" ht="43.5" hidden="1" x14ac:dyDescent="0.35">
      <c r="A27" t="s">
        <v>20</v>
      </c>
      <c r="B27" s="14" t="s">
        <v>324</v>
      </c>
      <c r="C27" s="13">
        <v>1</v>
      </c>
      <c r="D27" s="22">
        <v>1</v>
      </c>
      <c r="E27" s="22">
        <v>0</v>
      </c>
      <c r="F27" s="15">
        <f t="shared" si="0"/>
        <v>2</v>
      </c>
      <c r="G27">
        <v>1</v>
      </c>
      <c r="H27">
        <v>0</v>
      </c>
    </row>
    <row r="28" spans="1:8" ht="43.5" hidden="1" x14ac:dyDescent="0.35">
      <c r="A28" t="s">
        <v>20</v>
      </c>
      <c r="B28" s="14" t="s">
        <v>325</v>
      </c>
      <c r="C28" s="13">
        <v>0</v>
      </c>
      <c r="D28" s="22">
        <v>0.5</v>
      </c>
      <c r="E28" s="22">
        <v>0</v>
      </c>
      <c r="F28" s="15">
        <f t="shared" si="0"/>
        <v>0.5</v>
      </c>
      <c r="G28">
        <v>1</v>
      </c>
      <c r="H28">
        <v>0</v>
      </c>
    </row>
    <row r="29" spans="1:8" ht="43.5" hidden="1" x14ac:dyDescent="0.35">
      <c r="A29" t="s">
        <v>20</v>
      </c>
      <c r="B29" s="14" t="s">
        <v>326</v>
      </c>
      <c r="C29" s="13">
        <v>1</v>
      </c>
      <c r="D29" s="22">
        <v>0</v>
      </c>
      <c r="E29" s="22">
        <v>0</v>
      </c>
      <c r="F29" s="15">
        <f t="shared" si="0"/>
        <v>1</v>
      </c>
      <c r="G29">
        <v>1</v>
      </c>
      <c r="H29">
        <v>0</v>
      </c>
    </row>
    <row r="30" spans="1:8" ht="29" hidden="1" x14ac:dyDescent="0.35">
      <c r="A30" t="s">
        <v>20</v>
      </c>
      <c r="B30" s="14" t="s">
        <v>327</v>
      </c>
      <c r="C30" s="13">
        <v>0</v>
      </c>
      <c r="D30" s="22">
        <v>0.5</v>
      </c>
      <c r="E30" s="22">
        <v>1</v>
      </c>
      <c r="F30" s="15">
        <f t="shared" si="0"/>
        <v>1.5</v>
      </c>
      <c r="G30">
        <v>1</v>
      </c>
      <c r="H30">
        <v>0</v>
      </c>
    </row>
    <row r="31" spans="1:8" ht="43.5" hidden="1" x14ac:dyDescent="0.35">
      <c r="A31" t="s">
        <v>20</v>
      </c>
      <c r="B31" s="14" t="s">
        <v>328</v>
      </c>
      <c r="C31" s="13">
        <v>0</v>
      </c>
      <c r="D31" s="22">
        <v>0.5</v>
      </c>
      <c r="E31" s="22">
        <v>0</v>
      </c>
      <c r="F31" s="15">
        <f t="shared" si="0"/>
        <v>0.5</v>
      </c>
      <c r="G31">
        <v>1</v>
      </c>
      <c r="H31">
        <v>0</v>
      </c>
    </row>
    <row r="32" spans="1:8" ht="43.5" hidden="1" x14ac:dyDescent="0.35">
      <c r="A32" t="s">
        <v>20</v>
      </c>
      <c r="B32" s="14" t="s">
        <v>330</v>
      </c>
      <c r="C32" s="13">
        <v>0.5</v>
      </c>
      <c r="D32" s="22">
        <v>0.5</v>
      </c>
      <c r="E32" s="22">
        <v>0</v>
      </c>
      <c r="F32" s="15">
        <f t="shared" si="0"/>
        <v>1</v>
      </c>
      <c r="G32">
        <v>1</v>
      </c>
      <c r="H32">
        <v>0</v>
      </c>
    </row>
    <row r="33" spans="1:8" ht="30" customHeight="1" x14ac:dyDescent="0.35">
      <c r="A33" t="s">
        <v>20</v>
      </c>
      <c r="B33" s="59" t="s">
        <v>343</v>
      </c>
      <c r="C33">
        <v>1</v>
      </c>
      <c r="D33" s="24">
        <v>1</v>
      </c>
      <c r="E33" s="24">
        <v>1</v>
      </c>
      <c r="F33" s="24">
        <f t="shared" si="0"/>
        <v>3</v>
      </c>
      <c r="G33">
        <v>1</v>
      </c>
      <c r="H33">
        <v>1</v>
      </c>
    </row>
    <row r="34" spans="1:8" ht="81.5" customHeight="1" x14ac:dyDescent="0.35">
      <c r="A34" t="s">
        <v>20</v>
      </c>
      <c r="B34" s="59" t="s">
        <v>331</v>
      </c>
      <c r="C34">
        <v>1</v>
      </c>
      <c r="D34" s="24">
        <v>1</v>
      </c>
      <c r="E34" s="24">
        <v>1</v>
      </c>
      <c r="F34" s="24">
        <f t="shared" si="0"/>
        <v>3</v>
      </c>
      <c r="G34">
        <v>1</v>
      </c>
      <c r="H34">
        <v>1</v>
      </c>
    </row>
    <row r="35" spans="1:8" ht="58" hidden="1" x14ac:dyDescent="0.35">
      <c r="A35" t="s">
        <v>20</v>
      </c>
      <c r="B35" s="14" t="s">
        <v>332</v>
      </c>
      <c r="C35" s="13">
        <v>0</v>
      </c>
      <c r="D35" s="13">
        <v>1</v>
      </c>
      <c r="E35" s="22">
        <v>0</v>
      </c>
      <c r="F35" s="15">
        <f t="shared" si="0"/>
        <v>1</v>
      </c>
      <c r="G35">
        <v>1</v>
      </c>
      <c r="H35">
        <v>0</v>
      </c>
    </row>
    <row r="36" spans="1:8" ht="101.5" hidden="1" x14ac:dyDescent="0.35">
      <c r="A36" t="s">
        <v>20</v>
      </c>
      <c r="B36" s="14" t="s">
        <v>333</v>
      </c>
      <c r="C36" s="13">
        <v>0</v>
      </c>
      <c r="D36" s="13">
        <v>1</v>
      </c>
      <c r="E36" s="22">
        <v>0</v>
      </c>
      <c r="F36" s="15">
        <f t="shared" si="0"/>
        <v>1</v>
      </c>
      <c r="G36">
        <v>1</v>
      </c>
      <c r="H36">
        <v>0</v>
      </c>
    </row>
    <row r="37" spans="1:8" ht="101.5" hidden="1" x14ac:dyDescent="0.35">
      <c r="A37" t="s">
        <v>20</v>
      </c>
      <c r="B37" s="14" t="s">
        <v>334</v>
      </c>
      <c r="C37" s="13">
        <v>0</v>
      </c>
      <c r="D37" s="22">
        <v>0</v>
      </c>
      <c r="E37" s="22">
        <v>1</v>
      </c>
      <c r="F37" s="15">
        <f t="shared" si="0"/>
        <v>1</v>
      </c>
      <c r="G37">
        <v>1</v>
      </c>
      <c r="H37">
        <v>0</v>
      </c>
    </row>
    <row r="38" spans="1:8" ht="58" hidden="1" x14ac:dyDescent="0.35">
      <c r="A38" t="s">
        <v>20</v>
      </c>
      <c r="B38" s="14" t="s">
        <v>335</v>
      </c>
      <c r="C38" s="13">
        <v>0</v>
      </c>
      <c r="D38" s="22">
        <v>0</v>
      </c>
      <c r="E38" s="22">
        <v>1</v>
      </c>
      <c r="F38" s="15">
        <f t="shared" si="0"/>
        <v>1</v>
      </c>
      <c r="G38">
        <v>1</v>
      </c>
      <c r="H38">
        <v>0</v>
      </c>
    </row>
    <row r="39" spans="1:8" ht="43.5" hidden="1" x14ac:dyDescent="0.35">
      <c r="A39" t="s">
        <v>20</v>
      </c>
      <c r="B39" s="14" t="s">
        <v>339</v>
      </c>
      <c r="C39" s="13">
        <v>0</v>
      </c>
      <c r="D39" s="13">
        <v>1</v>
      </c>
      <c r="E39" s="22">
        <v>0</v>
      </c>
      <c r="F39" s="15">
        <f t="shared" si="0"/>
        <v>1</v>
      </c>
      <c r="G39">
        <v>1</v>
      </c>
      <c r="H39">
        <v>0</v>
      </c>
    </row>
    <row r="40" spans="1:8" ht="72.5" hidden="1" x14ac:dyDescent="0.35">
      <c r="A40" t="s">
        <v>20</v>
      </c>
      <c r="B40" s="14" t="s">
        <v>340</v>
      </c>
      <c r="C40" s="13">
        <v>1</v>
      </c>
      <c r="D40" s="22">
        <v>1</v>
      </c>
      <c r="E40" s="22">
        <v>0</v>
      </c>
      <c r="F40" s="15">
        <f t="shared" si="0"/>
        <v>2</v>
      </c>
      <c r="G40">
        <v>1</v>
      </c>
      <c r="H40">
        <v>0</v>
      </c>
    </row>
    <row r="41" spans="1:8" ht="29" hidden="1" x14ac:dyDescent="0.35">
      <c r="A41" t="s">
        <v>20</v>
      </c>
      <c r="B41" s="14" t="s">
        <v>341</v>
      </c>
      <c r="C41" s="13">
        <v>0</v>
      </c>
      <c r="D41" s="13">
        <v>1</v>
      </c>
      <c r="E41" s="22">
        <v>0</v>
      </c>
      <c r="F41" s="15">
        <f t="shared" si="0"/>
        <v>1</v>
      </c>
      <c r="G41">
        <v>1</v>
      </c>
      <c r="H41">
        <v>0</v>
      </c>
    </row>
    <row r="42" spans="1:8" ht="72.5" hidden="1" x14ac:dyDescent="0.35">
      <c r="A42" t="s">
        <v>20</v>
      </c>
      <c r="B42" s="14" t="s">
        <v>342</v>
      </c>
      <c r="C42" s="13">
        <v>0</v>
      </c>
      <c r="D42" s="13">
        <v>1</v>
      </c>
      <c r="E42" s="22">
        <v>0</v>
      </c>
      <c r="F42" s="15">
        <f t="shared" si="0"/>
        <v>1</v>
      </c>
      <c r="G42">
        <v>1</v>
      </c>
      <c r="H42">
        <v>0</v>
      </c>
    </row>
    <row r="43" spans="1:8" ht="118" customHeight="1" x14ac:dyDescent="0.35">
      <c r="A43" t="s">
        <v>20</v>
      </c>
      <c r="B43" s="59" t="s">
        <v>344</v>
      </c>
      <c r="C43">
        <v>1</v>
      </c>
      <c r="D43" s="24">
        <v>1</v>
      </c>
      <c r="E43" s="24">
        <v>1</v>
      </c>
      <c r="F43" s="24">
        <f t="shared" si="0"/>
        <v>3</v>
      </c>
      <c r="G43">
        <v>1</v>
      </c>
      <c r="H43">
        <v>1</v>
      </c>
    </row>
    <row r="44" spans="1:8" ht="43.5" hidden="1" x14ac:dyDescent="0.35">
      <c r="A44" t="s">
        <v>20</v>
      </c>
      <c r="B44" s="14" t="s">
        <v>798</v>
      </c>
      <c r="C44" s="13">
        <v>0</v>
      </c>
      <c r="D44" s="13">
        <v>1</v>
      </c>
      <c r="E44" s="22">
        <v>0</v>
      </c>
      <c r="F44" s="15">
        <f t="shared" si="0"/>
        <v>1</v>
      </c>
      <c r="G44">
        <v>1</v>
      </c>
      <c r="H44">
        <v>0</v>
      </c>
    </row>
    <row r="45" spans="1:8" ht="86.5" customHeight="1" x14ac:dyDescent="0.35">
      <c r="A45" t="s">
        <v>20</v>
      </c>
      <c r="B45" s="59" t="s">
        <v>346</v>
      </c>
      <c r="C45">
        <v>1</v>
      </c>
      <c r="D45" s="24">
        <v>1</v>
      </c>
      <c r="E45" s="24">
        <v>1</v>
      </c>
      <c r="F45" s="24">
        <f t="shared" si="0"/>
        <v>3</v>
      </c>
      <c r="G45">
        <v>1</v>
      </c>
      <c r="H45">
        <v>1</v>
      </c>
    </row>
    <row r="46" spans="1:8" ht="29" hidden="1" x14ac:dyDescent="0.35">
      <c r="A46" t="s">
        <v>20</v>
      </c>
      <c r="B46" s="14" t="s">
        <v>797</v>
      </c>
      <c r="C46" s="13">
        <v>1</v>
      </c>
      <c r="D46" s="22">
        <v>1</v>
      </c>
      <c r="E46" s="22">
        <v>0</v>
      </c>
      <c r="F46" s="15">
        <f t="shared" si="0"/>
        <v>2</v>
      </c>
      <c r="G46">
        <v>1</v>
      </c>
      <c r="H46">
        <v>0</v>
      </c>
    </row>
    <row r="47" spans="1:8" ht="43.5" hidden="1" x14ac:dyDescent="0.35">
      <c r="A47" t="s">
        <v>20</v>
      </c>
      <c r="B47" s="14" t="s">
        <v>347</v>
      </c>
      <c r="C47" s="13">
        <v>1</v>
      </c>
      <c r="D47" s="22">
        <v>1</v>
      </c>
      <c r="E47" s="22">
        <v>0</v>
      </c>
      <c r="F47" s="15">
        <f t="shared" si="0"/>
        <v>2</v>
      </c>
      <c r="G47">
        <v>1</v>
      </c>
      <c r="H47">
        <v>0</v>
      </c>
    </row>
    <row r="48" spans="1:8" ht="72.5" hidden="1" x14ac:dyDescent="0.35">
      <c r="A48" t="s">
        <v>20</v>
      </c>
      <c r="B48" s="14" t="s">
        <v>349</v>
      </c>
      <c r="C48" s="13">
        <v>0.5</v>
      </c>
      <c r="D48" s="22">
        <v>0</v>
      </c>
      <c r="E48" s="22">
        <v>0</v>
      </c>
      <c r="F48" s="15">
        <f t="shared" si="0"/>
        <v>0.5</v>
      </c>
      <c r="G48">
        <v>1</v>
      </c>
      <c r="H48">
        <v>0</v>
      </c>
    </row>
    <row r="49" spans="1:8" ht="116" hidden="1" x14ac:dyDescent="0.35">
      <c r="A49" t="s">
        <v>21</v>
      </c>
      <c r="B49" s="16" t="s">
        <v>360</v>
      </c>
      <c r="C49" s="17">
        <v>0.5</v>
      </c>
      <c r="D49" s="23">
        <v>0</v>
      </c>
      <c r="E49" s="23">
        <v>0</v>
      </c>
      <c r="F49" s="15">
        <f t="shared" si="0"/>
        <v>0.5</v>
      </c>
      <c r="G49">
        <v>1</v>
      </c>
      <c r="H49">
        <v>0</v>
      </c>
    </row>
    <row r="50" spans="1:8" hidden="1" x14ac:dyDescent="0.35">
      <c r="A50" t="s">
        <v>21</v>
      </c>
      <c r="B50" s="16" t="s">
        <v>368</v>
      </c>
      <c r="C50" s="17">
        <v>0</v>
      </c>
      <c r="D50" s="23">
        <v>0</v>
      </c>
      <c r="E50" s="23">
        <v>1</v>
      </c>
      <c r="F50" s="15">
        <f t="shared" si="0"/>
        <v>1</v>
      </c>
      <c r="G50">
        <v>1</v>
      </c>
      <c r="H50">
        <v>0</v>
      </c>
    </row>
    <row r="51" spans="1:8" ht="43.5" hidden="1" x14ac:dyDescent="0.35">
      <c r="A51" t="s">
        <v>21</v>
      </c>
      <c r="B51" s="16" t="s">
        <v>371</v>
      </c>
      <c r="C51" s="17">
        <v>0</v>
      </c>
      <c r="D51" s="23">
        <v>0</v>
      </c>
      <c r="E51" s="23">
        <v>1</v>
      </c>
      <c r="F51" s="15">
        <f t="shared" si="0"/>
        <v>1</v>
      </c>
      <c r="G51">
        <v>1</v>
      </c>
      <c r="H51">
        <v>0</v>
      </c>
    </row>
    <row r="52" spans="1:8" ht="58" hidden="1" x14ac:dyDescent="0.35">
      <c r="A52" t="s">
        <v>21</v>
      </c>
      <c r="B52" s="16" t="s">
        <v>377</v>
      </c>
      <c r="C52" s="17">
        <v>0</v>
      </c>
      <c r="D52" s="23">
        <v>0</v>
      </c>
      <c r="E52" s="23">
        <v>1</v>
      </c>
      <c r="F52" s="15">
        <f t="shared" si="0"/>
        <v>1</v>
      </c>
      <c r="G52">
        <v>1</v>
      </c>
      <c r="H52">
        <v>0</v>
      </c>
    </row>
    <row r="53" spans="1:8" ht="72.5" hidden="1" x14ac:dyDescent="0.35">
      <c r="A53" t="s">
        <v>21</v>
      </c>
      <c r="B53" s="16" t="s">
        <v>384</v>
      </c>
      <c r="C53" s="17">
        <v>0</v>
      </c>
      <c r="D53" s="23">
        <v>1</v>
      </c>
      <c r="E53" s="17">
        <v>0</v>
      </c>
      <c r="F53" s="15">
        <f t="shared" si="0"/>
        <v>1</v>
      </c>
      <c r="G53">
        <v>1</v>
      </c>
      <c r="H53">
        <v>0</v>
      </c>
    </row>
    <row r="54" spans="1:8" hidden="1" x14ac:dyDescent="0.35">
      <c r="A54" t="s">
        <v>21</v>
      </c>
      <c r="B54" s="16" t="s">
        <v>385</v>
      </c>
      <c r="C54" s="17">
        <v>0</v>
      </c>
      <c r="D54" s="23">
        <v>1</v>
      </c>
      <c r="E54" s="17">
        <v>0</v>
      </c>
      <c r="F54" s="15">
        <f t="shared" si="0"/>
        <v>1</v>
      </c>
      <c r="G54">
        <v>1</v>
      </c>
      <c r="H54">
        <v>0</v>
      </c>
    </row>
    <row r="55" spans="1:8" ht="116" hidden="1" x14ac:dyDescent="0.35">
      <c r="A55" t="s">
        <v>21</v>
      </c>
      <c r="B55" s="16" t="s">
        <v>402</v>
      </c>
      <c r="C55" s="17">
        <v>0</v>
      </c>
      <c r="D55" s="23">
        <v>1</v>
      </c>
      <c r="E55" s="17">
        <v>0</v>
      </c>
      <c r="F55" s="15">
        <f t="shared" si="0"/>
        <v>1</v>
      </c>
      <c r="G55">
        <v>1</v>
      </c>
      <c r="H55">
        <v>0</v>
      </c>
    </row>
    <row r="56" spans="1:8" ht="72.5" hidden="1" x14ac:dyDescent="0.35">
      <c r="A56" t="s">
        <v>21</v>
      </c>
      <c r="B56" s="16" t="s">
        <v>422</v>
      </c>
      <c r="C56" s="17">
        <v>0</v>
      </c>
      <c r="D56" s="23">
        <v>1</v>
      </c>
      <c r="E56" s="23">
        <v>0</v>
      </c>
      <c r="F56" s="15">
        <f t="shared" si="0"/>
        <v>1</v>
      </c>
      <c r="G56">
        <v>1</v>
      </c>
      <c r="H56">
        <v>0</v>
      </c>
    </row>
  </sheetData>
  <autoFilter ref="A1:H56" xr:uid="{7395E9FD-8BB1-4E59-A77E-0488E32559BF}">
    <filterColumn colId="7">
      <filters>
        <filter val="1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B631-6BEB-42EA-9079-5329D1EA7C33}">
  <dimension ref="B2:N107"/>
  <sheetViews>
    <sheetView zoomScale="70" workbookViewId="0">
      <selection activeCell="C2" sqref="C2"/>
    </sheetView>
  </sheetViews>
  <sheetFormatPr defaultColWidth="9.453125" defaultRowHeight="14" x14ac:dyDescent="0.3"/>
  <cols>
    <col min="1" max="1" width="2.54296875" style="27" customWidth="1"/>
    <col min="2" max="2" width="6.54296875" style="27" bestFit="1" customWidth="1"/>
    <col min="3" max="4" width="37.81640625" style="27" customWidth="1"/>
    <col min="5" max="5" width="22" style="54" customWidth="1"/>
    <col min="6" max="11" width="22" style="27" customWidth="1"/>
    <col min="12" max="12" width="19.7265625" style="27" customWidth="1"/>
    <col min="13" max="13" width="18.7265625" style="27" customWidth="1"/>
    <col min="14" max="14" width="25.54296875" style="27" customWidth="1"/>
    <col min="15" max="16" width="9.453125" style="27"/>
    <col min="17" max="17" width="5.54296875" style="27" customWidth="1"/>
    <col min="18" max="18" width="6.54296875" style="27" customWidth="1"/>
    <col min="19" max="19" width="5.54296875" style="27" customWidth="1"/>
    <col min="20" max="21" width="6.453125" style="27" customWidth="1"/>
    <col min="22" max="16384" width="9.453125" style="27"/>
  </cols>
  <sheetData>
    <row r="2" spans="2:14" ht="52.4" customHeight="1" x14ac:dyDescent="0.3">
      <c r="B2" s="26" t="s">
        <v>433</v>
      </c>
      <c r="C2" s="26" t="s">
        <v>434</v>
      </c>
      <c r="D2" s="26" t="s">
        <v>435</v>
      </c>
      <c r="E2" s="26" t="s">
        <v>436</v>
      </c>
      <c r="F2" s="26" t="s">
        <v>437</v>
      </c>
      <c r="G2" s="26" t="s">
        <v>438</v>
      </c>
      <c r="H2" s="26" t="s">
        <v>439</v>
      </c>
      <c r="I2" s="26" t="s">
        <v>438</v>
      </c>
      <c r="J2" s="26" t="s">
        <v>440</v>
      </c>
      <c r="K2" s="26" t="s">
        <v>438</v>
      </c>
      <c r="L2" s="26" t="s">
        <v>441</v>
      </c>
      <c r="M2" s="26" t="s">
        <v>442</v>
      </c>
      <c r="N2" s="26" t="s">
        <v>443</v>
      </c>
    </row>
    <row r="3" spans="2:14" x14ac:dyDescent="0.3">
      <c r="B3" s="28"/>
      <c r="C3" s="29" t="s">
        <v>444</v>
      </c>
      <c r="D3" s="29"/>
      <c r="E3" s="30"/>
      <c r="F3" s="28"/>
      <c r="G3" s="28"/>
      <c r="H3" s="28"/>
      <c r="I3" s="28"/>
      <c r="J3" s="28"/>
      <c r="K3" s="28"/>
      <c r="L3" s="28"/>
      <c r="M3" s="28"/>
      <c r="N3" s="28"/>
    </row>
    <row r="4" spans="2:14" ht="14.9" customHeight="1" x14ac:dyDescent="0.3">
      <c r="B4" s="28"/>
      <c r="C4" s="31" t="s">
        <v>445</v>
      </c>
      <c r="D4" s="31"/>
      <c r="E4" s="30"/>
      <c r="F4" s="28"/>
      <c r="G4" s="28"/>
      <c r="H4" s="28"/>
      <c r="I4" s="28"/>
      <c r="J4" s="28"/>
      <c r="K4" s="28"/>
      <c r="L4" s="28"/>
      <c r="M4" s="28"/>
      <c r="N4" s="28"/>
    </row>
    <row r="5" spans="2:14" ht="62.5" x14ac:dyDescent="0.3">
      <c r="B5" s="32">
        <v>1</v>
      </c>
      <c r="C5" s="28" t="s">
        <v>446</v>
      </c>
      <c r="D5" s="33"/>
      <c r="E5" s="34" t="s">
        <v>447</v>
      </c>
      <c r="F5" s="33" t="s">
        <v>448</v>
      </c>
      <c r="G5" s="35" t="s">
        <v>449</v>
      </c>
      <c r="H5" s="33" t="s">
        <v>450</v>
      </c>
      <c r="I5" s="35" t="s">
        <v>449</v>
      </c>
      <c r="J5" s="36"/>
      <c r="K5" s="36"/>
      <c r="L5" s="35" t="s">
        <v>451</v>
      </c>
      <c r="M5" s="35" t="s">
        <v>452</v>
      </c>
      <c r="N5" s="37" t="s">
        <v>453</v>
      </c>
    </row>
    <row r="6" spans="2:14" ht="62.5" x14ac:dyDescent="0.3">
      <c r="B6" s="32">
        <v>2</v>
      </c>
      <c r="C6" s="38" t="s">
        <v>454</v>
      </c>
      <c r="D6" s="39"/>
      <c r="E6" s="34" t="s">
        <v>447</v>
      </c>
      <c r="F6" s="33" t="s">
        <v>455</v>
      </c>
      <c r="G6" s="35" t="s">
        <v>456</v>
      </c>
      <c r="H6" s="33" t="s">
        <v>457</v>
      </c>
      <c r="I6" s="35" t="s">
        <v>458</v>
      </c>
      <c r="J6" s="33" t="s">
        <v>459</v>
      </c>
      <c r="K6" s="35" t="s">
        <v>460</v>
      </c>
      <c r="L6" s="35" t="s">
        <v>461</v>
      </c>
      <c r="M6" s="35" t="s">
        <v>452</v>
      </c>
      <c r="N6" s="37" t="s">
        <v>462</v>
      </c>
    </row>
    <row r="7" spans="2:14" ht="100" customHeight="1" x14ac:dyDescent="0.3">
      <c r="B7" s="32">
        <v>3</v>
      </c>
      <c r="C7" s="38" t="s">
        <v>463</v>
      </c>
      <c r="D7" s="39"/>
      <c r="E7" s="34" t="s">
        <v>447</v>
      </c>
      <c r="F7" s="33" t="s">
        <v>464</v>
      </c>
      <c r="G7" s="35" t="s">
        <v>465</v>
      </c>
      <c r="H7" s="33" t="s">
        <v>466</v>
      </c>
      <c r="I7" s="40" t="s">
        <v>467</v>
      </c>
      <c r="J7" s="36"/>
      <c r="K7" s="36"/>
      <c r="L7" s="35" t="s">
        <v>461</v>
      </c>
      <c r="M7" s="35" t="s">
        <v>452</v>
      </c>
      <c r="N7" s="37" t="s">
        <v>453</v>
      </c>
    </row>
    <row r="8" spans="2:14" ht="75" x14ac:dyDescent="0.3">
      <c r="B8" s="32">
        <v>4</v>
      </c>
      <c r="C8" s="38" t="s">
        <v>468</v>
      </c>
      <c r="D8" s="39"/>
      <c r="E8" s="34" t="s">
        <v>447</v>
      </c>
      <c r="F8" s="33" t="s">
        <v>464</v>
      </c>
      <c r="G8" s="35" t="s">
        <v>465</v>
      </c>
      <c r="H8" s="33" t="s">
        <v>466</v>
      </c>
      <c r="I8" s="40" t="s">
        <v>467</v>
      </c>
      <c r="J8" s="36"/>
      <c r="K8" s="36"/>
      <c r="L8" s="35" t="s">
        <v>461</v>
      </c>
      <c r="M8" s="35" t="s">
        <v>452</v>
      </c>
      <c r="N8" s="37" t="s">
        <v>453</v>
      </c>
    </row>
    <row r="9" spans="2:14" ht="75" x14ac:dyDescent="0.3">
      <c r="B9" s="32">
        <v>5</v>
      </c>
      <c r="C9" s="38" t="s">
        <v>469</v>
      </c>
      <c r="D9" s="39"/>
      <c r="E9" s="34" t="s">
        <v>447</v>
      </c>
      <c r="F9" s="33" t="s">
        <v>464</v>
      </c>
      <c r="G9" s="35" t="s">
        <v>465</v>
      </c>
      <c r="H9" s="33" t="s">
        <v>466</v>
      </c>
      <c r="I9" s="40" t="s">
        <v>467</v>
      </c>
      <c r="J9" s="36"/>
      <c r="K9" s="36"/>
      <c r="L9" s="35" t="s">
        <v>461</v>
      </c>
      <c r="M9" s="35" t="s">
        <v>452</v>
      </c>
      <c r="N9" s="37" t="s">
        <v>453</v>
      </c>
    </row>
    <row r="10" spans="2:14" ht="75" x14ac:dyDescent="0.3">
      <c r="B10" s="32">
        <v>6</v>
      </c>
      <c r="C10" s="38" t="s">
        <v>470</v>
      </c>
      <c r="D10" s="39"/>
      <c r="E10" s="34" t="s">
        <v>447</v>
      </c>
      <c r="F10" s="33" t="s">
        <v>464</v>
      </c>
      <c r="G10" s="35" t="s">
        <v>465</v>
      </c>
      <c r="H10" s="33" t="s">
        <v>466</v>
      </c>
      <c r="I10" s="40" t="s">
        <v>467</v>
      </c>
      <c r="J10" s="36"/>
      <c r="K10" s="36"/>
      <c r="L10" s="35" t="s">
        <v>461</v>
      </c>
      <c r="M10" s="35" t="s">
        <v>452</v>
      </c>
      <c r="N10" s="37" t="s">
        <v>453</v>
      </c>
    </row>
    <row r="11" spans="2:14" ht="75" x14ac:dyDescent="0.3">
      <c r="B11" s="32">
        <v>7</v>
      </c>
      <c r="C11" s="38" t="s">
        <v>471</v>
      </c>
      <c r="D11" s="39"/>
      <c r="E11" s="34" t="s">
        <v>447</v>
      </c>
      <c r="F11" s="33" t="s">
        <v>464</v>
      </c>
      <c r="G11" s="35" t="s">
        <v>465</v>
      </c>
      <c r="H11" s="33" t="s">
        <v>466</v>
      </c>
      <c r="I11" s="40" t="s">
        <v>467</v>
      </c>
      <c r="J11" s="36"/>
      <c r="K11" s="36"/>
      <c r="L11" s="35" t="s">
        <v>461</v>
      </c>
      <c r="M11" s="35" t="s">
        <v>452</v>
      </c>
      <c r="N11" s="37" t="s">
        <v>453</v>
      </c>
    </row>
    <row r="12" spans="2:14" ht="125" x14ac:dyDescent="0.3">
      <c r="B12" s="32">
        <v>8</v>
      </c>
      <c r="C12" s="38" t="s">
        <v>472</v>
      </c>
      <c r="D12" s="39"/>
      <c r="E12" s="34" t="s">
        <v>447</v>
      </c>
      <c r="F12" s="33" t="s">
        <v>473</v>
      </c>
      <c r="G12" s="35" t="s">
        <v>474</v>
      </c>
      <c r="H12" s="33" t="s">
        <v>475</v>
      </c>
      <c r="I12" s="35" t="s">
        <v>474</v>
      </c>
      <c r="J12" s="36"/>
      <c r="K12" s="36"/>
      <c r="L12" s="35" t="s">
        <v>476</v>
      </c>
      <c r="M12" s="35" t="s">
        <v>447</v>
      </c>
      <c r="N12" s="37" t="s">
        <v>477</v>
      </c>
    </row>
    <row r="13" spans="2:14" ht="125" x14ac:dyDescent="0.3">
      <c r="B13" s="32">
        <v>9</v>
      </c>
      <c r="C13" s="38" t="s">
        <v>478</v>
      </c>
      <c r="D13" s="39"/>
      <c r="E13" s="34" t="s">
        <v>447</v>
      </c>
      <c r="F13" s="33" t="s">
        <v>473</v>
      </c>
      <c r="G13" s="35" t="s">
        <v>474</v>
      </c>
      <c r="H13" s="33" t="s">
        <v>479</v>
      </c>
      <c r="I13" s="35" t="s">
        <v>474</v>
      </c>
      <c r="J13" s="36"/>
      <c r="K13" s="36"/>
      <c r="L13" s="35" t="s">
        <v>476</v>
      </c>
      <c r="M13" s="35" t="s">
        <v>452</v>
      </c>
      <c r="N13" s="37" t="s">
        <v>477</v>
      </c>
    </row>
    <row r="14" spans="2:14" ht="125" x14ac:dyDescent="0.3">
      <c r="B14" s="32">
        <v>10</v>
      </c>
      <c r="C14" s="38" t="s">
        <v>480</v>
      </c>
      <c r="D14" s="39"/>
      <c r="E14" s="34" t="s">
        <v>447</v>
      </c>
      <c r="F14" s="33" t="s">
        <v>473</v>
      </c>
      <c r="G14" s="35" t="s">
        <v>474</v>
      </c>
      <c r="H14" s="33" t="s">
        <v>475</v>
      </c>
      <c r="I14" s="35" t="s">
        <v>474</v>
      </c>
      <c r="J14" s="36"/>
      <c r="K14" s="36"/>
      <c r="L14" s="35" t="s">
        <v>476</v>
      </c>
      <c r="M14" s="35" t="s">
        <v>452</v>
      </c>
      <c r="N14" s="37" t="s">
        <v>477</v>
      </c>
    </row>
    <row r="15" spans="2:14" ht="125" x14ac:dyDescent="0.3">
      <c r="B15" s="32">
        <v>11</v>
      </c>
      <c r="C15" s="38" t="s">
        <v>481</v>
      </c>
      <c r="D15" s="39"/>
      <c r="E15" s="34" t="s">
        <v>447</v>
      </c>
      <c r="F15" s="33" t="s">
        <v>473</v>
      </c>
      <c r="G15" s="35" t="s">
        <v>474</v>
      </c>
      <c r="H15" s="33" t="s">
        <v>475</v>
      </c>
      <c r="I15" s="35" t="s">
        <v>474</v>
      </c>
      <c r="J15" s="36"/>
      <c r="K15" s="36"/>
      <c r="L15" s="35" t="s">
        <v>476</v>
      </c>
      <c r="M15" s="35" t="s">
        <v>452</v>
      </c>
      <c r="N15" s="37" t="s">
        <v>477</v>
      </c>
    </row>
    <row r="16" spans="2:14" ht="104.15" customHeight="1" x14ac:dyDescent="0.3">
      <c r="B16" s="32">
        <v>12</v>
      </c>
      <c r="C16" s="38" t="s">
        <v>482</v>
      </c>
      <c r="D16" s="39"/>
      <c r="E16" s="34" t="s">
        <v>447</v>
      </c>
      <c r="F16" s="33" t="s">
        <v>473</v>
      </c>
      <c r="G16" s="35" t="s">
        <v>474</v>
      </c>
      <c r="H16" s="33" t="s">
        <v>475</v>
      </c>
      <c r="I16" s="35" t="s">
        <v>474</v>
      </c>
      <c r="J16" s="36"/>
      <c r="K16" s="36"/>
      <c r="L16" s="35" t="s">
        <v>476</v>
      </c>
      <c r="M16" s="35" t="s">
        <v>452</v>
      </c>
      <c r="N16" s="37" t="s">
        <v>477</v>
      </c>
    </row>
    <row r="17" spans="2:14" ht="125.15" customHeight="1" x14ac:dyDescent="0.3">
      <c r="B17" s="32">
        <v>13</v>
      </c>
      <c r="C17" s="38" t="s">
        <v>483</v>
      </c>
      <c r="D17" s="39"/>
      <c r="E17" s="34" t="s">
        <v>447</v>
      </c>
      <c r="F17" s="33" t="s">
        <v>484</v>
      </c>
      <c r="G17" s="35" t="s">
        <v>485</v>
      </c>
      <c r="H17" s="36"/>
      <c r="I17" s="36"/>
      <c r="J17" s="36"/>
      <c r="K17" s="36"/>
      <c r="L17" s="35" t="s">
        <v>461</v>
      </c>
      <c r="M17" s="35" t="s">
        <v>447</v>
      </c>
      <c r="N17" s="37" t="s">
        <v>462</v>
      </c>
    </row>
    <row r="18" spans="2:14" ht="39.75" customHeight="1" x14ac:dyDescent="0.3">
      <c r="B18" s="32">
        <v>14</v>
      </c>
      <c r="C18" s="38" t="s">
        <v>483</v>
      </c>
      <c r="D18" s="35"/>
      <c r="E18" s="34" t="s">
        <v>447</v>
      </c>
      <c r="F18" s="33" t="s">
        <v>484</v>
      </c>
      <c r="G18" s="35" t="s">
        <v>486</v>
      </c>
      <c r="H18" s="36"/>
      <c r="I18" s="36"/>
      <c r="J18" s="36"/>
      <c r="K18" s="36"/>
      <c r="L18" s="35" t="s">
        <v>461</v>
      </c>
      <c r="M18" s="35" t="s">
        <v>452</v>
      </c>
      <c r="N18" s="37" t="s">
        <v>462</v>
      </c>
    </row>
    <row r="19" spans="2:14" ht="28" x14ac:dyDescent="0.3">
      <c r="B19" s="32">
        <v>15</v>
      </c>
      <c r="C19" s="41" t="s">
        <v>487</v>
      </c>
      <c r="D19" s="35"/>
      <c r="E19" s="34" t="s">
        <v>447</v>
      </c>
      <c r="F19" s="33" t="s">
        <v>484</v>
      </c>
      <c r="G19" s="35" t="s">
        <v>488</v>
      </c>
      <c r="H19" s="36"/>
      <c r="I19" s="36"/>
      <c r="J19" s="36"/>
      <c r="K19" s="36"/>
      <c r="L19" s="35" t="s">
        <v>461</v>
      </c>
      <c r="M19" s="35" t="s">
        <v>452</v>
      </c>
      <c r="N19" s="37" t="s">
        <v>462</v>
      </c>
    </row>
    <row r="20" spans="2:14" ht="37.5" x14ac:dyDescent="0.3">
      <c r="B20" s="32">
        <v>16</v>
      </c>
      <c r="C20" s="41" t="s">
        <v>489</v>
      </c>
      <c r="D20" s="35"/>
      <c r="E20" s="34" t="s">
        <v>447</v>
      </c>
      <c r="F20" s="33" t="s">
        <v>484</v>
      </c>
      <c r="G20" s="35" t="s">
        <v>490</v>
      </c>
      <c r="H20" s="36"/>
      <c r="I20" s="36"/>
      <c r="J20" s="36"/>
      <c r="K20" s="36"/>
      <c r="L20" s="35" t="s">
        <v>461</v>
      </c>
      <c r="M20" s="35" t="s">
        <v>452</v>
      </c>
      <c r="N20" s="37" t="s">
        <v>462</v>
      </c>
    </row>
    <row r="21" spans="2:14" ht="100" x14ac:dyDescent="0.3">
      <c r="B21" s="32">
        <v>17</v>
      </c>
      <c r="C21" s="41" t="s">
        <v>491</v>
      </c>
      <c r="D21" s="33"/>
      <c r="E21" s="34" t="s">
        <v>447</v>
      </c>
      <c r="F21" s="33" t="s">
        <v>492</v>
      </c>
      <c r="G21" s="35" t="s">
        <v>493</v>
      </c>
      <c r="H21" s="33" t="s">
        <v>494</v>
      </c>
      <c r="I21" s="33" t="s">
        <v>495</v>
      </c>
      <c r="J21" s="33" t="s">
        <v>496</v>
      </c>
      <c r="K21" s="33" t="s">
        <v>497</v>
      </c>
      <c r="L21" s="35" t="s">
        <v>476</v>
      </c>
      <c r="M21" s="35" t="s">
        <v>447</v>
      </c>
      <c r="N21" s="37" t="s">
        <v>453</v>
      </c>
    </row>
    <row r="22" spans="2:14" ht="25" x14ac:dyDescent="0.3">
      <c r="B22" s="32">
        <v>18</v>
      </c>
      <c r="C22" s="28" t="s">
        <v>498</v>
      </c>
      <c r="D22" s="33"/>
      <c r="E22" s="34" t="s">
        <v>447</v>
      </c>
      <c r="F22" s="33" t="s">
        <v>499</v>
      </c>
      <c r="G22" s="35" t="s">
        <v>500</v>
      </c>
      <c r="H22" s="36"/>
      <c r="I22" s="36"/>
      <c r="J22" s="36"/>
      <c r="K22" s="36"/>
      <c r="L22" s="35" t="s">
        <v>451</v>
      </c>
      <c r="M22" s="35" t="s">
        <v>452</v>
      </c>
      <c r="N22" s="37" t="s">
        <v>453</v>
      </c>
    </row>
    <row r="23" spans="2:14" ht="50" x14ac:dyDescent="0.3">
      <c r="B23" s="32">
        <v>19</v>
      </c>
      <c r="C23" s="28" t="s">
        <v>501</v>
      </c>
      <c r="D23" s="33"/>
      <c r="E23" s="34" t="s">
        <v>447</v>
      </c>
      <c r="F23" s="34" t="s">
        <v>502</v>
      </c>
      <c r="G23" s="35" t="s">
        <v>503</v>
      </c>
      <c r="H23" s="34" t="s">
        <v>504</v>
      </c>
      <c r="I23" s="42" t="s">
        <v>505</v>
      </c>
      <c r="J23" s="40" t="s">
        <v>506</v>
      </c>
      <c r="K23" s="35" t="s">
        <v>507</v>
      </c>
      <c r="L23" s="35" t="s">
        <v>476</v>
      </c>
      <c r="M23" s="35" t="s">
        <v>452</v>
      </c>
      <c r="N23" s="37" t="s">
        <v>477</v>
      </c>
    </row>
    <row r="24" spans="2:14" ht="75" x14ac:dyDescent="0.3">
      <c r="B24" s="32">
        <v>20</v>
      </c>
      <c r="C24" s="38" t="s">
        <v>508</v>
      </c>
      <c r="D24" s="39"/>
      <c r="E24" s="43" t="s">
        <v>509</v>
      </c>
      <c r="F24" s="43" t="s">
        <v>510</v>
      </c>
      <c r="G24" s="35" t="s">
        <v>511</v>
      </c>
      <c r="H24" s="44"/>
      <c r="I24" s="36"/>
      <c r="J24" s="36"/>
      <c r="K24" s="36"/>
      <c r="L24" s="35" t="s">
        <v>451</v>
      </c>
      <c r="M24" s="35" t="s">
        <v>447</v>
      </c>
      <c r="N24" s="37" t="s">
        <v>462</v>
      </c>
    </row>
    <row r="25" spans="2:14" ht="28" x14ac:dyDescent="0.3">
      <c r="B25" s="32">
        <v>21</v>
      </c>
      <c r="C25" s="28" t="s">
        <v>512</v>
      </c>
      <c r="D25" s="33"/>
      <c r="E25" s="36"/>
      <c r="F25" s="36"/>
      <c r="G25" s="36"/>
      <c r="H25" s="36"/>
      <c r="I25" s="36"/>
      <c r="J25" s="36"/>
      <c r="K25" s="36"/>
      <c r="L25" s="35" t="s">
        <v>451</v>
      </c>
      <c r="M25" s="35" t="s">
        <v>447</v>
      </c>
      <c r="N25" s="37" t="s">
        <v>462</v>
      </c>
    </row>
    <row r="26" spans="2:14" ht="28" x14ac:dyDescent="0.3">
      <c r="B26" s="32">
        <v>22</v>
      </c>
      <c r="C26" s="28" t="s">
        <v>513</v>
      </c>
      <c r="D26" s="33"/>
      <c r="E26" s="36"/>
      <c r="F26" s="36"/>
      <c r="G26" s="36"/>
      <c r="H26" s="36"/>
      <c r="I26" s="36"/>
      <c r="J26" s="36"/>
      <c r="K26" s="36"/>
      <c r="L26" s="35" t="s">
        <v>451</v>
      </c>
      <c r="M26" s="35" t="s">
        <v>452</v>
      </c>
      <c r="N26" s="37" t="s">
        <v>462</v>
      </c>
    </row>
    <row r="27" spans="2:14" ht="28" x14ac:dyDescent="0.3">
      <c r="B27" s="32">
        <v>23</v>
      </c>
      <c r="C27" s="28" t="s">
        <v>514</v>
      </c>
      <c r="D27" s="33"/>
      <c r="E27" s="36"/>
      <c r="F27" s="36"/>
      <c r="G27" s="36"/>
      <c r="H27" s="36"/>
      <c r="I27" s="36"/>
      <c r="J27" s="36"/>
      <c r="K27" s="36"/>
      <c r="L27" s="35" t="s">
        <v>451</v>
      </c>
      <c r="M27" s="35" t="s">
        <v>452</v>
      </c>
      <c r="N27" s="37" t="s">
        <v>462</v>
      </c>
    </row>
    <row r="28" spans="2:14" ht="28" x14ac:dyDescent="0.3">
      <c r="B28" s="32">
        <v>24</v>
      </c>
      <c r="C28" s="28" t="s">
        <v>515</v>
      </c>
      <c r="D28" s="33"/>
      <c r="E28" s="36"/>
      <c r="F28" s="36"/>
      <c r="G28" s="36"/>
      <c r="H28" s="36"/>
      <c r="I28" s="36"/>
      <c r="J28" s="36"/>
      <c r="K28" s="36"/>
      <c r="L28" s="35" t="s">
        <v>451</v>
      </c>
      <c r="M28" s="35" t="s">
        <v>452</v>
      </c>
      <c r="N28" s="37" t="s">
        <v>462</v>
      </c>
    </row>
    <row r="29" spans="2:14" ht="14.25" customHeight="1" x14ac:dyDescent="0.3">
      <c r="B29" s="28"/>
      <c r="C29" s="31" t="s">
        <v>516</v>
      </c>
      <c r="D29" s="31"/>
      <c r="E29" s="45"/>
      <c r="F29" s="29"/>
      <c r="G29" s="29"/>
      <c r="H29" s="29"/>
      <c r="I29" s="29"/>
      <c r="J29" s="29"/>
      <c r="K29" s="29"/>
      <c r="L29" s="29"/>
      <c r="M29" s="29"/>
      <c r="N29" s="29"/>
    </row>
    <row r="30" spans="2:14" ht="25" x14ac:dyDescent="0.3">
      <c r="B30" s="32">
        <v>25</v>
      </c>
      <c r="C30" s="28" t="s">
        <v>517</v>
      </c>
      <c r="D30" s="33"/>
      <c r="E30" s="34" t="s">
        <v>447</v>
      </c>
      <c r="F30" s="33" t="s">
        <v>518</v>
      </c>
      <c r="G30" s="33" t="s">
        <v>519</v>
      </c>
      <c r="H30" s="33" t="s">
        <v>520</v>
      </c>
      <c r="I30" s="40" t="s">
        <v>467</v>
      </c>
      <c r="J30" s="36"/>
      <c r="K30" s="36"/>
      <c r="L30" s="35" t="s">
        <v>461</v>
      </c>
      <c r="M30" s="35" t="s">
        <v>447</v>
      </c>
      <c r="N30" s="37" t="s">
        <v>477</v>
      </c>
    </row>
    <row r="31" spans="2:14" ht="37.5" customHeight="1" x14ac:dyDescent="0.3">
      <c r="B31" s="32">
        <v>26</v>
      </c>
      <c r="C31" s="28" t="s">
        <v>521</v>
      </c>
      <c r="D31" s="35"/>
      <c r="E31" s="34" t="s">
        <v>447</v>
      </c>
      <c r="F31" s="33" t="s">
        <v>522</v>
      </c>
      <c r="G31" s="33" t="s">
        <v>523</v>
      </c>
      <c r="H31" s="33" t="s">
        <v>524</v>
      </c>
      <c r="I31" s="40" t="s">
        <v>467</v>
      </c>
      <c r="J31" s="40" t="s">
        <v>525</v>
      </c>
      <c r="K31" s="40" t="s">
        <v>526</v>
      </c>
      <c r="L31" s="40" t="s">
        <v>461</v>
      </c>
      <c r="M31" s="35" t="s">
        <v>447</v>
      </c>
      <c r="N31" s="37" t="s">
        <v>477</v>
      </c>
    </row>
    <row r="32" spans="2:14" ht="25.5" customHeight="1" x14ac:dyDescent="0.3">
      <c r="B32" s="32">
        <v>27</v>
      </c>
      <c r="C32" s="41" t="s">
        <v>527</v>
      </c>
      <c r="D32" s="35"/>
      <c r="E32" s="34" t="s">
        <v>447</v>
      </c>
      <c r="F32" s="33" t="s">
        <v>522</v>
      </c>
      <c r="G32" s="33" t="s">
        <v>523</v>
      </c>
      <c r="H32" s="33" t="s">
        <v>524</v>
      </c>
      <c r="I32" s="40" t="s">
        <v>467</v>
      </c>
      <c r="J32" s="40" t="s">
        <v>525</v>
      </c>
      <c r="K32" s="40" t="s">
        <v>526</v>
      </c>
      <c r="L32" s="35" t="s">
        <v>461</v>
      </c>
      <c r="M32" s="35" t="s">
        <v>447</v>
      </c>
      <c r="N32" s="37" t="s">
        <v>453</v>
      </c>
    </row>
    <row r="33" spans="2:14" ht="112.5" x14ac:dyDescent="0.3">
      <c r="B33" s="32">
        <v>28</v>
      </c>
      <c r="C33" s="28" t="s">
        <v>528</v>
      </c>
      <c r="D33" s="33"/>
      <c r="E33" s="34" t="s">
        <v>447</v>
      </c>
      <c r="F33" s="33" t="s">
        <v>529</v>
      </c>
      <c r="G33" s="40" t="s">
        <v>530</v>
      </c>
      <c r="H33" s="33" t="s">
        <v>531</v>
      </c>
      <c r="I33" s="33" t="s">
        <v>532</v>
      </c>
      <c r="J33" s="44"/>
      <c r="K33" s="44"/>
      <c r="L33" s="35" t="s">
        <v>451</v>
      </c>
      <c r="M33" s="35" t="s">
        <v>447</v>
      </c>
      <c r="N33" s="37" t="s">
        <v>453</v>
      </c>
    </row>
    <row r="34" spans="2:14" ht="112.5" x14ac:dyDescent="0.3">
      <c r="B34" s="32">
        <v>29</v>
      </c>
      <c r="C34" s="28" t="s">
        <v>533</v>
      </c>
      <c r="D34" s="33"/>
      <c r="E34" s="34" t="s">
        <v>447</v>
      </c>
      <c r="F34" s="33" t="s">
        <v>534</v>
      </c>
      <c r="G34" s="33" t="s">
        <v>535</v>
      </c>
      <c r="H34" s="33" t="s">
        <v>536</v>
      </c>
      <c r="I34" s="33" t="s">
        <v>519</v>
      </c>
      <c r="J34" s="44"/>
      <c r="K34" s="44"/>
      <c r="L34" s="35" t="s">
        <v>476</v>
      </c>
      <c r="M34" s="35" t="s">
        <v>447</v>
      </c>
      <c r="N34" s="37" t="s">
        <v>453</v>
      </c>
    </row>
    <row r="35" spans="2:14" ht="100" x14ac:dyDescent="0.3">
      <c r="B35" s="32">
        <v>30</v>
      </c>
      <c r="C35" s="28" t="s">
        <v>537</v>
      </c>
      <c r="D35" s="33"/>
      <c r="E35" s="34" t="s">
        <v>447</v>
      </c>
      <c r="F35" s="33" t="s">
        <v>538</v>
      </c>
      <c r="G35" s="33" t="s">
        <v>535</v>
      </c>
      <c r="H35" s="33" t="s">
        <v>539</v>
      </c>
      <c r="I35" s="33" t="s">
        <v>519</v>
      </c>
      <c r="J35" s="36"/>
      <c r="K35" s="36"/>
      <c r="L35" s="35" t="s">
        <v>476</v>
      </c>
      <c r="M35" s="35" t="s">
        <v>447</v>
      </c>
      <c r="N35" s="37" t="s">
        <v>453</v>
      </c>
    </row>
    <row r="36" spans="2:14" ht="50" x14ac:dyDescent="0.3">
      <c r="B36" s="32">
        <v>31</v>
      </c>
      <c r="C36" s="28" t="s">
        <v>540</v>
      </c>
      <c r="D36" s="33"/>
      <c r="E36" s="34" t="s">
        <v>447</v>
      </c>
      <c r="F36" s="34" t="s">
        <v>541</v>
      </c>
      <c r="G36" s="33" t="s">
        <v>542</v>
      </c>
      <c r="H36" s="34" t="s">
        <v>543</v>
      </c>
      <c r="I36" s="33" t="s">
        <v>542</v>
      </c>
      <c r="J36" s="34" t="s">
        <v>544</v>
      </c>
      <c r="K36" s="40" t="s">
        <v>545</v>
      </c>
      <c r="L36" s="35" t="s">
        <v>476</v>
      </c>
      <c r="M36" s="35" t="s">
        <v>452</v>
      </c>
      <c r="N36" s="37" t="s">
        <v>453</v>
      </c>
    </row>
    <row r="37" spans="2:14" ht="37.5" x14ac:dyDescent="0.3">
      <c r="B37" s="32">
        <v>32</v>
      </c>
      <c r="C37" s="28" t="s">
        <v>546</v>
      </c>
      <c r="D37" s="46"/>
      <c r="E37" s="36"/>
      <c r="F37" s="36"/>
      <c r="G37" s="36"/>
      <c r="H37" s="36"/>
      <c r="I37" s="36"/>
      <c r="J37" s="36"/>
      <c r="K37" s="36"/>
      <c r="L37" s="40" t="s">
        <v>451</v>
      </c>
      <c r="M37" s="35" t="s">
        <v>447</v>
      </c>
      <c r="N37" s="37" t="s">
        <v>453</v>
      </c>
    </row>
    <row r="38" spans="2:14" ht="37.5" x14ac:dyDescent="0.3">
      <c r="B38" s="32">
        <v>33</v>
      </c>
      <c r="C38" s="47" t="s">
        <v>547</v>
      </c>
      <c r="D38" s="46"/>
      <c r="E38" s="36"/>
      <c r="F38" s="36"/>
      <c r="G38" s="36"/>
      <c r="H38" s="36"/>
      <c r="I38" s="36"/>
      <c r="J38" s="36"/>
      <c r="K38" s="36"/>
      <c r="L38" s="35" t="s">
        <v>451</v>
      </c>
      <c r="M38" s="35" t="s">
        <v>447</v>
      </c>
      <c r="N38" s="37" t="s">
        <v>453</v>
      </c>
    </row>
    <row r="39" spans="2:14" x14ac:dyDescent="0.3">
      <c r="B39" s="28"/>
      <c r="C39" s="29" t="s">
        <v>548</v>
      </c>
      <c r="D39" s="29"/>
      <c r="E39" s="30"/>
      <c r="F39" s="28"/>
      <c r="G39" s="28"/>
      <c r="H39" s="28"/>
      <c r="I39" s="28"/>
      <c r="J39" s="28"/>
      <c r="K39" s="28"/>
      <c r="L39" s="28"/>
      <c r="M39" s="28"/>
      <c r="N39" s="28"/>
    </row>
    <row r="40" spans="2:14" x14ac:dyDescent="0.3">
      <c r="B40" s="28"/>
      <c r="C40" s="31" t="s">
        <v>549</v>
      </c>
      <c r="D40" s="31"/>
      <c r="E40" s="30"/>
      <c r="F40" s="28"/>
      <c r="G40" s="28"/>
      <c r="H40" s="28"/>
      <c r="I40" s="28"/>
      <c r="J40" s="28"/>
      <c r="K40" s="28"/>
      <c r="L40" s="28"/>
      <c r="M40" s="28"/>
      <c r="N40" s="28"/>
    </row>
    <row r="41" spans="2:14" ht="75" x14ac:dyDescent="0.3">
      <c r="B41" s="32">
        <v>34</v>
      </c>
      <c r="C41" s="47" t="s">
        <v>550</v>
      </c>
      <c r="D41" s="46"/>
      <c r="E41" s="34" t="s">
        <v>447</v>
      </c>
      <c r="F41" s="33" t="s">
        <v>551</v>
      </c>
      <c r="G41" s="42" t="s">
        <v>552</v>
      </c>
      <c r="H41" s="33" t="s">
        <v>553</v>
      </c>
      <c r="I41" s="42" t="s">
        <v>552</v>
      </c>
      <c r="J41" s="36"/>
      <c r="K41" s="36"/>
      <c r="L41" s="35" t="s">
        <v>451</v>
      </c>
      <c r="M41" s="35" t="s">
        <v>447</v>
      </c>
      <c r="N41" s="37" t="s">
        <v>453</v>
      </c>
    </row>
    <row r="42" spans="2:14" ht="137.5" x14ac:dyDescent="0.3">
      <c r="B42" s="32">
        <v>35</v>
      </c>
      <c r="C42" s="28" t="s">
        <v>554</v>
      </c>
      <c r="D42" s="33"/>
      <c r="E42" s="34" t="s">
        <v>447</v>
      </c>
      <c r="F42" s="33" t="s">
        <v>555</v>
      </c>
      <c r="G42" s="35" t="s">
        <v>456</v>
      </c>
      <c r="H42" s="33" t="s">
        <v>556</v>
      </c>
      <c r="I42" s="35" t="s">
        <v>458</v>
      </c>
      <c r="J42" s="33" t="s">
        <v>557</v>
      </c>
      <c r="K42" s="35" t="s">
        <v>460</v>
      </c>
      <c r="L42" s="35" t="s">
        <v>461</v>
      </c>
      <c r="M42" s="35" t="s">
        <v>447</v>
      </c>
      <c r="N42" s="37" t="s">
        <v>462</v>
      </c>
    </row>
    <row r="43" spans="2:14" ht="150" x14ac:dyDescent="0.3">
      <c r="B43" s="32">
        <v>36</v>
      </c>
      <c r="C43" s="28" t="s">
        <v>558</v>
      </c>
      <c r="D43" s="33"/>
      <c r="E43" s="34" t="s">
        <v>447</v>
      </c>
      <c r="F43" s="33" t="s">
        <v>559</v>
      </c>
      <c r="G43" s="35" t="s">
        <v>560</v>
      </c>
      <c r="H43" s="33" t="s">
        <v>561</v>
      </c>
      <c r="I43" s="35" t="s">
        <v>562</v>
      </c>
      <c r="J43" s="36"/>
      <c r="K43" s="36"/>
      <c r="L43" s="35" t="s">
        <v>461</v>
      </c>
      <c r="M43" s="35" t="s">
        <v>447</v>
      </c>
      <c r="N43" s="37" t="s">
        <v>462</v>
      </c>
    </row>
    <row r="44" spans="2:14" ht="87.5" x14ac:dyDescent="0.3">
      <c r="B44" s="32">
        <v>37</v>
      </c>
      <c r="C44" s="28" t="s">
        <v>563</v>
      </c>
      <c r="D44" s="33"/>
      <c r="E44" s="34" t="s">
        <v>447</v>
      </c>
      <c r="F44" s="33" t="s">
        <v>564</v>
      </c>
      <c r="G44" s="35" t="s">
        <v>565</v>
      </c>
      <c r="H44" s="33" t="s">
        <v>566</v>
      </c>
      <c r="I44" s="35" t="s">
        <v>565</v>
      </c>
      <c r="J44" s="36"/>
      <c r="K44" s="36"/>
      <c r="L44" s="35" t="s">
        <v>476</v>
      </c>
      <c r="M44" s="35" t="s">
        <v>447</v>
      </c>
      <c r="N44" s="37" t="s">
        <v>477</v>
      </c>
    </row>
    <row r="45" spans="2:14" ht="137.5" x14ac:dyDescent="0.3">
      <c r="B45" s="32">
        <v>38</v>
      </c>
      <c r="C45" s="28" t="s">
        <v>567</v>
      </c>
      <c r="D45" s="33"/>
      <c r="E45" s="34" t="s">
        <v>447</v>
      </c>
      <c r="F45" s="33" t="s">
        <v>568</v>
      </c>
      <c r="G45" s="42" t="s">
        <v>569</v>
      </c>
      <c r="H45" s="33" t="s">
        <v>570</v>
      </c>
      <c r="I45" s="42" t="s">
        <v>569</v>
      </c>
      <c r="J45" s="40" t="s">
        <v>571</v>
      </c>
      <c r="K45" s="42" t="s">
        <v>569</v>
      </c>
      <c r="L45" s="35" t="s">
        <v>476</v>
      </c>
      <c r="M45" s="35" t="s">
        <v>447</v>
      </c>
      <c r="N45" s="37" t="s">
        <v>462</v>
      </c>
    </row>
    <row r="46" spans="2:14" ht="150" x14ac:dyDescent="0.3">
      <c r="B46" s="32">
        <v>39</v>
      </c>
      <c r="C46" s="41" t="s">
        <v>572</v>
      </c>
      <c r="D46" s="35"/>
      <c r="E46" s="34" t="s">
        <v>447</v>
      </c>
      <c r="F46" s="33" t="s">
        <v>573</v>
      </c>
      <c r="G46" s="35" t="s">
        <v>574</v>
      </c>
      <c r="H46" s="33" t="s">
        <v>575</v>
      </c>
      <c r="I46" s="35" t="s">
        <v>574</v>
      </c>
      <c r="J46" s="36"/>
      <c r="K46" s="36"/>
      <c r="L46" s="35" t="s">
        <v>476</v>
      </c>
      <c r="M46" s="35" t="s">
        <v>452</v>
      </c>
      <c r="N46" s="37" t="s">
        <v>453</v>
      </c>
    </row>
    <row r="47" spans="2:14" ht="162.5" x14ac:dyDescent="0.3">
      <c r="B47" s="32">
        <v>40</v>
      </c>
      <c r="C47" s="41" t="s">
        <v>576</v>
      </c>
      <c r="D47" s="35"/>
      <c r="E47" s="34" t="s">
        <v>447</v>
      </c>
      <c r="F47" s="40" t="s">
        <v>577</v>
      </c>
      <c r="G47" s="35" t="s">
        <v>578</v>
      </c>
      <c r="H47" s="40" t="s">
        <v>579</v>
      </c>
      <c r="I47" s="35" t="s">
        <v>580</v>
      </c>
      <c r="J47" s="40" t="s">
        <v>581</v>
      </c>
      <c r="K47" s="35" t="s">
        <v>582</v>
      </c>
      <c r="L47" s="35" t="s">
        <v>476</v>
      </c>
      <c r="M47" s="35" t="s">
        <v>447</v>
      </c>
      <c r="N47" s="37" t="s">
        <v>477</v>
      </c>
    </row>
    <row r="48" spans="2:14" ht="150" x14ac:dyDescent="0.3">
      <c r="B48" s="32">
        <v>41</v>
      </c>
      <c r="C48" s="41" t="s">
        <v>583</v>
      </c>
      <c r="D48" s="35"/>
      <c r="E48" s="34" t="s">
        <v>447</v>
      </c>
      <c r="F48" s="40" t="s">
        <v>584</v>
      </c>
      <c r="G48" s="35" t="s">
        <v>585</v>
      </c>
      <c r="H48" s="40" t="s">
        <v>579</v>
      </c>
      <c r="I48" s="35" t="s">
        <v>586</v>
      </c>
      <c r="J48" s="40" t="s">
        <v>587</v>
      </c>
      <c r="K48" s="35" t="s">
        <v>588</v>
      </c>
      <c r="L48" s="35" t="s">
        <v>476</v>
      </c>
      <c r="M48" s="35" t="s">
        <v>447</v>
      </c>
      <c r="N48" s="37" t="s">
        <v>477</v>
      </c>
    </row>
    <row r="49" spans="2:14" ht="192" customHeight="1" x14ac:dyDescent="0.3">
      <c r="B49" s="32">
        <v>42</v>
      </c>
      <c r="C49" s="41" t="s">
        <v>589</v>
      </c>
      <c r="D49" s="33"/>
      <c r="E49" s="34" t="s">
        <v>447</v>
      </c>
      <c r="F49" s="33" t="s">
        <v>590</v>
      </c>
      <c r="G49" s="35" t="s">
        <v>591</v>
      </c>
      <c r="H49" s="33" t="s">
        <v>592</v>
      </c>
      <c r="I49" s="35" t="s">
        <v>593</v>
      </c>
      <c r="J49" s="40"/>
      <c r="K49" s="40"/>
      <c r="L49" s="40" t="s">
        <v>476</v>
      </c>
      <c r="M49" s="35" t="s">
        <v>447</v>
      </c>
      <c r="N49" s="37" t="s">
        <v>477</v>
      </c>
    </row>
    <row r="50" spans="2:14" ht="112.5" x14ac:dyDescent="0.3">
      <c r="B50" s="32">
        <v>43</v>
      </c>
      <c r="C50" s="28" t="s">
        <v>594</v>
      </c>
      <c r="D50" s="33"/>
      <c r="E50" s="34" t="s">
        <v>447</v>
      </c>
      <c r="F50" s="33" t="s">
        <v>595</v>
      </c>
      <c r="G50" s="35" t="s">
        <v>596</v>
      </c>
      <c r="H50" s="33" t="s">
        <v>597</v>
      </c>
      <c r="I50" s="35" t="s">
        <v>596</v>
      </c>
      <c r="J50" s="36"/>
      <c r="K50" s="36"/>
      <c r="L50" s="35" t="s">
        <v>476</v>
      </c>
      <c r="M50" s="35" t="s">
        <v>452</v>
      </c>
      <c r="N50" s="37" t="s">
        <v>462</v>
      </c>
    </row>
    <row r="51" spans="2:14" ht="112.5" x14ac:dyDescent="0.3">
      <c r="B51" s="32">
        <v>44</v>
      </c>
      <c r="C51" s="28" t="s">
        <v>598</v>
      </c>
      <c r="D51" s="33"/>
      <c r="E51" s="34" t="s">
        <v>447</v>
      </c>
      <c r="F51" s="33" t="s">
        <v>599</v>
      </c>
      <c r="G51" s="35" t="s">
        <v>600</v>
      </c>
      <c r="H51" s="33" t="s">
        <v>601</v>
      </c>
      <c r="I51" s="35" t="s">
        <v>600</v>
      </c>
      <c r="J51" s="33" t="s">
        <v>602</v>
      </c>
      <c r="K51" s="35" t="s">
        <v>600</v>
      </c>
      <c r="L51" s="40" t="s">
        <v>476</v>
      </c>
      <c r="M51" s="35" t="s">
        <v>452</v>
      </c>
      <c r="N51" s="37" t="s">
        <v>462</v>
      </c>
    </row>
    <row r="52" spans="2:14" ht="87.5" x14ac:dyDescent="0.3">
      <c r="B52" s="32">
        <v>45</v>
      </c>
      <c r="C52" s="28" t="s">
        <v>603</v>
      </c>
      <c r="D52" s="33"/>
      <c r="E52" s="43" t="s">
        <v>604</v>
      </c>
      <c r="F52" s="43" t="s">
        <v>510</v>
      </c>
      <c r="G52" s="43" t="s">
        <v>605</v>
      </c>
      <c r="H52" s="36"/>
      <c r="I52" s="36"/>
      <c r="J52" s="36"/>
      <c r="K52" s="36"/>
      <c r="L52" s="35" t="s">
        <v>451</v>
      </c>
      <c r="M52" s="35" t="s">
        <v>447</v>
      </c>
      <c r="N52" s="37" t="s">
        <v>462</v>
      </c>
    </row>
    <row r="53" spans="2:14" ht="25" x14ac:dyDescent="0.3">
      <c r="B53" s="32">
        <v>46</v>
      </c>
      <c r="C53" s="28" t="s">
        <v>606</v>
      </c>
      <c r="D53" s="33"/>
      <c r="E53" s="48"/>
      <c r="F53" s="44"/>
      <c r="G53" s="49"/>
      <c r="H53" s="44"/>
      <c r="I53" s="49"/>
      <c r="J53" s="36"/>
      <c r="K53" s="36"/>
      <c r="L53" s="35" t="s">
        <v>451</v>
      </c>
      <c r="M53" s="35" t="s">
        <v>447</v>
      </c>
      <c r="N53" s="37" t="s">
        <v>453</v>
      </c>
    </row>
    <row r="54" spans="2:14" ht="37.5" x14ac:dyDescent="0.3">
      <c r="B54" s="32">
        <v>47</v>
      </c>
      <c r="C54" s="28" t="s">
        <v>607</v>
      </c>
      <c r="D54" s="33"/>
      <c r="E54" s="48"/>
      <c r="F54" s="44"/>
      <c r="G54" s="49"/>
      <c r="H54" s="44"/>
      <c r="I54" s="49"/>
      <c r="J54" s="36"/>
      <c r="K54" s="36"/>
      <c r="L54" s="35" t="s">
        <v>451</v>
      </c>
      <c r="M54" s="35" t="s">
        <v>447</v>
      </c>
      <c r="N54" s="37" t="s">
        <v>453</v>
      </c>
    </row>
    <row r="55" spans="2:14" x14ac:dyDescent="0.3">
      <c r="B55" s="28"/>
      <c r="C55" s="29" t="s">
        <v>608</v>
      </c>
      <c r="D55" s="29"/>
      <c r="E55" s="30"/>
      <c r="F55" s="28"/>
      <c r="G55" s="28"/>
      <c r="H55" s="28"/>
      <c r="I55" s="28"/>
      <c r="J55" s="28"/>
      <c r="K55" s="28"/>
      <c r="L55" s="28"/>
      <c r="M55" s="28"/>
      <c r="N55" s="28"/>
    </row>
    <row r="56" spans="2:14" ht="87.5" x14ac:dyDescent="0.3">
      <c r="B56" s="32">
        <v>48</v>
      </c>
      <c r="C56" s="28" t="s">
        <v>609</v>
      </c>
      <c r="D56" s="33"/>
      <c r="E56" s="34" t="s">
        <v>610</v>
      </c>
      <c r="F56" s="33" t="s">
        <v>611</v>
      </c>
      <c r="G56" s="33" t="s">
        <v>612</v>
      </c>
      <c r="H56" s="33" t="s">
        <v>613</v>
      </c>
      <c r="I56" s="33" t="s">
        <v>612</v>
      </c>
      <c r="J56" s="36"/>
      <c r="K56" s="36"/>
      <c r="L56" s="35" t="s">
        <v>476</v>
      </c>
      <c r="M56" s="35" t="s">
        <v>447</v>
      </c>
      <c r="N56" s="37" t="s">
        <v>453</v>
      </c>
    </row>
    <row r="57" spans="2:14" ht="125" x14ac:dyDescent="0.3">
      <c r="B57" s="32">
        <v>49</v>
      </c>
      <c r="C57" s="41" t="s">
        <v>614</v>
      </c>
      <c r="D57" s="35"/>
      <c r="E57" s="34" t="s">
        <v>447</v>
      </c>
      <c r="F57" s="33" t="s">
        <v>615</v>
      </c>
      <c r="G57" s="35" t="s">
        <v>616</v>
      </c>
      <c r="H57" s="36"/>
      <c r="I57" s="36"/>
      <c r="J57" s="36"/>
      <c r="K57" s="36"/>
      <c r="L57" s="35" t="s">
        <v>476</v>
      </c>
      <c r="M57" s="35" t="s">
        <v>447</v>
      </c>
      <c r="N57" s="37" t="s">
        <v>453</v>
      </c>
    </row>
    <row r="58" spans="2:14" ht="137.5" x14ac:dyDescent="0.3">
      <c r="B58" s="32">
        <v>50</v>
      </c>
      <c r="C58" s="41" t="s">
        <v>617</v>
      </c>
      <c r="D58" s="35"/>
      <c r="E58" s="34" t="s">
        <v>447</v>
      </c>
      <c r="F58" s="33" t="s">
        <v>615</v>
      </c>
      <c r="G58" s="35" t="s">
        <v>618</v>
      </c>
      <c r="H58" s="36"/>
      <c r="I58" s="36"/>
      <c r="J58" s="36"/>
      <c r="K58" s="36"/>
      <c r="L58" s="35" t="s">
        <v>476</v>
      </c>
      <c r="M58" s="35" t="s">
        <v>447</v>
      </c>
      <c r="N58" s="37" t="s">
        <v>453</v>
      </c>
    </row>
    <row r="59" spans="2:14" ht="162.5" x14ac:dyDescent="0.3">
      <c r="B59" s="32">
        <v>51</v>
      </c>
      <c r="C59" s="41" t="s">
        <v>619</v>
      </c>
      <c r="D59" s="35"/>
      <c r="E59" s="34" t="s">
        <v>447</v>
      </c>
      <c r="F59" s="33" t="s">
        <v>615</v>
      </c>
      <c r="G59" s="35" t="s">
        <v>620</v>
      </c>
      <c r="H59" s="36"/>
      <c r="I59" s="36"/>
      <c r="J59" s="36"/>
      <c r="K59" s="36"/>
      <c r="L59" s="35" t="s">
        <v>476</v>
      </c>
      <c r="M59" s="35" t="s">
        <v>447</v>
      </c>
      <c r="N59" s="37" t="s">
        <v>453</v>
      </c>
    </row>
    <row r="60" spans="2:14" ht="137.5" x14ac:dyDescent="0.3">
      <c r="B60" s="32">
        <v>52</v>
      </c>
      <c r="C60" s="41" t="s">
        <v>621</v>
      </c>
      <c r="D60" s="35"/>
      <c r="E60" s="34" t="s">
        <v>447</v>
      </c>
      <c r="F60" s="33" t="s">
        <v>615</v>
      </c>
      <c r="G60" s="35" t="s">
        <v>620</v>
      </c>
      <c r="H60" s="36"/>
      <c r="I60" s="36"/>
      <c r="J60" s="36"/>
      <c r="K60" s="36"/>
      <c r="L60" s="35" t="s">
        <v>476</v>
      </c>
      <c r="M60" s="35" t="s">
        <v>447</v>
      </c>
      <c r="N60" s="37" t="s">
        <v>453</v>
      </c>
    </row>
    <row r="61" spans="2:14" ht="62.5" x14ac:dyDescent="0.3">
      <c r="B61" s="32">
        <v>53</v>
      </c>
      <c r="C61" s="41" t="s">
        <v>622</v>
      </c>
      <c r="D61" s="35"/>
      <c r="E61" s="34" t="s">
        <v>447</v>
      </c>
      <c r="F61" s="33" t="s">
        <v>623</v>
      </c>
      <c r="G61" s="35" t="s">
        <v>624</v>
      </c>
      <c r="H61" s="36"/>
      <c r="I61" s="36"/>
      <c r="J61" s="36"/>
      <c r="K61" s="36"/>
      <c r="L61" s="35" t="s">
        <v>476</v>
      </c>
      <c r="M61" s="35" t="s">
        <v>447</v>
      </c>
      <c r="N61" s="37" t="s">
        <v>453</v>
      </c>
    </row>
    <row r="62" spans="2:14" ht="87.5" x14ac:dyDescent="0.3">
      <c r="B62" s="32">
        <v>54</v>
      </c>
      <c r="C62" s="28" t="s">
        <v>625</v>
      </c>
      <c r="D62" s="33"/>
      <c r="E62" s="34" t="s">
        <v>626</v>
      </c>
      <c r="F62" s="33" t="s">
        <v>627</v>
      </c>
      <c r="G62" s="33" t="s">
        <v>612</v>
      </c>
      <c r="H62" s="33" t="s">
        <v>628</v>
      </c>
      <c r="I62" s="33" t="s">
        <v>612</v>
      </c>
      <c r="J62" s="36"/>
      <c r="K62" s="36"/>
      <c r="L62" s="35" t="s">
        <v>451</v>
      </c>
      <c r="M62" s="35" t="s">
        <v>447</v>
      </c>
      <c r="N62" s="37" t="s">
        <v>453</v>
      </c>
    </row>
    <row r="63" spans="2:14" ht="100" x14ac:dyDescent="0.3">
      <c r="B63" s="32">
        <v>55</v>
      </c>
      <c r="C63" s="28" t="s">
        <v>629</v>
      </c>
      <c r="D63" s="33"/>
      <c r="E63" s="34" t="s">
        <v>447</v>
      </c>
      <c r="F63" s="40" t="s">
        <v>630</v>
      </c>
      <c r="G63" s="40" t="s">
        <v>631</v>
      </c>
      <c r="H63" s="36"/>
      <c r="I63" s="36"/>
      <c r="J63" s="36"/>
      <c r="K63" s="36"/>
      <c r="L63" s="35" t="s">
        <v>461</v>
      </c>
      <c r="M63" s="35" t="s">
        <v>447</v>
      </c>
      <c r="N63" s="37" t="s">
        <v>453</v>
      </c>
    </row>
    <row r="64" spans="2:14" ht="87.5" x14ac:dyDescent="0.3">
      <c r="B64" s="32">
        <v>56</v>
      </c>
      <c r="C64" s="47" t="s">
        <v>632</v>
      </c>
      <c r="D64" s="46"/>
      <c r="E64" s="34" t="s">
        <v>633</v>
      </c>
      <c r="F64" s="33" t="s">
        <v>634</v>
      </c>
      <c r="G64" s="33" t="s">
        <v>635</v>
      </c>
      <c r="H64" s="36"/>
      <c r="I64" s="36"/>
      <c r="J64" s="36"/>
      <c r="K64" s="36"/>
      <c r="L64" s="35" t="s">
        <v>476</v>
      </c>
      <c r="M64" s="35" t="s">
        <v>447</v>
      </c>
      <c r="N64" s="37" t="s">
        <v>453</v>
      </c>
    </row>
    <row r="65" spans="2:14" ht="50" x14ac:dyDescent="0.3">
      <c r="B65" s="32">
        <v>57</v>
      </c>
      <c r="C65" s="47" t="s">
        <v>636</v>
      </c>
      <c r="D65" s="46"/>
      <c r="E65" s="34" t="s">
        <v>447</v>
      </c>
      <c r="F65" s="33" t="s">
        <v>637</v>
      </c>
      <c r="G65" s="33" t="s">
        <v>638</v>
      </c>
      <c r="H65" s="36"/>
      <c r="I65" s="36"/>
      <c r="J65" s="36"/>
      <c r="K65" s="36"/>
      <c r="L65" s="35" t="s">
        <v>476</v>
      </c>
      <c r="M65" s="35" t="s">
        <v>447</v>
      </c>
      <c r="N65" s="37" t="s">
        <v>453</v>
      </c>
    </row>
    <row r="66" spans="2:14" ht="125" x14ac:dyDescent="0.3">
      <c r="B66" s="32">
        <v>58</v>
      </c>
      <c r="C66" s="28" t="s">
        <v>639</v>
      </c>
      <c r="D66" s="33"/>
      <c r="E66" s="34" t="s">
        <v>640</v>
      </c>
      <c r="F66" s="33" t="s">
        <v>641</v>
      </c>
      <c r="G66" s="35" t="s">
        <v>642</v>
      </c>
      <c r="H66" s="36"/>
      <c r="I66" s="36"/>
      <c r="J66" s="36"/>
      <c r="K66" s="36"/>
      <c r="L66" s="35" t="s">
        <v>476</v>
      </c>
      <c r="M66" s="35" t="s">
        <v>452</v>
      </c>
      <c r="N66" s="37" t="s">
        <v>477</v>
      </c>
    </row>
    <row r="67" spans="2:14" ht="50" x14ac:dyDescent="0.3">
      <c r="B67" s="32">
        <v>59</v>
      </c>
      <c r="C67" s="47" t="s">
        <v>643</v>
      </c>
      <c r="D67" s="46"/>
      <c r="E67" s="50" t="s">
        <v>644</v>
      </c>
      <c r="F67" s="46" t="s">
        <v>645</v>
      </c>
      <c r="G67" s="33" t="s">
        <v>511</v>
      </c>
      <c r="H67" s="36"/>
      <c r="I67" s="36"/>
      <c r="J67" s="36"/>
      <c r="K67" s="36"/>
      <c r="L67" s="35" t="s">
        <v>451</v>
      </c>
      <c r="M67" s="35" t="s">
        <v>447</v>
      </c>
      <c r="N67" s="37" t="s">
        <v>462</v>
      </c>
    </row>
    <row r="68" spans="2:14" x14ac:dyDescent="0.3">
      <c r="B68" s="28"/>
      <c r="C68" s="31" t="s">
        <v>646</v>
      </c>
      <c r="D68" s="31"/>
      <c r="E68" s="30"/>
      <c r="F68" s="28"/>
      <c r="G68" s="28"/>
      <c r="H68" s="28"/>
      <c r="I68" s="28"/>
      <c r="J68" s="28"/>
      <c r="K68" s="28"/>
      <c r="L68" s="28"/>
      <c r="M68" s="28"/>
      <c r="N68" s="28"/>
    </row>
    <row r="69" spans="2:14" ht="125" x14ac:dyDescent="0.3">
      <c r="B69" s="32">
        <v>60</v>
      </c>
      <c r="C69" s="28" t="s">
        <v>647</v>
      </c>
      <c r="D69" s="33"/>
      <c r="E69" s="34" t="s">
        <v>447</v>
      </c>
      <c r="F69" s="33" t="s">
        <v>648</v>
      </c>
      <c r="G69" s="33" t="s">
        <v>649</v>
      </c>
      <c r="H69" s="33" t="s">
        <v>650</v>
      </c>
      <c r="I69" s="33" t="s">
        <v>651</v>
      </c>
      <c r="J69" s="36"/>
      <c r="K69" s="36"/>
      <c r="L69" s="35" t="s">
        <v>476</v>
      </c>
      <c r="M69" s="35" t="s">
        <v>447</v>
      </c>
      <c r="N69" s="37" t="s">
        <v>453</v>
      </c>
    </row>
    <row r="70" spans="2:14" ht="137.5" x14ac:dyDescent="0.3">
      <c r="B70" s="32">
        <v>61</v>
      </c>
      <c r="C70" s="28" t="s">
        <v>652</v>
      </c>
      <c r="D70" s="33"/>
      <c r="E70" s="34" t="s">
        <v>447</v>
      </c>
      <c r="F70" s="33" t="s">
        <v>653</v>
      </c>
      <c r="G70" s="33" t="s">
        <v>654</v>
      </c>
      <c r="H70" s="33" t="s">
        <v>655</v>
      </c>
      <c r="I70" s="33" t="s">
        <v>656</v>
      </c>
      <c r="J70" s="36"/>
      <c r="K70" s="36"/>
      <c r="L70" s="35" t="s">
        <v>476</v>
      </c>
      <c r="M70" s="35" t="s">
        <v>447</v>
      </c>
      <c r="N70" s="37" t="s">
        <v>453</v>
      </c>
    </row>
    <row r="71" spans="2:14" ht="75" x14ac:dyDescent="0.3">
      <c r="B71" s="32">
        <v>62</v>
      </c>
      <c r="C71" s="28" t="s">
        <v>657</v>
      </c>
      <c r="D71" s="33"/>
      <c r="E71" s="34" t="s">
        <v>447</v>
      </c>
      <c r="F71" s="33" t="s">
        <v>658</v>
      </c>
      <c r="G71" s="33" t="s">
        <v>659</v>
      </c>
      <c r="H71" s="36"/>
      <c r="I71" s="36"/>
      <c r="J71" s="36"/>
      <c r="K71" s="36"/>
      <c r="L71" s="35" t="s">
        <v>476</v>
      </c>
      <c r="M71" s="35" t="s">
        <v>447</v>
      </c>
      <c r="N71" s="37" t="s">
        <v>453</v>
      </c>
    </row>
    <row r="72" spans="2:14" ht="137.5" x14ac:dyDescent="0.3">
      <c r="B72" s="32">
        <v>63</v>
      </c>
      <c r="C72" s="28" t="s">
        <v>660</v>
      </c>
      <c r="D72" s="33"/>
      <c r="E72" s="34" t="s">
        <v>661</v>
      </c>
      <c r="F72" s="34" t="s">
        <v>662</v>
      </c>
      <c r="G72" s="33" t="s">
        <v>663</v>
      </c>
      <c r="H72" s="34" t="s">
        <v>664</v>
      </c>
      <c r="I72" s="33" t="s">
        <v>663</v>
      </c>
      <c r="J72" s="36"/>
      <c r="K72" s="36"/>
      <c r="L72" s="35" t="s">
        <v>476</v>
      </c>
      <c r="M72" s="35" t="s">
        <v>447</v>
      </c>
      <c r="N72" s="37" t="s">
        <v>453</v>
      </c>
    </row>
    <row r="73" spans="2:14" ht="25" x14ac:dyDescent="0.3">
      <c r="B73" s="32">
        <v>64</v>
      </c>
      <c r="C73" s="28" t="s">
        <v>665</v>
      </c>
      <c r="D73" s="33"/>
      <c r="E73" s="36"/>
      <c r="F73" s="36"/>
      <c r="G73" s="36"/>
      <c r="H73" s="36"/>
      <c r="I73" s="36"/>
      <c r="J73" s="36"/>
      <c r="K73" s="36"/>
      <c r="L73" s="35" t="s">
        <v>451</v>
      </c>
      <c r="M73" s="35" t="s">
        <v>447</v>
      </c>
      <c r="N73" s="37" t="s">
        <v>453</v>
      </c>
    </row>
    <row r="74" spans="2:14" ht="50" x14ac:dyDescent="0.3">
      <c r="B74" s="32">
        <v>65</v>
      </c>
      <c r="C74" s="28" t="s">
        <v>666</v>
      </c>
      <c r="D74" s="33"/>
      <c r="E74" s="36"/>
      <c r="F74" s="36"/>
      <c r="G74" s="36"/>
      <c r="H74" s="36"/>
      <c r="I74" s="36"/>
      <c r="J74" s="36"/>
      <c r="K74" s="36"/>
      <c r="L74" s="35" t="s">
        <v>451</v>
      </c>
      <c r="M74" s="35" t="s">
        <v>447</v>
      </c>
      <c r="N74" s="37" t="s">
        <v>453</v>
      </c>
    </row>
    <row r="75" spans="2:14" x14ac:dyDescent="0.3">
      <c r="B75" s="28"/>
      <c r="C75" s="31" t="s">
        <v>667</v>
      </c>
      <c r="D75" s="31"/>
      <c r="E75" s="30"/>
      <c r="F75" s="28"/>
      <c r="G75" s="28"/>
      <c r="H75" s="28"/>
      <c r="I75" s="28"/>
      <c r="J75" s="28"/>
      <c r="K75" s="28"/>
      <c r="L75" s="28"/>
      <c r="M75" s="28"/>
      <c r="N75" s="28"/>
    </row>
    <row r="76" spans="2:14" ht="137.5" customHeight="1" x14ac:dyDescent="0.3">
      <c r="B76" s="32">
        <v>66</v>
      </c>
      <c r="C76" s="41" t="s">
        <v>668</v>
      </c>
      <c r="D76" s="35"/>
      <c r="E76" s="34" t="s">
        <v>447</v>
      </c>
      <c r="F76" s="33" t="s">
        <v>669</v>
      </c>
      <c r="G76" s="33" t="s">
        <v>670</v>
      </c>
      <c r="H76" s="33" t="s">
        <v>671</v>
      </c>
      <c r="I76" s="33" t="s">
        <v>672</v>
      </c>
      <c r="J76" s="36"/>
      <c r="K76" s="36"/>
      <c r="L76" s="35" t="s">
        <v>461</v>
      </c>
      <c r="M76" s="35" t="s">
        <v>447</v>
      </c>
      <c r="N76" s="37" t="s">
        <v>477</v>
      </c>
    </row>
    <row r="77" spans="2:14" ht="75" x14ac:dyDescent="0.3">
      <c r="B77" s="32">
        <v>67</v>
      </c>
      <c r="C77" s="41" t="s">
        <v>673</v>
      </c>
      <c r="D77" s="35"/>
      <c r="E77" s="34" t="s">
        <v>447</v>
      </c>
      <c r="F77" s="33" t="s">
        <v>674</v>
      </c>
      <c r="G77" s="33" t="s">
        <v>675</v>
      </c>
      <c r="H77" s="33" t="s">
        <v>674</v>
      </c>
      <c r="I77" s="33" t="s">
        <v>672</v>
      </c>
      <c r="J77" s="36"/>
      <c r="K77" s="36"/>
      <c r="L77" s="35" t="s">
        <v>461</v>
      </c>
      <c r="M77" s="35" t="s">
        <v>447</v>
      </c>
      <c r="N77" s="37" t="s">
        <v>477</v>
      </c>
    </row>
    <row r="78" spans="2:14" ht="75" x14ac:dyDescent="0.3">
      <c r="B78" s="32">
        <v>68</v>
      </c>
      <c r="C78" s="41" t="s">
        <v>676</v>
      </c>
      <c r="D78" s="35"/>
      <c r="E78" s="34" t="s">
        <v>447</v>
      </c>
      <c r="F78" s="33" t="s">
        <v>677</v>
      </c>
      <c r="G78" s="33" t="s">
        <v>678</v>
      </c>
      <c r="H78" s="33" t="s">
        <v>679</v>
      </c>
      <c r="I78" s="33" t="s">
        <v>672</v>
      </c>
      <c r="J78" s="36"/>
      <c r="K78" s="36"/>
      <c r="L78" s="35" t="s">
        <v>461</v>
      </c>
      <c r="M78" s="35" t="s">
        <v>447</v>
      </c>
      <c r="N78" s="37" t="s">
        <v>477</v>
      </c>
    </row>
    <row r="79" spans="2:14" ht="87.5" x14ac:dyDescent="0.3">
      <c r="B79" s="32">
        <v>69</v>
      </c>
      <c r="C79" s="28" t="s">
        <v>680</v>
      </c>
      <c r="D79" s="33"/>
      <c r="E79" s="34" t="s">
        <v>447</v>
      </c>
      <c r="F79" s="33" t="s">
        <v>681</v>
      </c>
      <c r="G79" s="33" t="s">
        <v>682</v>
      </c>
      <c r="H79" s="36"/>
      <c r="I79" s="36"/>
      <c r="J79" s="36"/>
      <c r="K79" s="36"/>
      <c r="L79" s="35" t="s">
        <v>476</v>
      </c>
      <c r="M79" s="35" t="s">
        <v>447</v>
      </c>
      <c r="N79" s="37" t="s">
        <v>477</v>
      </c>
    </row>
    <row r="80" spans="2:14" ht="87.5" x14ac:dyDescent="0.3">
      <c r="B80" s="32">
        <v>70</v>
      </c>
      <c r="C80" s="28" t="s">
        <v>683</v>
      </c>
      <c r="D80" s="33"/>
      <c r="E80" s="34" t="s">
        <v>447</v>
      </c>
      <c r="F80" s="46" t="s">
        <v>684</v>
      </c>
      <c r="G80" s="33" t="s">
        <v>685</v>
      </c>
      <c r="H80" s="33" t="s">
        <v>686</v>
      </c>
      <c r="I80" s="42" t="s">
        <v>687</v>
      </c>
      <c r="J80" s="36"/>
      <c r="K80" s="36"/>
      <c r="L80" s="35" t="s">
        <v>476</v>
      </c>
      <c r="M80" s="35" t="s">
        <v>447</v>
      </c>
      <c r="N80" s="37" t="s">
        <v>453</v>
      </c>
    </row>
    <row r="81" spans="2:14" ht="75" x14ac:dyDescent="0.3">
      <c r="B81" s="32">
        <v>71</v>
      </c>
      <c r="C81" s="28" t="s">
        <v>688</v>
      </c>
      <c r="D81" s="33"/>
      <c r="E81" s="34" t="s">
        <v>447</v>
      </c>
      <c r="F81" s="33" t="s">
        <v>689</v>
      </c>
      <c r="G81" s="40" t="s">
        <v>690</v>
      </c>
      <c r="H81" s="33" t="s">
        <v>691</v>
      </c>
      <c r="I81" s="40" t="s">
        <v>692</v>
      </c>
      <c r="J81" s="40" t="s">
        <v>693</v>
      </c>
      <c r="K81" s="40" t="s">
        <v>694</v>
      </c>
      <c r="L81" s="35" t="s">
        <v>451</v>
      </c>
      <c r="M81" s="35" t="s">
        <v>447</v>
      </c>
      <c r="N81" s="37" t="s">
        <v>453</v>
      </c>
    </row>
    <row r="82" spans="2:14" ht="187.5" x14ac:dyDescent="0.3">
      <c r="B82" s="32">
        <v>72</v>
      </c>
      <c r="C82" s="28" t="s">
        <v>695</v>
      </c>
      <c r="D82" s="33"/>
      <c r="E82" s="34" t="s">
        <v>447</v>
      </c>
      <c r="F82" s="33" t="s">
        <v>696</v>
      </c>
      <c r="G82" s="33" t="s">
        <v>697</v>
      </c>
      <c r="H82" s="40" t="s">
        <v>698</v>
      </c>
      <c r="I82" s="42" t="s">
        <v>699</v>
      </c>
      <c r="J82" s="36"/>
      <c r="K82" s="36"/>
      <c r="L82" s="35" t="s">
        <v>451</v>
      </c>
      <c r="M82" s="35" t="s">
        <v>447</v>
      </c>
      <c r="N82" s="37" t="s">
        <v>453</v>
      </c>
    </row>
    <row r="83" spans="2:14" x14ac:dyDescent="0.3">
      <c r="B83" s="28"/>
      <c r="C83" s="29" t="s">
        <v>700</v>
      </c>
      <c r="D83" s="29"/>
      <c r="E83" s="30"/>
      <c r="F83" s="28"/>
      <c r="G83" s="28"/>
      <c r="H83" s="28"/>
      <c r="I83" s="28"/>
      <c r="J83" s="28"/>
      <c r="K83" s="28"/>
      <c r="L83" s="28"/>
      <c r="M83" s="28"/>
      <c r="N83" s="28"/>
    </row>
    <row r="84" spans="2:14" x14ac:dyDescent="0.3">
      <c r="B84" s="28"/>
      <c r="C84" s="31" t="s">
        <v>701</v>
      </c>
      <c r="D84" s="31"/>
      <c r="E84" s="30"/>
      <c r="F84" s="28"/>
      <c r="G84" s="28"/>
      <c r="H84" s="28"/>
      <c r="I84" s="28"/>
      <c r="J84" s="28"/>
      <c r="K84" s="28"/>
      <c r="L84" s="28"/>
      <c r="M84" s="28"/>
      <c r="N84" s="28"/>
    </row>
    <row r="85" spans="2:14" ht="75" x14ac:dyDescent="0.3">
      <c r="B85" s="28">
        <v>73</v>
      </c>
      <c r="C85" s="28" t="s">
        <v>702</v>
      </c>
      <c r="D85" s="33"/>
      <c r="E85" s="34" t="s">
        <v>447</v>
      </c>
      <c r="F85" s="33" t="s">
        <v>703</v>
      </c>
      <c r="G85" s="35" t="s">
        <v>704</v>
      </c>
      <c r="H85" s="33" t="s">
        <v>705</v>
      </c>
      <c r="I85" s="42" t="s">
        <v>706</v>
      </c>
      <c r="J85" s="40" t="s">
        <v>707</v>
      </c>
      <c r="K85" s="40" t="s">
        <v>708</v>
      </c>
      <c r="L85" s="35" t="s">
        <v>461</v>
      </c>
      <c r="M85" s="35" t="s">
        <v>447</v>
      </c>
      <c r="N85" s="37" t="s">
        <v>477</v>
      </c>
    </row>
    <row r="86" spans="2:14" ht="50.15" customHeight="1" x14ac:dyDescent="0.3">
      <c r="B86" s="28">
        <v>74</v>
      </c>
      <c r="C86" s="41" t="s">
        <v>709</v>
      </c>
      <c r="D86" s="35"/>
      <c r="E86" s="34" t="s">
        <v>447</v>
      </c>
      <c r="F86" s="33" t="s">
        <v>710</v>
      </c>
      <c r="G86" s="33" t="s">
        <v>711</v>
      </c>
      <c r="H86" s="33" t="s">
        <v>712</v>
      </c>
      <c r="I86" s="40" t="s">
        <v>467</v>
      </c>
      <c r="J86" s="36"/>
      <c r="K86" s="36"/>
      <c r="L86" s="35" t="s">
        <v>461</v>
      </c>
      <c r="M86" s="35" t="s">
        <v>447</v>
      </c>
      <c r="N86" s="37" t="s">
        <v>477</v>
      </c>
    </row>
    <row r="87" spans="2:14" ht="50" x14ac:dyDescent="0.3">
      <c r="B87" s="28">
        <v>75</v>
      </c>
      <c r="C87" s="41" t="s">
        <v>713</v>
      </c>
      <c r="D87" s="35"/>
      <c r="E87" s="34" t="s">
        <v>447</v>
      </c>
      <c r="F87" s="33" t="s">
        <v>714</v>
      </c>
      <c r="G87" s="33" t="s">
        <v>715</v>
      </c>
      <c r="H87" s="33" t="s">
        <v>520</v>
      </c>
      <c r="I87" s="40" t="s">
        <v>467</v>
      </c>
      <c r="J87" s="36"/>
      <c r="K87" s="36"/>
      <c r="L87" s="35" t="s">
        <v>461</v>
      </c>
      <c r="M87" s="35" t="s">
        <v>447</v>
      </c>
      <c r="N87" s="37" t="s">
        <v>453</v>
      </c>
    </row>
    <row r="88" spans="2:14" ht="63.75" customHeight="1" x14ac:dyDescent="0.3">
      <c r="B88" s="28">
        <v>76</v>
      </c>
      <c r="C88" s="41" t="s">
        <v>716</v>
      </c>
      <c r="D88" s="35"/>
      <c r="E88" s="34" t="s">
        <v>447</v>
      </c>
      <c r="F88" s="33" t="s">
        <v>717</v>
      </c>
      <c r="G88" s="33" t="s">
        <v>718</v>
      </c>
      <c r="H88" s="33" t="s">
        <v>719</v>
      </c>
      <c r="I88" s="40" t="s">
        <v>467</v>
      </c>
      <c r="J88" s="36"/>
      <c r="K88" s="36"/>
      <c r="L88" s="35" t="s">
        <v>461</v>
      </c>
      <c r="M88" s="35" t="s">
        <v>447</v>
      </c>
      <c r="N88" s="37" t="s">
        <v>453</v>
      </c>
    </row>
    <row r="89" spans="2:14" ht="37.5" x14ac:dyDescent="0.3">
      <c r="B89" s="28">
        <v>77</v>
      </c>
      <c r="C89" s="41" t="s">
        <v>720</v>
      </c>
      <c r="D89" s="35"/>
      <c r="E89" s="34" t="s">
        <v>447</v>
      </c>
      <c r="F89" s="33" t="s">
        <v>717</v>
      </c>
      <c r="G89" s="33" t="s">
        <v>721</v>
      </c>
      <c r="H89" s="33" t="s">
        <v>719</v>
      </c>
      <c r="I89" s="40" t="s">
        <v>467</v>
      </c>
      <c r="J89" s="36"/>
      <c r="K89" s="36"/>
      <c r="L89" s="35" t="s">
        <v>461</v>
      </c>
      <c r="M89" s="35" t="s">
        <v>447</v>
      </c>
      <c r="N89" s="37" t="s">
        <v>453</v>
      </c>
    </row>
    <row r="90" spans="2:14" ht="87.5" x14ac:dyDescent="0.3">
      <c r="B90" s="28">
        <v>78</v>
      </c>
      <c r="C90" s="28" t="s">
        <v>722</v>
      </c>
      <c r="D90" s="33"/>
      <c r="E90" s="34" t="s">
        <v>447</v>
      </c>
      <c r="F90" s="33" t="s">
        <v>723</v>
      </c>
      <c r="G90" s="35" t="s">
        <v>724</v>
      </c>
      <c r="H90" s="33" t="s">
        <v>725</v>
      </c>
      <c r="I90" s="35" t="s">
        <v>726</v>
      </c>
      <c r="J90" s="44"/>
      <c r="K90" s="44"/>
      <c r="L90" s="35" t="s">
        <v>461</v>
      </c>
      <c r="M90" s="35" t="s">
        <v>447</v>
      </c>
      <c r="N90" s="37" t="s">
        <v>453</v>
      </c>
    </row>
    <row r="91" spans="2:14" ht="87.5" x14ac:dyDescent="0.3">
      <c r="B91" s="28">
        <v>79</v>
      </c>
      <c r="C91" s="28" t="s">
        <v>727</v>
      </c>
      <c r="D91" s="33"/>
      <c r="E91" s="34" t="s">
        <v>447</v>
      </c>
      <c r="F91" s="46" t="s">
        <v>728</v>
      </c>
      <c r="G91" s="51" t="s">
        <v>729</v>
      </c>
      <c r="H91" s="40" t="s">
        <v>730</v>
      </c>
      <c r="I91" s="51" t="s">
        <v>729</v>
      </c>
      <c r="J91" s="44"/>
      <c r="K91" s="44"/>
      <c r="L91" s="35" t="s">
        <v>476</v>
      </c>
      <c r="M91" s="35" t="s">
        <v>447</v>
      </c>
      <c r="N91" s="37" t="s">
        <v>453</v>
      </c>
    </row>
    <row r="92" spans="2:14" ht="162.5" x14ac:dyDescent="0.3">
      <c r="B92" s="28">
        <v>80</v>
      </c>
      <c r="C92" s="28" t="s">
        <v>731</v>
      </c>
      <c r="D92" s="33"/>
      <c r="E92" s="34" t="s">
        <v>447</v>
      </c>
      <c r="F92" s="33" t="s">
        <v>732</v>
      </c>
      <c r="G92" s="42" t="s">
        <v>733</v>
      </c>
      <c r="H92" s="40" t="s">
        <v>734</v>
      </c>
      <c r="I92" s="40" t="s">
        <v>735</v>
      </c>
      <c r="J92" s="36"/>
      <c r="K92" s="36"/>
      <c r="L92" s="35" t="s">
        <v>476</v>
      </c>
      <c r="M92" s="35" t="s">
        <v>447</v>
      </c>
      <c r="N92" s="37" t="s">
        <v>453</v>
      </c>
    </row>
    <row r="93" spans="2:14" ht="100" x14ac:dyDescent="0.3">
      <c r="B93" s="28">
        <v>81</v>
      </c>
      <c r="C93" s="28" t="s">
        <v>736</v>
      </c>
      <c r="D93" s="33"/>
      <c r="E93" s="34" t="s">
        <v>447</v>
      </c>
      <c r="F93" s="33" t="s">
        <v>737</v>
      </c>
      <c r="G93" s="33" t="s">
        <v>738</v>
      </c>
      <c r="H93" s="33" t="s">
        <v>739</v>
      </c>
      <c r="I93" s="40" t="s">
        <v>738</v>
      </c>
      <c r="J93" s="36"/>
      <c r="K93" s="36"/>
      <c r="L93" s="35" t="s">
        <v>476</v>
      </c>
      <c r="M93" s="35" t="s">
        <v>447</v>
      </c>
      <c r="N93" s="37" t="s">
        <v>453</v>
      </c>
    </row>
    <row r="94" spans="2:14" ht="175" x14ac:dyDescent="0.3">
      <c r="B94" s="28">
        <v>82</v>
      </c>
      <c r="C94" s="47" t="s">
        <v>740</v>
      </c>
      <c r="D94" s="46"/>
      <c r="E94" s="34" t="s">
        <v>447</v>
      </c>
      <c r="F94" s="46" t="s">
        <v>741</v>
      </c>
      <c r="G94" s="33" t="s">
        <v>742</v>
      </c>
      <c r="H94" s="33" t="s">
        <v>743</v>
      </c>
      <c r="I94" s="42" t="s">
        <v>744</v>
      </c>
      <c r="J94" s="36"/>
      <c r="K94" s="52"/>
      <c r="L94" s="35" t="s">
        <v>476</v>
      </c>
      <c r="M94" s="35" t="s">
        <v>447</v>
      </c>
      <c r="N94" s="37" t="s">
        <v>453</v>
      </c>
    </row>
    <row r="95" spans="2:14" ht="210" customHeight="1" x14ac:dyDescent="0.3">
      <c r="B95" s="28">
        <v>83</v>
      </c>
      <c r="C95" s="47" t="s">
        <v>745</v>
      </c>
      <c r="D95" s="46"/>
      <c r="E95" s="34" t="s">
        <v>746</v>
      </c>
      <c r="F95" s="33" t="s">
        <v>747</v>
      </c>
      <c r="G95" s="42" t="s">
        <v>748</v>
      </c>
      <c r="H95" s="33" t="s">
        <v>749</v>
      </c>
      <c r="I95" s="33" t="s">
        <v>750</v>
      </c>
      <c r="J95" s="33" t="s">
        <v>751</v>
      </c>
      <c r="K95" s="33" t="s">
        <v>752</v>
      </c>
      <c r="L95" s="35" t="s">
        <v>451</v>
      </c>
      <c r="M95" s="35" t="s">
        <v>447</v>
      </c>
      <c r="N95" s="37" t="s">
        <v>453</v>
      </c>
    </row>
    <row r="96" spans="2:14" ht="111" customHeight="1" x14ac:dyDescent="0.3">
      <c r="B96" s="28">
        <v>84</v>
      </c>
      <c r="C96" s="47" t="s">
        <v>753</v>
      </c>
      <c r="D96" s="46"/>
      <c r="E96" s="34" t="s">
        <v>452</v>
      </c>
      <c r="F96" s="33" t="s">
        <v>447</v>
      </c>
      <c r="G96" s="33" t="s">
        <v>511</v>
      </c>
      <c r="H96" s="44"/>
      <c r="I96" s="36"/>
      <c r="J96" s="36"/>
      <c r="K96" s="36"/>
      <c r="L96" s="35" t="s">
        <v>451</v>
      </c>
      <c r="M96" s="35" t="s">
        <v>447</v>
      </c>
      <c r="N96" s="37" t="s">
        <v>462</v>
      </c>
    </row>
    <row r="97" spans="2:14" x14ac:dyDescent="0.3">
      <c r="B97" s="28"/>
      <c r="C97" s="29" t="s">
        <v>754</v>
      </c>
      <c r="D97" s="29"/>
      <c r="E97" s="30"/>
      <c r="F97" s="28"/>
      <c r="G97" s="28"/>
      <c r="H97" s="28"/>
      <c r="I97" s="28"/>
      <c r="J97" s="28"/>
      <c r="K97" s="28"/>
      <c r="L97" s="28"/>
      <c r="M97" s="28"/>
      <c r="N97" s="28"/>
    </row>
    <row r="98" spans="2:14" ht="62.5" x14ac:dyDescent="0.3">
      <c r="B98" s="28">
        <v>85</v>
      </c>
      <c r="C98" s="28" t="s">
        <v>755</v>
      </c>
      <c r="D98" s="33"/>
      <c r="E98" s="34" t="s">
        <v>447</v>
      </c>
      <c r="F98" s="33" t="s">
        <v>756</v>
      </c>
      <c r="G98" s="35" t="s">
        <v>757</v>
      </c>
      <c r="H98" s="33" t="s">
        <v>758</v>
      </c>
      <c r="I98" s="35" t="s">
        <v>757</v>
      </c>
      <c r="J98" s="36"/>
      <c r="K98" s="36"/>
      <c r="L98" s="35" t="s">
        <v>451</v>
      </c>
      <c r="M98" s="35" t="s">
        <v>447</v>
      </c>
      <c r="N98" s="37" t="s">
        <v>453</v>
      </c>
    </row>
    <row r="99" spans="2:14" ht="75" x14ac:dyDescent="0.3">
      <c r="B99" s="53">
        <v>86</v>
      </c>
      <c r="C99" s="28" t="s">
        <v>759</v>
      </c>
      <c r="D99" s="33"/>
      <c r="E99" s="34" t="s">
        <v>447</v>
      </c>
      <c r="F99" s="33" t="s">
        <v>703</v>
      </c>
      <c r="G99" s="35" t="s">
        <v>704</v>
      </c>
      <c r="H99" s="33" t="s">
        <v>705</v>
      </c>
      <c r="I99" s="35" t="s">
        <v>456</v>
      </c>
      <c r="J99" s="33" t="s">
        <v>760</v>
      </c>
      <c r="K99" s="40" t="s">
        <v>761</v>
      </c>
      <c r="L99" s="35" t="s">
        <v>461</v>
      </c>
      <c r="M99" s="35" t="s">
        <v>447</v>
      </c>
      <c r="N99" s="37" t="s">
        <v>453</v>
      </c>
    </row>
    <row r="100" spans="2:14" ht="75" x14ac:dyDescent="0.3">
      <c r="B100" s="28">
        <v>87</v>
      </c>
      <c r="C100" s="47" t="s">
        <v>762</v>
      </c>
      <c r="D100" s="46"/>
      <c r="E100" s="34" t="s">
        <v>746</v>
      </c>
      <c r="F100" s="33" t="s">
        <v>763</v>
      </c>
      <c r="G100" s="35" t="s">
        <v>764</v>
      </c>
      <c r="H100" s="33" t="s">
        <v>765</v>
      </c>
      <c r="I100" s="42" t="s">
        <v>766</v>
      </c>
      <c r="J100" s="40" t="s">
        <v>767</v>
      </c>
      <c r="K100" s="40" t="s">
        <v>768</v>
      </c>
      <c r="L100" s="35" t="s">
        <v>451</v>
      </c>
      <c r="M100" s="35" t="s">
        <v>447</v>
      </c>
      <c r="N100" s="37" t="s">
        <v>453</v>
      </c>
    </row>
    <row r="101" spans="2:14" ht="50" x14ac:dyDescent="0.3">
      <c r="B101" s="53">
        <v>88</v>
      </c>
      <c r="C101" s="47" t="s">
        <v>769</v>
      </c>
      <c r="D101" s="33"/>
      <c r="E101" s="34" t="s">
        <v>447</v>
      </c>
      <c r="F101" s="33" t="s">
        <v>710</v>
      </c>
      <c r="G101" s="35" t="s">
        <v>770</v>
      </c>
      <c r="H101" s="33" t="s">
        <v>712</v>
      </c>
      <c r="I101" s="40" t="s">
        <v>467</v>
      </c>
      <c r="J101" s="40"/>
      <c r="K101" s="40"/>
      <c r="L101" s="35" t="s">
        <v>461</v>
      </c>
      <c r="M101" s="35" t="s">
        <v>447</v>
      </c>
      <c r="N101" s="37" t="s">
        <v>477</v>
      </c>
    </row>
    <row r="102" spans="2:14" x14ac:dyDescent="0.3">
      <c r="B102" s="28"/>
      <c r="C102" s="31" t="s">
        <v>771</v>
      </c>
      <c r="D102" s="31"/>
      <c r="E102" s="30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2:14" ht="62.5" x14ac:dyDescent="0.3">
      <c r="B103" s="28">
        <v>89</v>
      </c>
      <c r="C103" s="28" t="s">
        <v>772</v>
      </c>
      <c r="D103" s="33"/>
      <c r="E103" s="34" t="s">
        <v>447</v>
      </c>
      <c r="F103" s="33" t="s">
        <v>705</v>
      </c>
      <c r="G103" s="35" t="s">
        <v>456</v>
      </c>
      <c r="H103" s="33" t="s">
        <v>760</v>
      </c>
      <c r="I103" s="40" t="s">
        <v>761</v>
      </c>
      <c r="J103" s="40" t="s">
        <v>773</v>
      </c>
      <c r="K103" s="40" t="s">
        <v>774</v>
      </c>
      <c r="L103" s="35" t="s">
        <v>461</v>
      </c>
      <c r="M103" s="35" t="s">
        <v>447</v>
      </c>
      <c r="N103" s="37" t="s">
        <v>453</v>
      </c>
    </row>
    <row r="104" spans="2:14" ht="75" x14ac:dyDescent="0.3">
      <c r="B104" s="28">
        <v>90</v>
      </c>
      <c r="C104" s="28" t="s">
        <v>775</v>
      </c>
      <c r="D104" s="33"/>
      <c r="E104" s="34" t="s">
        <v>447</v>
      </c>
      <c r="F104" s="40" t="s">
        <v>776</v>
      </c>
      <c r="G104" s="42" t="s">
        <v>777</v>
      </c>
      <c r="H104" s="33" t="s">
        <v>778</v>
      </c>
      <c r="I104" s="40" t="s">
        <v>467</v>
      </c>
      <c r="J104" s="36"/>
      <c r="K104" s="36"/>
      <c r="L104" s="35" t="s">
        <v>461</v>
      </c>
      <c r="M104" s="35" t="s">
        <v>447</v>
      </c>
      <c r="N104" s="37" t="s">
        <v>453</v>
      </c>
    </row>
    <row r="105" spans="2:14" ht="150" x14ac:dyDescent="0.3">
      <c r="B105" s="28">
        <v>91</v>
      </c>
      <c r="C105" s="28" t="s">
        <v>779</v>
      </c>
      <c r="D105" s="33"/>
      <c r="E105" s="34" t="s">
        <v>447</v>
      </c>
      <c r="F105" s="34" t="s">
        <v>780</v>
      </c>
      <c r="G105" s="34" t="s">
        <v>781</v>
      </c>
      <c r="H105" s="33" t="s">
        <v>782</v>
      </c>
      <c r="I105" s="40" t="s">
        <v>783</v>
      </c>
      <c r="J105" s="40" t="s">
        <v>784</v>
      </c>
      <c r="K105" s="40" t="s">
        <v>785</v>
      </c>
      <c r="L105" s="35" t="s">
        <v>476</v>
      </c>
      <c r="M105" s="35" t="s">
        <v>447</v>
      </c>
      <c r="N105" s="37" t="s">
        <v>453</v>
      </c>
    </row>
    <row r="106" spans="2:14" ht="50" x14ac:dyDescent="0.3">
      <c r="B106" s="28">
        <v>92</v>
      </c>
      <c r="C106" s="28" t="s">
        <v>786</v>
      </c>
      <c r="D106" s="33"/>
      <c r="E106" s="34" t="s">
        <v>447</v>
      </c>
      <c r="F106" s="33" t="s">
        <v>787</v>
      </c>
      <c r="G106" s="33" t="s">
        <v>788</v>
      </c>
      <c r="H106" s="40" t="s">
        <v>789</v>
      </c>
      <c r="I106" s="33" t="s">
        <v>790</v>
      </c>
      <c r="J106" s="36"/>
      <c r="K106" s="36"/>
      <c r="L106" s="35" t="s">
        <v>476</v>
      </c>
      <c r="M106" s="35" t="s">
        <v>447</v>
      </c>
      <c r="N106" s="37" t="s">
        <v>453</v>
      </c>
    </row>
    <row r="107" spans="2:14" ht="112.5" x14ac:dyDescent="0.3">
      <c r="B107" s="28">
        <v>93</v>
      </c>
      <c r="C107" s="28" t="s">
        <v>791</v>
      </c>
      <c r="D107" s="33"/>
      <c r="E107" s="34" t="s">
        <v>447</v>
      </c>
      <c r="F107" s="33" t="s">
        <v>792</v>
      </c>
      <c r="G107" s="35" t="s">
        <v>793</v>
      </c>
      <c r="H107" s="33" t="s">
        <v>794</v>
      </c>
      <c r="I107" s="35" t="s">
        <v>795</v>
      </c>
      <c r="J107" s="36"/>
      <c r="K107" s="36"/>
      <c r="L107" s="35" t="s">
        <v>476</v>
      </c>
      <c r="M107" s="35" t="s">
        <v>447</v>
      </c>
      <c r="N107" s="37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7246-3765-4B25-AF45-F64931E08975}">
  <sheetPr filterMode="1"/>
  <dimension ref="A1:K445"/>
  <sheetViews>
    <sheetView topLeftCell="A157" workbookViewId="0">
      <selection activeCell="D373" sqref="A373:XFD442"/>
    </sheetView>
  </sheetViews>
  <sheetFormatPr defaultRowHeight="14.5" x14ac:dyDescent="0.35"/>
  <cols>
    <col min="1" max="1" width="9.90625" bestFit="1" customWidth="1"/>
    <col min="2" max="2" width="30.26953125" customWidth="1"/>
    <col min="3" max="3" width="10.453125" bestFit="1" customWidth="1"/>
    <col min="4" max="4" width="37.54296875" customWidth="1"/>
    <col min="5" max="5" width="18" bestFit="1" customWidth="1"/>
    <col min="7" max="7" width="18.1796875" customWidth="1"/>
  </cols>
  <sheetData>
    <row r="1" spans="1:10" x14ac:dyDescent="0.35">
      <c r="A1" t="s">
        <v>23</v>
      </c>
      <c r="B1" t="s">
        <v>0</v>
      </c>
      <c r="C1" t="s">
        <v>1</v>
      </c>
      <c r="D1" t="s">
        <v>2</v>
      </c>
      <c r="E1" t="s">
        <v>18</v>
      </c>
      <c r="F1" t="s">
        <v>17</v>
      </c>
      <c r="G1" t="s">
        <v>19</v>
      </c>
      <c r="H1" t="s">
        <v>20</v>
      </c>
      <c r="I1" t="s">
        <v>21</v>
      </c>
      <c r="J1" t="s">
        <v>255</v>
      </c>
    </row>
    <row r="2" spans="1:10" hidden="1" x14ac:dyDescent="0.35">
      <c r="A2" s="1">
        <v>45658</v>
      </c>
      <c r="B2" s="2" t="s">
        <v>22</v>
      </c>
      <c r="C2" s="2" t="s">
        <v>9</v>
      </c>
      <c r="D2" s="2" t="s">
        <v>7</v>
      </c>
      <c r="E2" s="2" t="s">
        <v>4</v>
      </c>
      <c r="F2" s="2" t="s">
        <v>8</v>
      </c>
      <c r="G2" s="2">
        <v>1</v>
      </c>
      <c r="H2" s="2">
        <v>4</v>
      </c>
      <c r="I2" s="2">
        <v>1</v>
      </c>
      <c r="J2" s="9">
        <f t="shared" ref="J2:J65" si="0">AVERAGE(G2:I2)</f>
        <v>2</v>
      </c>
    </row>
    <row r="3" spans="1:10" hidden="1" x14ac:dyDescent="0.35">
      <c r="A3" s="1">
        <v>45658</v>
      </c>
      <c r="B3" s="2" t="s">
        <v>22</v>
      </c>
      <c r="C3" s="2" t="s">
        <v>9</v>
      </c>
      <c r="D3" s="2" t="s">
        <v>15</v>
      </c>
      <c r="E3" s="2" t="s">
        <v>4</v>
      </c>
      <c r="F3" s="2" t="s">
        <v>16</v>
      </c>
      <c r="G3" s="2">
        <v>2</v>
      </c>
      <c r="H3" s="2">
        <v>13</v>
      </c>
      <c r="I3" s="2">
        <v>12</v>
      </c>
      <c r="J3" s="9">
        <f t="shared" si="0"/>
        <v>9</v>
      </c>
    </row>
    <row r="4" spans="1:10" hidden="1" x14ac:dyDescent="0.35">
      <c r="A4" s="1">
        <v>45658</v>
      </c>
      <c r="B4" s="2" t="s">
        <v>22</v>
      </c>
      <c r="C4" s="2" t="s">
        <v>6</v>
      </c>
      <c r="D4" s="2" t="s">
        <v>3</v>
      </c>
      <c r="E4" s="2" t="s">
        <v>4</v>
      </c>
      <c r="F4" s="2" t="s">
        <v>5</v>
      </c>
      <c r="G4" s="2">
        <v>3</v>
      </c>
      <c r="H4" s="2">
        <v>1</v>
      </c>
      <c r="I4" s="2">
        <v>4</v>
      </c>
      <c r="J4" s="9">
        <f t="shared" si="0"/>
        <v>2.6666666666666665</v>
      </c>
    </row>
    <row r="5" spans="1:10" x14ac:dyDescent="0.35">
      <c r="A5" s="1">
        <v>45658</v>
      </c>
      <c r="B5" s="2" t="s">
        <v>22</v>
      </c>
      <c r="C5" s="2" t="s">
        <v>36</v>
      </c>
      <c r="D5" s="2" t="s">
        <v>53</v>
      </c>
      <c r="E5" s="2" t="s">
        <v>4</v>
      </c>
      <c r="F5" s="2" t="s">
        <v>54</v>
      </c>
      <c r="G5" s="2">
        <v>17</v>
      </c>
      <c r="H5" s="2">
        <v>8</v>
      </c>
      <c r="I5" s="2">
        <v>59</v>
      </c>
      <c r="J5" s="9">
        <f t="shared" si="0"/>
        <v>28</v>
      </c>
    </row>
    <row r="6" spans="1:10" hidden="1" x14ac:dyDescent="0.35">
      <c r="A6" s="1">
        <v>45658</v>
      </c>
      <c r="B6" s="2" t="s">
        <v>22</v>
      </c>
      <c r="C6" s="2" t="s">
        <v>12</v>
      </c>
      <c r="D6" s="2" t="s">
        <v>24</v>
      </c>
      <c r="E6" s="2" t="s">
        <v>4</v>
      </c>
      <c r="F6" s="2" t="s">
        <v>25</v>
      </c>
      <c r="G6" s="2">
        <v>5</v>
      </c>
      <c r="H6" s="2">
        <v>17</v>
      </c>
      <c r="I6" s="2">
        <v>14</v>
      </c>
      <c r="J6" s="9">
        <f t="shared" si="0"/>
        <v>12</v>
      </c>
    </row>
    <row r="7" spans="1:10" hidden="1" x14ac:dyDescent="0.35">
      <c r="A7" s="1">
        <v>45658</v>
      </c>
      <c r="B7" s="2" t="s">
        <v>22</v>
      </c>
      <c r="C7" s="2" t="s">
        <v>12</v>
      </c>
      <c r="D7" s="2" t="s">
        <v>10</v>
      </c>
      <c r="E7" s="2" t="s">
        <v>4</v>
      </c>
      <c r="F7" s="2" t="s">
        <v>11</v>
      </c>
      <c r="G7" s="2">
        <v>6</v>
      </c>
      <c r="H7" s="2">
        <v>5</v>
      </c>
      <c r="I7" s="2">
        <v>2</v>
      </c>
      <c r="J7" s="9">
        <f t="shared" si="0"/>
        <v>4.333333333333333</v>
      </c>
    </row>
    <row r="8" spans="1:10" hidden="1" x14ac:dyDescent="0.35">
      <c r="A8" s="1">
        <v>45658</v>
      </c>
      <c r="B8" s="2" t="s">
        <v>22</v>
      </c>
      <c r="C8" s="2" t="s">
        <v>9</v>
      </c>
      <c r="D8" s="2" t="s">
        <v>39</v>
      </c>
      <c r="E8" s="2" t="s">
        <v>4</v>
      </c>
      <c r="F8" s="2" t="s">
        <v>40</v>
      </c>
      <c r="G8" s="2">
        <v>7</v>
      </c>
      <c r="H8" s="2">
        <v>18</v>
      </c>
      <c r="I8" s="2">
        <v>29</v>
      </c>
      <c r="J8" s="9">
        <f t="shared" si="0"/>
        <v>18</v>
      </c>
    </row>
    <row r="9" spans="1:10" hidden="1" x14ac:dyDescent="0.35">
      <c r="A9" s="1">
        <v>45658</v>
      </c>
      <c r="B9" s="2" t="s">
        <v>22</v>
      </c>
      <c r="C9" s="2" t="s">
        <v>29</v>
      </c>
      <c r="D9" s="2" t="s">
        <v>26</v>
      </c>
      <c r="E9" s="2" t="s">
        <v>27</v>
      </c>
      <c r="F9" s="2" t="s">
        <v>28</v>
      </c>
      <c r="G9" s="2">
        <v>8</v>
      </c>
      <c r="H9" s="2">
        <v>20</v>
      </c>
      <c r="I9" s="2">
        <v>9</v>
      </c>
      <c r="J9" s="9">
        <f t="shared" si="0"/>
        <v>12.333333333333334</v>
      </c>
    </row>
    <row r="10" spans="1:10" hidden="1" x14ac:dyDescent="0.35">
      <c r="A10" s="1">
        <v>45658</v>
      </c>
      <c r="B10" s="2" t="s">
        <v>22</v>
      </c>
      <c r="C10" s="2" t="s">
        <v>32</v>
      </c>
      <c r="D10" s="2" t="s">
        <v>30</v>
      </c>
      <c r="E10" s="2" t="s">
        <v>4</v>
      </c>
      <c r="F10" s="2" t="s">
        <v>31</v>
      </c>
      <c r="G10" s="2">
        <v>9</v>
      </c>
      <c r="H10" s="2">
        <v>11</v>
      </c>
      <c r="I10" s="2">
        <v>11</v>
      </c>
      <c r="J10" s="9">
        <f t="shared" si="0"/>
        <v>10.333333333333334</v>
      </c>
    </row>
    <row r="11" spans="1:10" hidden="1" x14ac:dyDescent="0.35">
      <c r="A11" s="1">
        <v>45658</v>
      </c>
      <c r="B11" s="2" t="s">
        <v>22</v>
      </c>
      <c r="C11" s="2" t="s">
        <v>9</v>
      </c>
      <c r="D11" s="2" t="s">
        <v>37</v>
      </c>
      <c r="E11" s="2" t="s">
        <v>4</v>
      </c>
      <c r="F11" s="2" t="s">
        <v>38</v>
      </c>
      <c r="G11" s="2">
        <v>10</v>
      </c>
      <c r="H11" s="2">
        <v>7</v>
      </c>
      <c r="I11" s="2">
        <v>33</v>
      </c>
      <c r="J11" s="9">
        <f t="shared" si="0"/>
        <v>16.666666666666668</v>
      </c>
    </row>
    <row r="12" spans="1:10" hidden="1" x14ac:dyDescent="0.35">
      <c r="A12" s="1">
        <v>45658</v>
      </c>
      <c r="B12" s="2" t="s">
        <v>22</v>
      </c>
      <c r="C12" s="2" t="s">
        <v>9</v>
      </c>
      <c r="D12" s="2" t="s">
        <v>13</v>
      </c>
      <c r="E12" s="2" t="s">
        <v>4</v>
      </c>
      <c r="F12" s="2" t="s">
        <v>14</v>
      </c>
      <c r="G12" s="2">
        <v>11</v>
      </c>
      <c r="H12" s="2">
        <v>2</v>
      </c>
      <c r="I12" s="2">
        <v>16</v>
      </c>
      <c r="J12" s="9">
        <f t="shared" si="0"/>
        <v>9.6666666666666661</v>
      </c>
    </row>
    <row r="13" spans="1:10" hidden="1" x14ac:dyDescent="0.35">
      <c r="A13" s="1">
        <v>45658</v>
      </c>
      <c r="B13" s="2" t="s">
        <v>22</v>
      </c>
      <c r="C13" s="2" t="s">
        <v>9</v>
      </c>
      <c r="D13" s="2" t="s">
        <v>57</v>
      </c>
      <c r="E13" s="2" t="s">
        <v>4</v>
      </c>
      <c r="F13" s="2" t="s">
        <v>58</v>
      </c>
      <c r="G13" s="2">
        <v>12</v>
      </c>
      <c r="H13" s="2">
        <v>35</v>
      </c>
      <c r="I13" s="2">
        <v>41</v>
      </c>
      <c r="J13" s="9">
        <f t="shared" si="0"/>
        <v>29.333333333333332</v>
      </c>
    </row>
    <row r="14" spans="1:10" hidden="1" x14ac:dyDescent="0.35">
      <c r="A14" s="1">
        <v>45658</v>
      </c>
      <c r="B14" s="2" t="s">
        <v>22</v>
      </c>
      <c r="C14" s="2" t="s">
        <v>6</v>
      </c>
      <c r="D14" s="2" t="s">
        <v>47</v>
      </c>
      <c r="E14" s="2" t="s">
        <v>4</v>
      </c>
      <c r="F14" s="2" t="s">
        <v>28</v>
      </c>
      <c r="G14" s="2">
        <v>13</v>
      </c>
      <c r="H14" s="2">
        <v>10</v>
      </c>
      <c r="I14" s="2">
        <v>46</v>
      </c>
      <c r="J14" s="9">
        <f t="shared" si="0"/>
        <v>23</v>
      </c>
    </row>
    <row r="15" spans="1:10" hidden="1" x14ac:dyDescent="0.35">
      <c r="A15" s="1">
        <v>45658</v>
      </c>
      <c r="B15" s="2" t="s">
        <v>22</v>
      </c>
      <c r="C15" s="2" t="s">
        <v>6</v>
      </c>
      <c r="D15" s="2" t="s">
        <v>66</v>
      </c>
      <c r="E15" s="2" t="s">
        <v>4</v>
      </c>
      <c r="F15" s="2" t="s">
        <v>28</v>
      </c>
      <c r="G15" s="2">
        <v>14</v>
      </c>
      <c r="H15" s="2">
        <v>33</v>
      </c>
      <c r="I15" s="2">
        <v>56</v>
      </c>
      <c r="J15" s="9">
        <f t="shared" si="0"/>
        <v>34.333333333333336</v>
      </c>
    </row>
    <row r="16" spans="1:10" hidden="1" x14ac:dyDescent="0.35">
      <c r="A16" s="1">
        <v>45658</v>
      </c>
      <c r="B16" s="2" t="s">
        <v>22</v>
      </c>
      <c r="C16" s="2" t="s">
        <v>65</v>
      </c>
      <c r="D16" s="2" t="s">
        <v>72</v>
      </c>
      <c r="E16" s="2" t="s">
        <v>4</v>
      </c>
      <c r="F16" s="2" t="s">
        <v>73</v>
      </c>
      <c r="G16" s="2">
        <v>15</v>
      </c>
      <c r="H16" s="2">
        <v>46</v>
      </c>
      <c r="I16" s="2">
        <v>60</v>
      </c>
      <c r="J16" s="9">
        <f t="shared" si="0"/>
        <v>40.333333333333336</v>
      </c>
    </row>
    <row r="17" spans="1:10" hidden="1" x14ac:dyDescent="0.35">
      <c r="A17" s="1">
        <v>45658</v>
      </c>
      <c r="B17" s="2" t="s">
        <v>22</v>
      </c>
      <c r="C17" s="2" t="s">
        <v>9</v>
      </c>
      <c r="D17" s="2" t="s">
        <v>33</v>
      </c>
      <c r="E17" s="2" t="s">
        <v>4</v>
      </c>
      <c r="F17" s="2" t="s">
        <v>28</v>
      </c>
      <c r="G17" s="2">
        <v>16</v>
      </c>
      <c r="H17" s="2">
        <v>6</v>
      </c>
      <c r="I17" s="2">
        <v>10</v>
      </c>
      <c r="J17" s="9">
        <f t="shared" si="0"/>
        <v>10.666666666666666</v>
      </c>
    </row>
    <row r="18" spans="1:10" x14ac:dyDescent="0.35">
      <c r="A18" s="1">
        <v>45658</v>
      </c>
      <c r="B18" s="2" t="s">
        <v>22</v>
      </c>
      <c r="C18" s="2" t="s">
        <v>36</v>
      </c>
      <c r="D18" s="2" t="s">
        <v>70</v>
      </c>
      <c r="E18" s="2" t="s">
        <v>4</v>
      </c>
      <c r="F18" s="2" t="s">
        <v>71</v>
      </c>
      <c r="G18" s="2">
        <v>36</v>
      </c>
      <c r="H18" s="2">
        <v>16</v>
      </c>
      <c r="I18" s="2">
        <v>40</v>
      </c>
      <c r="J18" s="9">
        <f t="shared" si="0"/>
        <v>30.666666666666668</v>
      </c>
    </row>
    <row r="19" spans="1:10" hidden="1" x14ac:dyDescent="0.35">
      <c r="A19" s="1">
        <v>45658</v>
      </c>
      <c r="B19" s="2" t="s">
        <v>22</v>
      </c>
      <c r="C19" s="2" t="s">
        <v>6</v>
      </c>
      <c r="D19" s="2" t="s">
        <v>41</v>
      </c>
      <c r="E19" s="2" t="s">
        <v>4</v>
      </c>
      <c r="F19" s="2" t="s">
        <v>28</v>
      </c>
      <c r="G19" s="2">
        <v>18</v>
      </c>
      <c r="H19" s="2">
        <v>19</v>
      </c>
      <c r="I19" s="2">
        <v>13</v>
      </c>
      <c r="J19" s="9">
        <f t="shared" si="0"/>
        <v>16.666666666666668</v>
      </c>
    </row>
    <row r="20" spans="1:10" hidden="1" x14ac:dyDescent="0.35">
      <c r="A20" s="1">
        <v>45658</v>
      </c>
      <c r="B20" s="2" t="s">
        <v>22</v>
      </c>
      <c r="C20" s="2" t="s">
        <v>46</v>
      </c>
      <c r="D20" s="2" t="s">
        <v>44</v>
      </c>
      <c r="E20" s="2" t="s">
        <v>4</v>
      </c>
      <c r="F20" s="2" t="s">
        <v>45</v>
      </c>
      <c r="G20" s="2">
        <v>19</v>
      </c>
      <c r="H20" s="2">
        <v>50</v>
      </c>
      <c r="I20" s="2">
        <v>5</v>
      </c>
      <c r="J20" s="9">
        <f t="shared" si="0"/>
        <v>24.666666666666668</v>
      </c>
    </row>
    <row r="21" spans="1:10" x14ac:dyDescent="0.35">
      <c r="A21" s="1">
        <v>45658</v>
      </c>
      <c r="B21" s="2" t="s">
        <v>22</v>
      </c>
      <c r="C21" s="2" t="s">
        <v>36</v>
      </c>
      <c r="D21" s="2" t="s">
        <v>42</v>
      </c>
      <c r="E21" s="2" t="s">
        <v>4</v>
      </c>
      <c r="F21" s="2" t="s">
        <v>43</v>
      </c>
      <c r="G21" s="2">
        <v>20</v>
      </c>
      <c r="H21" s="2">
        <v>29</v>
      </c>
      <c r="I21" s="2">
        <v>3</v>
      </c>
      <c r="J21" s="9">
        <f t="shared" si="0"/>
        <v>17.333333333333332</v>
      </c>
    </row>
    <row r="22" spans="1:10" hidden="1" x14ac:dyDescent="0.35">
      <c r="A22" s="1">
        <v>45658</v>
      </c>
      <c r="B22" s="2" t="s">
        <v>22</v>
      </c>
      <c r="C22" s="2" t="s">
        <v>52</v>
      </c>
      <c r="D22" s="2" t="s">
        <v>50</v>
      </c>
      <c r="E22" s="2" t="s">
        <v>4</v>
      </c>
      <c r="F22" s="2" t="s">
        <v>51</v>
      </c>
      <c r="G22" s="2">
        <v>21</v>
      </c>
      <c r="H22" s="2">
        <v>26</v>
      </c>
      <c r="I22" s="2">
        <v>24</v>
      </c>
      <c r="J22" s="9">
        <f t="shared" si="0"/>
        <v>23.666666666666668</v>
      </c>
    </row>
    <row r="23" spans="1:10" hidden="1" x14ac:dyDescent="0.35">
      <c r="A23" s="1">
        <v>45658</v>
      </c>
      <c r="B23" s="2" t="s">
        <v>22</v>
      </c>
      <c r="C23" s="2" t="s">
        <v>49</v>
      </c>
      <c r="D23" s="2" t="s">
        <v>59</v>
      </c>
      <c r="E23" s="2" t="s">
        <v>4</v>
      </c>
      <c r="F23" s="2" t="s">
        <v>28</v>
      </c>
      <c r="G23" s="2">
        <v>22</v>
      </c>
      <c r="H23" s="2">
        <v>47</v>
      </c>
      <c r="I23" s="2">
        <v>17</v>
      </c>
      <c r="J23" s="9">
        <f t="shared" si="0"/>
        <v>28.666666666666668</v>
      </c>
    </row>
    <row r="24" spans="1:10" hidden="1" x14ac:dyDescent="0.35">
      <c r="A24" s="1">
        <v>45658</v>
      </c>
      <c r="B24" s="2" t="s">
        <v>22</v>
      </c>
      <c r="C24" s="2" t="s">
        <v>9</v>
      </c>
      <c r="D24" s="2" t="s">
        <v>60</v>
      </c>
      <c r="E24" s="2" t="s">
        <v>4</v>
      </c>
      <c r="F24" s="2" t="s">
        <v>28</v>
      </c>
      <c r="G24" s="2">
        <v>23</v>
      </c>
      <c r="H24" s="2">
        <v>21</v>
      </c>
      <c r="I24" s="2">
        <v>43</v>
      </c>
      <c r="J24" s="9">
        <f t="shared" si="0"/>
        <v>29</v>
      </c>
    </row>
    <row r="25" spans="1:10" hidden="1" x14ac:dyDescent="0.35">
      <c r="A25" s="1">
        <v>45658</v>
      </c>
      <c r="B25" s="2" t="s">
        <v>22</v>
      </c>
      <c r="C25" s="2" t="s">
        <v>49</v>
      </c>
      <c r="D25" s="2" t="s">
        <v>55</v>
      </c>
      <c r="E25" s="2" t="s">
        <v>4</v>
      </c>
      <c r="F25" s="2" t="s">
        <v>56</v>
      </c>
      <c r="G25" s="2">
        <v>24</v>
      </c>
      <c r="H25" s="2">
        <v>24</v>
      </c>
      <c r="I25" s="2">
        <v>28</v>
      </c>
      <c r="J25" s="9">
        <f t="shared" si="0"/>
        <v>25.333333333333332</v>
      </c>
    </row>
    <row r="26" spans="1:10" hidden="1" x14ac:dyDescent="0.35">
      <c r="A26" s="1">
        <v>45658</v>
      </c>
      <c r="B26" s="2" t="s">
        <v>22</v>
      </c>
      <c r="C26" s="2" t="s">
        <v>9</v>
      </c>
      <c r="D26" s="2" t="s">
        <v>61</v>
      </c>
      <c r="E26" s="2" t="s">
        <v>4</v>
      </c>
      <c r="F26" s="2" t="s">
        <v>28</v>
      </c>
      <c r="G26" s="2">
        <v>25</v>
      </c>
      <c r="H26" s="2">
        <v>9</v>
      </c>
      <c r="I26" s="2">
        <v>49</v>
      </c>
      <c r="J26" s="9">
        <f t="shared" si="0"/>
        <v>27.666666666666668</v>
      </c>
    </row>
    <row r="27" spans="1:10" hidden="1" x14ac:dyDescent="0.35">
      <c r="A27" s="1">
        <v>45658</v>
      </c>
      <c r="B27" s="2" t="s">
        <v>22</v>
      </c>
      <c r="C27" s="2" t="s">
        <v>49</v>
      </c>
      <c r="D27" s="2" t="s">
        <v>48</v>
      </c>
      <c r="E27" s="2" t="s">
        <v>4</v>
      </c>
      <c r="F27" s="2" t="s">
        <v>28</v>
      </c>
      <c r="G27" s="2">
        <v>26</v>
      </c>
      <c r="H27" s="2">
        <v>22</v>
      </c>
      <c r="I27" s="2">
        <v>15</v>
      </c>
      <c r="J27" s="9">
        <f t="shared" si="0"/>
        <v>21</v>
      </c>
    </row>
    <row r="28" spans="1:10" hidden="1" x14ac:dyDescent="0.35">
      <c r="A28" s="1">
        <v>45658</v>
      </c>
      <c r="B28" s="2" t="s">
        <v>22</v>
      </c>
      <c r="C28" s="2" t="s">
        <v>49</v>
      </c>
      <c r="D28" s="2" t="s">
        <v>92</v>
      </c>
      <c r="E28" s="2" t="s">
        <v>4</v>
      </c>
      <c r="F28" s="2" t="s">
        <v>93</v>
      </c>
      <c r="G28" s="2">
        <v>27</v>
      </c>
      <c r="H28" s="2">
        <v>85</v>
      </c>
      <c r="I28" s="2">
        <v>38</v>
      </c>
      <c r="J28" s="9">
        <f t="shared" si="0"/>
        <v>50</v>
      </c>
    </row>
    <row r="29" spans="1:10" hidden="1" x14ac:dyDescent="0.35">
      <c r="A29" s="1">
        <v>45658</v>
      </c>
      <c r="B29" s="2" t="s">
        <v>22</v>
      </c>
      <c r="C29" s="2" t="s">
        <v>65</v>
      </c>
      <c r="D29" s="2" t="s">
        <v>64</v>
      </c>
      <c r="E29" s="2" t="s">
        <v>27</v>
      </c>
      <c r="F29" s="2" t="s">
        <v>28</v>
      </c>
      <c r="G29" s="2">
        <v>28</v>
      </c>
      <c r="H29" s="2">
        <v>34</v>
      </c>
      <c r="I29" s="2">
        <v>22</v>
      </c>
      <c r="J29" s="9">
        <f t="shared" si="0"/>
        <v>28</v>
      </c>
    </row>
    <row r="30" spans="1:10" x14ac:dyDescent="0.35">
      <c r="A30" s="1">
        <v>45658</v>
      </c>
      <c r="B30" s="2" t="s">
        <v>22</v>
      </c>
      <c r="C30" s="2" t="s">
        <v>36</v>
      </c>
      <c r="D30" s="2" t="s">
        <v>34</v>
      </c>
      <c r="E30" s="2" t="s">
        <v>4</v>
      </c>
      <c r="F30" s="2" t="s">
        <v>35</v>
      </c>
      <c r="G30" s="2">
        <v>4</v>
      </c>
      <c r="H30" s="2">
        <v>31</v>
      </c>
      <c r="I30" s="2">
        <v>6</v>
      </c>
      <c r="J30" s="9">
        <f t="shared" si="0"/>
        <v>13.666666666666666</v>
      </c>
    </row>
    <row r="31" spans="1:10" hidden="1" x14ac:dyDescent="0.35">
      <c r="A31" s="1">
        <v>45658</v>
      </c>
      <c r="B31" s="2" t="s">
        <v>22</v>
      </c>
      <c r="C31" s="2" t="s">
        <v>9</v>
      </c>
      <c r="D31" s="2" t="s">
        <v>62</v>
      </c>
      <c r="E31" s="2" t="s">
        <v>27</v>
      </c>
      <c r="F31" s="2" t="s">
        <v>28</v>
      </c>
      <c r="G31" s="2">
        <v>30</v>
      </c>
      <c r="H31" s="2">
        <v>15</v>
      </c>
      <c r="I31" s="2">
        <v>31</v>
      </c>
      <c r="J31" s="9">
        <f t="shared" si="0"/>
        <v>25.333333333333332</v>
      </c>
    </row>
    <row r="32" spans="1:10" hidden="1" x14ac:dyDescent="0.35">
      <c r="A32" s="1">
        <v>45658</v>
      </c>
      <c r="B32" s="2" t="s">
        <v>22</v>
      </c>
      <c r="C32" s="2" t="s">
        <v>49</v>
      </c>
      <c r="D32" s="2" t="s">
        <v>83</v>
      </c>
      <c r="E32" s="2" t="s">
        <v>4</v>
      </c>
      <c r="F32" s="2" t="s">
        <v>28</v>
      </c>
      <c r="G32" s="2">
        <v>31</v>
      </c>
      <c r="H32" s="2">
        <v>81</v>
      </c>
      <c r="I32" s="2">
        <v>18</v>
      </c>
      <c r="J32" s="9">
        <f t="shared" si="0"/>
        <v>43.333333333333336</v>
      </c>
    </row>
    <row r="33" spans="1:10" hidden="1" x14ac:dyDescent="0.35">
      <c r="A33" s="1">
        <v>45658</v>
      </c>
      <c r="B33" s="2" t="s">
        <v>22</v>
      </c>
      <c r="C33" s="2" t="s">
        <v>80</v>
      </c>
      <c r="D33" s="2" t="s">
        <v>79</v>
      </c>
      <c r="E33" s="2" t="s">
        <v>4</v>
      </c>
      <c r="F33" s="2" t="s">
        <v>28</v>
      </c>
      <c r="G33" s="2">
        <v>32</v>
      </c>
      <c r="H33" s="2">
        <v>43</v>
      </c>
      <c r="I33" s="2">
        <v>48</v>
      </c>
      <c r="J33" s="9">
        <f t="shared" si="0"/>
        <v>41</v>
      </c>
    </row>
    <row r="34" spans="1:10" hidden="1" x14ac:dyDescent="0.35">
      <c r="A34" s="1">
        <v>45658</v>
      </c>
      <c r="B34" s="2" t="s">
        <v>22</v>
      </c>
      <c r="C34" s="2" t="s">
        <v>9</v>
      </c>
      <c r="D34" s="2" t="s">
        <v>81</v>
      </c>
      <c r="E34" s="2" t="s">
        <v>4</v>
      </c>
      <c r="F34" s="2" t="s">
        <v>82</v>
      </c>
      <c r="G34" s="2">
        <v>33</v>
      </c>
      <c r="H34" s="2">
        <v>30</v>
      </c>
      <c r="I34" s="2">
        <v>57</v>
      </c>
      <c r="J34" s="9">
        <f t="shared" si="0"/>
        <v>40</v>
      </c>
    </row>
    <row r="35" spans="1:10" hidden="1" x14ac:dyDescent="0.35">
      <c r="A35" s="1">
        <v>45658</v>
      </c>
      <c r="B35" s="2" t="s">
        <v>22</v>
      </c>
      <c r="C35" s="2" t="s">
        <v>52</v>
      </c>
      <c r="D35" s="2" t="s">
        <v>63</v>
      </c>
      <c r="E35" s="2" t="s">
        <v>4</v>
      </c>
      <c r="F35" s="2" t="s">
        <v>28</v>
      </c>
      <c r="G35" s="2">
        <v>34</v>
      </c>
      <c r="H35" s="2">
        <v>12</v>
      </c>
      <c r="I35" s="2">
        <v>36</v>
      </c>
      <c r="J35" s="9">
        <f t="shared" si="0"/>
        <v>27.333333333333332</v>
      </c>
    </row>
    <row r="36" spans="1:10" hidden="1" x14ac:dyDescent="0.35">
      <c r="A36" s="1">
        <v>45658</v>
      </c>
      <c r="B36" s="2" t="s">
        <v>22</v>
      </c>
      <c r="C36" s="2" t="s">
        <v>49</v>
      </c>
      <c r="D36" s="2" t="s">
        <v>84</v>
      </c>
      <c r="E36" s="2" t="s">
        <v>4</v>
      </c>
      <c r="F36" s="2" t="s">
        <v>85</v>
      </c>
      <c r="G36" s="2">
        <v>35</v>
      </c>
      <c r="H36" s="2">
        <v>74</v>
      </c>
      <c r="I36" s="2">
        <v>25</v>
      </c>
      <c r="J36" s="9">
        <f t="shared" si="0"/>
        <v>44.666666666666664</v>
      </c>
    </row>
    <row r="37" spans="1:10" hidden="1" x14ac:dyDescent="0.35">
      <c r="A37" s="1">
        <v>45658</v>
      </c>
      <c r="B37" s="2" t="s">
        <v>22</v>
      </c>
      <c r="C37" s="2" t="s">
        <v>29</v>
      </c>
      <c r="D37" s="2" t="s">
        <v>146</v>
      </c>
      <c r="E37" s="2" t="s">
        <v>4</v>
      </c>
      <c r="F37" s="2" t="s">
        <v>28</v>
      </c>
      <c r="G37" s="2">
        <v>78</v>
      </c>
      <c r="H37" s="2">
        <v>39</v>
      </c>
      <c r="I37" s="2">
        <v>103</v>
      </c>
      <c r="J37" s="9">
        <f t="shared" si="0"/>
        <v>73.333333333333329</v>
      </c>
    </row>
    <row r="38" spans="1:10" hidden="1" x14ac:dyDescent="0.35">
      <c r="A38" s="1">
        <v>45658</v>
      </c>
      <c r="B38" s="2" t="s">
        <v>22</v>
      </c>
      <c r="C38" s="2" t="s">
        <v>69</v>
      </c>
      <c r="D38" s="2" t="s">
        <v>67</v>
      </c>
      <c r="E38" s="2" t="s">
        <v>4</v>
      </c>
      <c r="F38" s="2" t="s">
        <v>68</v>
      </c>
      <c r="G38" s="2">
        <v>37</v>
      </c>
      <c r="H38" s="2">
        <v>32</v>
      </c>
      <c r="I38" s="2">
        <v>23</v>
      </c>
      <c r="J38" s="9">
        <f t="shared" si="0"/>
        <v>30.666666666666668</v>
      </c>
    </row>
    <row r="39" spans="1:10" hidden="1" x14ac:dyDescent="0.35">
      <c r="A39" s="1">
        <v>45658</v>
      </c>
      <c r="B39" s="2" t="s">
        <v>22</v>
      </c>
      <c r="C39" s="2" t="s">
        <v>65</v>
      </c>
      <c r="D39" s="2" t="s">
        <v>89</v>
      </c>
      <c r="E39" s="2" t="s">
        <v>4</v>
      </c>
      <c r="F39" s="2" t="s">
        <v>90</v>
      </c>
      <c r="G39" s="2">
        <v>38</v>
      </c>
      <c r="H39" s="2">
        <v>68</v>
      </c>
      <c r="I39" s="2">
        <v>35</v>
      </c>
      <c r="J39" s="9">
        <f t="shared" si="0"/>
        <v>47</v>
      </c>
    </row>
    <row r="40" spans="1:10" hidden="1" x14ac:dyDescent="0.35">
      <c r="A40" s="1">
        <v>45658</v>
      </c>
      <c r="B40" s="2" t="s">
        <v>22</v>
      </c>
      <c r="C40" s="2" t="s">
        <v>88</v>
      </c>
      <c r="D40" s="2" t="s">
        <v>86</v>
      </c>
      <c r="E40" s="2" t="s">
        <v>4</v>
      </c>
      <c r="F40" s="2" t="s">
        <v>87</v>
      </c>
      <c r="G40" s="2">
        <v>39</v>
      </c>
      <c r="H40" s="2">
        <v>77</v>
      </c>
      <c r="I40" s="2">
        <v>20</v>
      </c>
      <c r="J40" s="9">
        <f t="shared" si="0"/>
        <v>45.333333333333336</v>
      </c>
    </row>
    <row r="41" spans="1:10" hidden="1" x14ac:dyDescent="0.35">
      <c r="A41" s="1">
        <v>45658</v>
      </c>
      <c r="B41" s="2" t="s">
        <v>22</v>
      </c>
      <c r="C41" s="2" t="s">
        <v>65</v>
      </c>
      <c r="D41" s="2" t="s">
        <v>122</v>
      </c>
      <c r="E41" s="2" t="s">
        <v>4</v>
      </c>
      <c r="F41" s="2" t="s">
        <v>123</v>
      </c>
      <c r="G41" s="2">
        <v>40</v>
      </c>
      <c r="H41" s="2">
        <v>71</v>
      </c>
      <c r="I41" s="2">
        <v>74</v>
      </c>
      <c r="J41" s="9">
        <f t="shared" si="0"/>
        <v>61.666666666666664</v>
      </c>
    </row>
    <row r="42" spans="1:10" hidden="1" x14ac:dyDescent="0.35">
      <c r="A42" s="1">
        <v>45658</v>
      </c>
      <c r="B42" s="2" t="s">
        <v>22</v>
      </c>
      <c r="C42" s="2" t="s">
        <v>36</v>
      </c>
      <c r="D42" s="2" t="s">
        <v>96</v>
      </c>
      <c r="E42" s="2" t="s">
        <v>4</v>
      </c>
      <c r="F42" s="2" t="s">
        <v>28</v>
      </c>
      <c r="G42" s="2">
        <v>29</v>
      </c>
      <c r="H42" s="2">
        <v>40</v>
      </c>
      <c r="I42" s="2">
        <v>94</v>
      </c>
      <c r="J42" s="9">
        <f t="shared" si="0"/>
        <v>54.333333333333336</v>
      </c>
    </row>
    <row r="43" spans="1:10" hidden="1" x14ac:dyDescent="0.35">
      <c r="A43" s="1">
        <v>45658</v>
      </c>
      <c r="B43" s="2" t="s">
        <v>22</v>
      </c>
      <c r="C43" s="2" t="s">
        <v>6</v>
      </c>
      <c r="D43" s="2" t="s">
        <v>78</v>
      </c>
      <c r="E43" s="2" t="s">
        <v>4</v>
      </c>
      <c r="F43" s="2" t="s">
        <v>28</v>
      </c>
      <c r="G43" s="2">
        <v>42</v>
      </c>
      <c r="H43" s="2">
        <v>3</v>
      </c>
      <c r="I43" s="2">
        <v>81</v>
      </c>
      <c r="J43" s="9">
        <f t="shared" si="0"/>
        <v>42</v>
      </c>
    </row>
    <row r="44" spans="1:10" hidden="1" x14ac:dyDescent="0.35">
      <c r="A44" s="1">
        <v>45658</v>
      </c>
      <c r="B44" s="2" t="s">
        <v>22</v>
      </c>
      <c r="C44" s="2" t="s">
        <v>76</v>
      </c>
      <c r="D44" s="2" t="s">
        <v>75</v>
      </c>
      <c r="E44" s="2" t="s">
        <v>27</v>
      </c>
      <c r="F44" s="2" t="s">
        <v>28</v>
      </c>
      <c r="G44" s="2">
        <v>43</v>
      </c>
      <c r="H44" s="2">
        <v>41</v>
      </c>
      <c r="I44" s="2">
        <v>27</v>
      </c>
      <c r="J44" s="9">
        <f t="shared" si="0"/>
        <v>37</v>
      </c>
    </row>
    <row r="45" spans="1:10" hidden="1" x14ac:dyDescent="0.35">
      <c r="A45" s="1">
        <v>45658</v>
      </c>
      <c r="B45" s="2" t="s">
        <v>22</v>
      </c>
      <c r="C45" s="2" t="s">
        <v>12</v>
      </c>
      <c r="D45" s="2" t="s">
        <v>108</v>
      </c>
      <c r="E45" s="2" t="s">
        <v>27</v>
      </c>
      <c r="F45" s="2" t="s">
        <v>28</v>
      </c>
      <c r="G45" s="2">
        <v>44</v>
      </c>
      <c r="H45" s="2">
        <v>106</v>
      </c>
      <c r="I45" s="2">
        <v>34</v>
      </c>
      <c r="J45" s="9">
        <f t="shared" si="0"/>
        <v>61.333333333333336</v>
      </c>
    </row>
    <row r="46" spans="1:10" hidden="1" x14ac:dyDescent="0.35">
      <c r="A46" s="1">
        <v>45658</v>
      </c>
      <c r="B46" s="2" t="s">
        <v>22</v>
      </c>
      <c r="C46" s="2" t="s">
        <v>12</v>
      </c>
      <c r="D46" s="2" t="s">
        <v>102</v>
      </c>
      <c r="E46" s="2" t="s">
        <v>4</v>
      </c>
      <c r="F46" s="2" t="s">
        <v>103</v>
      </c>
      <c r="G46" s="2">
        <v>45</v>
      </c>
      <c r="H46" s="2">
        <v>80</v>
      </c>
      <c r="I46" s="2">
        <v>39</v>
      </c>
      <c r="J46" s="9">
        <f t="shared" si="0"/>
        <v>54.666666666666664</v>
      </c>
    </row>
    <row r="47" spans="1:10" hidden="1" x14ac:dyDescent="0.35">
      <c r="A47" s="1">
        <v>45658</v>
      </c>
      <c r="B47" s="2" t="s">
        <v>22</v>
      </c>
      <c r="C47" s="2" t="s">
        <v>101</v>
      </c>
      <c r="D47" s="2" t="s">
        <v>100</v>
      </c>
      <c r="E47" s="2" t="s">
        <v>4</v>
      </c>
      <c r="F47" s="2" t="s">
        <v>28</v>
      </c>
      <c r="G47" s="2">
        <v>46</v>
      </c>
      <c r="H47" s="2">
        <v>54</v>
      </c>
      <c r="I47" s="2">
        <v>70</v>
      </c>
      <c r="J47" s="9">
        <f t="shared" si="0"/>
        <v>56.666666666666664</v>
      </c>
    </row>
    <row r="48" spans="1:10" hidden="1" x14ac:dyDescent="0.35">
      <c r="A48" s="1">
        <v>45658</v>
      </c>
      <c r="B48" s="2" t="s">
        <v>22</v>
      </c>
      <c r="C48" s="2" t="s">
        <v>49</v>
      </c>
      <c r="D48" s="2" t="s">
        <v>74</v>
      </c>
      <c r="E48" s="2" t="s">
        <v>27</v>
      </c>
      <c r="F48" s="2" t="s">
        <v>28</v>
      </c>
      <c r="G48" s="2">
        <v>47</v>
      </c>
      <c r="H48" s="2">
        <v>58</v>
      </c>
      <c r="I48" s="2">
        <v>8</v>
      </c>
      <c r="J48" s="9">
        <f t="shared" si="0"/>
        <v>37.666666666666664</v>
      </c>
    </row>
    <row r="49" spans="1:10" hidden="1" x14ac:dyDescent="0.35">
      <c r="A49" s="1">
        <v>45658</v>
      </c>
      <c r="B49" s="2" t="s">
        <v>22</v>
      </c>
      <c r="C49" s="2" t="s">
        <v>12</v>
      </c>
      <c r="D49" s="2" t="s">
        <v>137</v>
      </c>
      <c r="E49" s="2" t="s">
        <v>27</v>
      </c>
      <c r="F49" s="2" t="s">
        <v>28</v>
      </c>
      <c r="G49" s="2">
        <v>48</v>
      </c>
      <c r="H49" s="2">
        <v>79</v>
      </c>
      <c r="I49" s="2">
        <v>71</v>
      </c>
      <c r="J49" s="9">
        <f t="shared" si="0"/>
        <v>66</v>
      </c>
    </row>
    <row r="50" spans="1:10" hidden="1" x14ac:dyDescent="0.35">
      <c r="A50" s="1">
        <v>45658</v>
      </c>
      <c r="B50" s="2" t="s">
        <v>22</v>
      </c>
      <c r="C50" s="2" t="s">
        <v>49</v>
      </c>
      <c r="D50" s="2" t="s">
        <v>147</v>
      </c>
      <c r="E50" s="2" t="s">
        <v>4</v>
      </c>
      <c r="F50" s="2" t="s">
        <v>148</v>
      </c>
      <c r="G50" s="2">
        <v>49</v>
      </c>
      <c r="H50" s="2">
        <v>88</v>
      </c>
      <c r="I50" s="2">
        <v>78</v>
      </c>
      <c r="J50" s="9">
        <f t="shared" si="0"/>
        <v>71.666666666666671</v>
      </c>
    </row>
    <row r="51" spans="1:10" hidden="1" x14ac:dyDescent="0.35">
      <c r="A51" s="1">
        <v>45658</v>
      </c>
      <c r="B51" s="2" t="s">
        <v>22</v>
      </c>
      <c r="C51" s="2" t="s">
        <v>49</v>
      </c>
      <c r="D51" s="2" t="s">
        <v>104</v>
      </c>
      <c r="E51" s="2" t="s">
        <v>4</v>
      </c>
      <c r="F51" s="2" t="s">
        <v>105</v>
      </c>
      <c r="G51" s="2">
        <v>50</v>
      </c>
      <c r="H51" s="2">
        <v>49</v>
      </c>
      <c r="I51" s="2">
        <v>69</v>
      </c>
      <c r="J51" s="9">
        <f t="shared" si="0"/>
        <v>56</v>
      </c>
    </row>
    <row r="52" spans="1:10" hidden="1" x14ac:dyDescent="0.35">
      <c r="A52" s="1">
        <v>45658</v>
      </c>
      <c r="B52" s="2" t="s">
        <v>22</v>
      </c>
      <c r="C52" s="2" t="s">
        <v>9</v>
      </c>
      <c r="D52" s="2" t="s">
        <v>138</v>
      </c>
      <c r="E52" s="2" t="s">
        <v>4</v>
      </c>
      <c r="F52" s="2" t="s">
        <v>28</v>
      </c>
      <c r="G52" s="2">
        <v>51</v>
      </c>
      <c r="H52" s="2">
        <v>60</v>
      </c>
      <c r="I52" s="2">
        <v>90</v>
      </c>
      <c r="J52" s="9">
        <f t="shared" si="0"/>
        <v>67</v>
      </c>
    </row>
    <row r="53" spans="1:10" hidden="1" x14ac:dyDescent="0.35">
      <c r="A53" s="1">
        <v>45658</v>
      </c>
      <c r="B53" s="2" t="s">
        <v>22</v>
      </c>
      <c r="C53" s="2" t="s">
        <v>32</v>
      </c>
      <c r="D53" s="2" t="s">
        <v>127</v>
      </c>
      <c r="E53" s="2" t="s">
        <v>4</v>
      </c>
      <c r="F53" s="2" t="s">
        <v>128</v>
      </c>
      <c r="G53" s="2">
        <v>52</v>
      </c>
      <c r="H53" s="2">
        <v>69</v>
      </c>
      <c r="I53" s="2">
        <v>64</v>
      </c>
      <c r="J53" s="9">
        <f t="shared" si="0"/>
        <v>61.666666666666664</v>
      </c>
    </row>
    <row r="54" spans="1:10" hidden="1" x14ac:dyDescent="0.35">
      <c r="A54" s="1">
        <v>45658</v>
      </c>
      <c r="B54" s="2" t="s">
        <v>22</v>
      </c>
      <c r="C54" s="2" t="s">
        <v>121</v>
      </c>
      <c r="D54" s="2" t="s">
        <v>166</v>
      </c>
      <c r="E54" s="2" t="s">
        <v>4</v>
      </c>
      <c r="F54" s="2" t="s">
        <v>28</v>
      </c>
      <c r="G54" s="2">
        <v>53</v>
      </c>
      <c r="H54" s="2">
        <v>98</v>
      </c>
      <c r="I54" s="2">
        <v>96</v>
      </c>
      <c r="J54" s="9">
        <f t="shared" si="0"/>
        <v>82.333333333333329</v>
      </c>
    </row>
    <row r="55" spans="1:10" hidden="1" x14ac:dyDescent="0.35">
      <c r="A55" s="1">
        <v>45658</v>
      </c>
      <c r="B55" s="2" t="s">
        <v>22</v>
      </c>
      <c r="C55" s="2" t="s">
        <v>121</v>
      </c>
      <c r="D55" s="2" t="s">
        <v>173</v>
      </c>
      <c r="E55" s="2" t="s">
        <v>4</v>
      </c>
      <c r="F55" s="2" t="s">
        <v>174</v>
      </c>
      <c r="G55" s="2">
        <v>54</v>
      </c>
      <c r="H55" s="2">
        <v>112</v>
      </c>
      <c r="I55" s="2">
        <v>88</v>
      </c>
      <c r="J55" s="9">
        <f t="shared" si="0"/>
        <v>84.666666666666671</v>
      </c>
    </row>
    <row r="56" spans="1:10" hidden="1" x14ac:dyDescent="0.35">
      <c r="A56" s="1">
        <v>45658</v>
      </c>
      <c r="B56" s="2" t="s">
        <v>22</v>
      </c>
      <c r="C56" s="2" t="s">
        <v>101</v>
      </c>
      <c r="D56" s="2" t="s">
        <v>184</v>
      </c>
      <c r="E56" s="2" t="s">
        <v>4</v>
      </c>
      <c r="F56" s="2" t="s">
        <v>28</v>
      </c>
      <c r="G56" s="2">
        <v>55</v>
      </c>
      <c r="H56" s="2">
        <v>121</v>
      </c>
      <c r="I56" s="2">
        <v>95</v>
      </c>
      <c r="J56" s="9">
        <f t="shared" si="0"/>
        <v>90.333333333333329</v>
      </c>
    </row>
    <row r="57" spans="1:10" hidden="1" x14ac:dyDescent="0.35">
      <c r="A57" s="1">
        <v>45658</v>
      </c>
      <c r="B57" s="2" t="s">
        <v>22</v>
      </c>
      <c r="C57" s="2" t="s">
        <v>12</v>
      </c>
      <c r="D57" s="2" t="s">
        <v>167</v>
      </c>
      <c r="E57" s="2" t="s">
        <v>4</v>
      </c>
      <c r="F57" s="2" t="s">
        <v>168</v>
      </c>
      <c r="G57" s="2">
        <v>56</v>
      </c>
      <c r="H57" s="2">
        <v>94</v>
      </c>
      <c r="I57" s="2">
        <v>93</v>
      </c>
      <c r="J57" s="9">
        <f t="shared" si="0"/>
        <v>81</v>
      </c>
    </row>
    <row r="58" spans="1:10" hidden="1" x14ac:dyDescent="0.35">
      <c r="A58" s="1">
        <v>45658</v>
      </c>
      <c r="B58" s="2" t="s">
        <v>22</v>
      </c>
      <c r="C58" s="2" t="s">
        <v>88</v>
      </c>
      <c r="D58" s="2" t="s">
        <v>109</v>
      </c>
      <c r="E58" s="2" t="s">
        <v>4</v>
      </c>
      <c r="F58" s="2" t="s">
        <v>110</v>
      </c>
      <c r="G58" s="2">
        <v>57</v>
      </c>
      <c r="H58" s="2">
        <v>63</v>
      </c>
      <c r="I58" s="2">
        <v>52</v>
      </c>
      <c r="J58" s="9">
        <f t="shared" si="0"/>
        <v>57.333333333333336</v>
      </c>
    </row>
    <row r="59" spans="1:10" hidden="1" x14ac:dyDescent="0.35">
      <c r="A59" s="1">
        <v>45658</v>
      </c>
      <c r="B59" s="2" t="s">
        <v>22</v>
      </c>
      <c r="C59" s="2" t="s">
        <v>145</v>
      </c>
      <c r="D59" s="2" t="s">
        <v>163</v>
      </c>
      <c r="E59" s="2" t="s">
        <v>4</v>
      </c>
      <c r="F59" s="2" t="s">
        <v>28</v>
      </c>
      <c r="G59" s="2">
        <v>58</v>
      </c>
      <c r="H59" s="2">
        <v>67</v>
      </c>
      <c r="I59" s="2">
        <v>116</v>
      </c>
      <c r="J59" s="9">
        <f t="shared" si="0"/>
        <v>80.333333333333329</v>
      </c>
    </row>
    <row r="60" spans="1:10" hidden="1" x14ac:dyDescent="0.35">
      <c r="A60" s="1">
        <v>45658</v>
      </c>
      <c r="B60" s="2" t="s">
        <v>22</v>
      </c>
      <c r="C60" s="2" t="s">
        <v>6</v>
      </c>
      <c r="D60" s="2" t="s">
        <v>117</v>
      </c>
      <c r="E60" s="2" t="s">
        <v>4</v>
      </c>
      <c r="F60" s="2" t="s">
        <v>28</v>
      </c>
      <c r="G60" s="2">
        <v>59</v>
      </c>
      <c r="H60" s="2">
        <v>23</v>
      </c>
      <c r="I60" s="2">
        <v>100</v>
      </c>
      <c r="J60" s="9">
        <f t="shared" si="0"/>
        <v>60.666666666666664</v>
      </c>
    </row>
    <row r="61" spans="1:10" hidden="1" x14ac:dyDescent="0.35">
      <c r="A61" s="1">
        <v>45658</v>
      </c>
      <c r="B61" s="2" t="s">
        <v>22</v>
      </c>
      <c r="C61" s="2" t="s">
        <v>9</v>
      </c>
      <c r="D61" s="2" t="s">
        <v>99</v>
      </c>
      <c r="E61" s="2" t="s">
        <v>4</v>
      </c>
      <c r="F61" s="2" t="s">
        <v>28</v>
      </c>
      <c r="G61" s="2">
        <v>60</v>
      </c>
      <c r="H61" s="2">
        <v>37</v>
      </c>
      <c r="I61" s="2">
        <v>62</v>
      </c>
      <c r="J61" s="9">
        <f t="shared" si="0"/>
        <v>53</v>
      </c>
    </row>
    <row r="62" spans="1:10" hidden="1" x14ac:dyDescent="0.35">
      <c r="A62" s="1">
        <v>45658</v>
      </c>
      <c r="B62" s="2" t="s">
        <v>22</v>
      </c>
      <c r="C62" s="2" t="s">
        <v>76</v>
      </c>
      <c r="D62" s="2" t="s">
        <v>77</v>
      </c>
      <c r="E62" s="2" t="s">
        <v>27</v>
      </c>
      <c r="F62" s="2" t="s">
        <v>28</v>
      </c>
      <c r="G62" s="2">
        <v>61</v>
      </c>
      <c r="H62" s="2">
        <v>25</v>
      </c>
      <c r="I62" s="2">
        <v>26</v>
      </c>
      <c r="J62" s="9">
        <f t="shared" si="0"/>
        <v>37.333333333333336</v>
      </c>
    </row>
    <row r="63" spans="1:10" hidden="1" x14ac:dyDescent="0.35">
      <c r="A63" s="1">
        <v>45658</v>
      </c>
      <c r="B63" s="2" t="s">
        <v>22</v>
      </c>
      <c r="C63" s="2" t="s">
        <v>49</v>
      </c>
      <c r="D63" s="2" t="s">
        <v>95</v>
      </c>
      <c r="E63" s="2" t="s">
        <v>27</v>
      </c>
      <c r="F63" s="2" t="s">
        <v>28</v>
      </c>
      <c r="G63" s="2">
        <v>62</v>
      </c>
      <c r="H63" s="2">
        <v>87</v>
      </c>
      <c r="I63" s="2">
        <v>7</v>
      </c>
      <c r="J63" s="9">
        <f t="shared" si="0"/>
        <v>52</v>
      </c>
    </row>
    <row r="64" spans="1:10" hidden="1" x14ac:dyDescent="0.35">
      <c r="A64" s="1">
        <v>45658</v>
      </c>
      <c r="B64" s="2" t="s">
        <v>22</v>
      </c>
      <c r="C64" s="2" t="s">
        <v>9</v>
      </c>
      <c r="D64" s="2" t="s">
        <v>159</v>
      </c>
      <c r="E64" s="2" t="s">
        <v>4</v>
      </c>
      <c r="F64" s="2" t="s">
        <v>28</v>
      </c>
      <c r="G64" s="2">
        <v>63</v>
      </c>
      <c r="H64" s="2">
        <v>65</v>
      </c>
      <c r="I64" s="2">
        <v>102</v>
      </c>
      <c r="J64" s="9">
        <f t="shared" si="0"/>
        <v>76.666666666666671</v>
      </c>
    </row>
    <row r="65" spans="1:10" hidden="1" x14ac:dyDescent="0.35">
      <c r="A65" s="1">
        <v>45658</v>
      </c>
      <c r="B65" s="2" t="s">
        <v>22</v>
      </c>
      <c r="C65" s="2" t="s">
        <v>121</v>
      </c>
      <c r="D65" s="2" t="s">
        <v>120</v>
      </c>
      <c r="E65" s="2" t="s">
        <v>4</v>
      </c>
      <c r="F65" s="2" t="s">
        <v>28</v>
      </c>
      <c r="G65" s="2">
        <v>64</v>
      </c>
      <c r="H65" s="2">
        <v>14</v>
      </c>
      <c r="I65" s="2">
        <v>105</v>
      </c>
      <c r="J65" s="9">
        <f t="shared" si="0"/>
        <v>61</v>
      </c>
    </row>
    <row r="66" spans="1:10" hidden="1" x14ac:dyDescent="0.35">
      <c r="A66" s="1">
        <v>45658</v>
      </c>
      <c r="B66" s="2" t="s">
        <v>22</v>
      </c>
      <c r="C66" s="2" t="s">
        <v>132</v>
      </c>
      <c r="D66" s="2" t="s">
        <v>130</v>
      </c>
      <c r="E66" s="2" t="s">
        <v>4</v>
      </c>
      <c r="F66" s="2" t="s">
        <v>131</v>
      </c>
      <c r="G66" s="2">
        <v>65</v>
      </c>
      <c r="H66" s="2">
        <v>45</v>
      </c>
      <c r="I66" s="2">
        <v>83</v>
      </c>
      <c r="J66" s="9">
        <f t="shared" ref="J66:J129" si="1">AVERAGE(G66:I66)</f>
        <v>64.333333333333329</v>
      </c>
    </row>
    <row r="67" spans="1:10" hidden="1" x14ac:dyDescent="0.35">
      <c r="A67" s="1">
        <v>45658</v>
      </c>
      <c r="B67" s="2" t="s">
        <v>22</v>
      </c>
      <c r="C67" s="2" t="s">
        <v>6</v>
      </c>
      <c r="D67" s="2" t="s">
        <v>112</v>
      </c>
      <c r="E67" s="2" t="s">
        <v>4</v>
      </c>
      <c r="F67" s="2" t="s">
        <v>113</v>
      </c>
      <c r="G67" s="2">
        <v>66</v>
      </c>
      <c r="H67" s="2">
        <v>56</v>
      </c>
      <c r="I67" s="2">
        <v>65</v>
      </c>
      <c r="J67" s="9">
        <f t="shared" si="1"/>
        <v>62.333333333333336</v>
      </c>
    </row>
    <row r="68" spans="1:10" hidden="1" x14ac:dyDescent="0.35">
      <c r="A68" s="1">
        <v>45658</v>
      </c>
      <c r="B68" s="2" t="s">
        <v>22</v>
      </c>
      <c r="C68" s="2" t="s">
        <v>80</v>
      </c>
      <c r="D68" s="2" t="s">
        <v>133</v>
      </c>
      <c r="E68" s="2" t="s">
        <v>4</v>
      </c>
      <c r="F68" s="2" t="s">
        <v>134</v>
      </c>
      <c r="G68" s="2">
        <v>67</v>
      </c>
      <c r="H68" s="2">
        <v>76</v>
      </c>
      <c r="I68" s="2">
        <v>50</v>
      </c>
      <c r="J68" s="9">
        <f t="shared" si="1"/>
        <v>64.333333333333329</v>
      </c>
    </row>
    <row r="69" spans="1:10" hidden="1" x14ac:dyDescent="0.35">
      <c r="A69" s="1">
        <v>45658</v>
      </c>
      <c r="B69" s="2" t="s">
        <v>22</v>
      </c>
      <c r="C69" s="2" t="s">
        <v>12</v>
      </c>
      <c r="D69" s="2" t="s">
        <v>207</v>
      </c>
      <c r="E69" s="2" t="s">
        <v>4</v>
      </c>
      <c r="F69" s="2" t="s">
        <v>28</v>
      </c>
      <c r="G69" s="2">
        <v>68</v>
      </c>
      <c r="H69" s="2">
        <v>132</v>
      </c>
      <c r="I69" s="2">
        <v>122</v>
      </c>
      <c r="J69" s="9">
        <f t="shared" si="1"/>
        <v>107.33333333333333</v>
      </c>
    </row>
    <row r="70" spans="1:10" x14ac:dyDescent="0.35">
      <c r="A70" s="1">
        <v>45658</v>
      </c>
      <c r="B70" s="2" t="s">
        <v>22</v>
      </c>
      <c r="C70" s="2" t="s">
        <v>36</v>
      </c>
      <c r="D70" s="2" t="s">
        <v>97</v>
      </c>
      <c r="E70" s="2" t="s">
        <v>4</v>
      </c>
      <c r="F70" s="2" t="s">
        <v>98</v>
      </c>
      <c r="G70" s="2">
        <v>41</v>
      </c>
      <c r="H70" s="2">
        <v>59</v>
      </c>
      <c r="I70" s="2">
        <v>63</v>
      </c>
      <c r="J70" s="9">
        <f t="shared" si="1"/>
        <v>54.333333333333336</v>
      </c>
    </row>
    <row r="71" spans="1:10" hidden="1" x14ac:dyDescent="0.35">
      <c r="A71" s="1">
        <v>45658</v>
      </c>
      <c r="B71" s="2" t="s">
        <v>22</v>
      </c>
      <c r="C71" s="2" t="s">
        <v>188</v>
      </c>
      <c r="D71" s="2" t="s">
        <v>187</v>
      </c>
      <c r="E71" s="2" t="s">
        <v>4</v>
      </c>
      <c r="F71" s="2" t="s">
        <v>28</v>
      </c>
      <c r="G71" s="2">
        <v>70</v>
      </c>
      <c r="H71" s="2">
        <v>111</v>
      </c>
      <c r="I71" s="2">
        <v>108</v>
      </c>
      <c r="J71" s="9">
        <f t="shared" si="1"/>
        <v>96.333333333333329</v>
      </c>
    </row>
    <row r="72" spans="1:10" hidden="1" x14ac:dyDescent="0.35">
      <c r="A72" s="1">
        <v>45658</v>
      </c>
      <c r="B72" s="2" t="s">
        <v>22</v>
      </c>
      <c r="C72" s="2" t="s">
        <v>88</v>
      </c>
      <c r="D72" s="2" t="s">
        <v>139</v>
      </c>
      <c r="E72" s="2" t="s">
        <v>4</v>
      </c>
      <c r="F72" s="2" t="s">
        <v>28</v>
      </c>
      <c r="G72" s="2">
        <v>71</v>
      </c>
      <c r="H72" s="2">
        <v>61</v>
      </c>
      <c r="I72" s="2">
        <v>82</v>
      </c>
      <c r="J72" s="9">
        <f t="shared" si="1"/>
        <v>71.333333333333329</v>
      </c>
    </row>
    <row r="73" spans="1:10" hidden="1" x14ac:dyDescent="0.35">
      <c r="A73" s="1">
        <v>45658</v>
      </c>
      <c r="B73" s="2" t="s">
        <v>22</v>
      </c>
      <c r="C73" s="2" t="s">
        <v>12</v>
      </c>
      <c r="D73" s="2" t="s">
        <v>212</v>
      </c>
      <c r="E73" s="2" t="s">
        <v>4</v>
      </c>
      <c r="F73" s="2" t="s">
        <v>28</v>
      </c>
      <c r="G73" s="2">
        <v>72</v>
      </c>
      <c r="H73" s="2">
        <v>131</v>
      </c>
      <c r="I73" s="2">
        <v>125</v>
      </c>
      <c r="J73" s="9">
        <f t="shared" si="1"/>
        <v>109.33333333333333</v>
      </c>
    </row>
    <row r="74" spans="1:10" x14ac:dyDescent="0.35">
      <c r="A74" s="1">
        <v>45658</v>
      </c>
      <c r="B74" s="2" t="s">
        <v>22</v>
      </c>
      <c r="C74" s="2" t="s">
        <v>36</v>
      </c>
      <c r="D74" s="2" t="s">
        <v>135</v>
      </c>
      <c r="E74" s="2" t="s">
        <v>4</v>
      </c>
      <c r="F74" s="2" t="s">
        <v>136</v>
      </c>
      <c r="G74" s="2">
        <v>76</v>
      </c>
      <c r="H74" s="2">
        <v>70</v>
      </c>
      <c r="I74" s="2">
        <v>54</v>
      </c>
      <c r="J74" s="9">
        <f t="shared" si="1"/>
        <v>66.666666666666671</v>
      </c>
    </row>
    <row r="75" spans="1:10" hidden="1" x14ac:dyDescent="0.35">
      <c r="A75" s="1">
        <v>45658</v>
      </c>
      <c r="B75" s="2" t="s">
        <v>22</v>
      </c>
      <c r="C75" s="2" t="s">
        <v>9</v>
      </c>
      <c r="D75" s="2" t="s">
        <v>118</v>
      </c>
      <c r="E75" s="2" t="s">
        <v>4</v>
      </c>
      <c r="F75" s="2" t="s">
        <v>119</v>
      </c>
      <c r="G75" s="2">
        <v>74</v>
      </c>
      <c r="H75" s="2">
        <v>51</v>
      </c>
      <c r="I75" s="2">
        <v>66</v>
      </c>
      <c r="J75" s="9">
        <f t="shared" si="1"/>
        <v>63.666666666666664</v>
      </c>
    </row>
    <row r="76" spans="1:10" hidden="1" x14ac:dyDescent="0.35">
      <c r="A76" s="1">
        <v>45658</v>
      </c>
      <c r="B76" s="2" t="s">
        <v>22</v>
      </c>
      <c r="C76" s="2" t="s">
        <v>206</v>
      </c>
      <c r="D76" s="2" t="s">
        <v>205</v>
      </c>
      <c r="E76" s="2" t="s">
        <v>4</v>
      </c>
      <c r="F76" s="2" t="s">
        <v>28</v>
      </c>
      <c r="G76" s="2">
        <v>75</v>
      </c>
      <c r="H76" s="2">
        <v>115</v>
      </c>
      <c r="I76" s="2">
        <v>132</v>
      </c>
      <c r="J76" s="9">
        <f t="shared" si="1"/>
        <v>107.33333333333333</v>
      </c>
    </row>
    <row r="77" spans="1:10" x14ac:dyDescent="0.35">
      <c r="A77" s="1">
        <v>45658</v>
      </c>
      <c r="B77" s="2" t="s">
        <v>22</v>
      </c>
      <c r="C77" s="2" t="s">
        <v>36</v>
      </c>
      <c r="D77" s="2" t="s">
        <v>171</v>
      </c>
      <c r="E77" s="2" t="s">
        <v>4</v>
      </c>
      <c r="F77" s="2" t="s">
        <v>172</v>
      </c>
      <c r="G77" s="2">
        <v>99</v>
      </c>
      <c r="H77" s="2">
        <v>100</v>
      </c>
      <c r="I77" s="2">
        <v>73</v>
      </c>
      <c r="J77" s="9">
        <f t="shared" si="1"/>
        <v>90.666666666666671</v>
      </c>
    </row>
    <row r="78" spans="1:10" hidden="1" x14ac:dyDescent="0.35">
      <c r="A78" s="1">
        <v>45658</v>
      </c>
      <c r="B78" s="2" t="s">
        <v>22</v>
      </c>
      <c r="C78" s="2" t="s">
        <v>49</v>
      </c>
      <c r="D78" s="2" t="s">
        <v>152</v>
      </c>
      <c r="E78" s="2" t="s">
        <v>4</v>
      </c>
      <c r="F78" s="2" t="s">
        <v>153</v>
      </c>
      <c r="G78" s="2">
        <v>77</v>
      </c>
      <c r="H78" s="2">
        <v>117</v>
      </c>
      <c r="I78" s="2">
        <v>42</v>
      </c>
      <c r="J78" s="9">
        <f t="shared" si="1"/>
        <v>78.666666666666671</v>
      </c>
    </row>
    <row r="79" spans="1:10" x14ac:dyDescent="0.35">
      <c r="A79" s="1">
        <v>45658</v>
      </c>
      <c r="B79" s="2" t="s">
        <v>22</v>
      </c>
      <c r="C79" s="2" t="s">
        <v>76</v>
      </c>
      <c r="D79" s="2" t="s">
        <v>156</v>
      </c>
      <c r="E79" s="2" t="s">
        <v>4</v>
      </c>
      <c r="F79" s="2" t="s">
        <v>157</v>
      </c>
      <c r="G79" s="2">
        <v>73</v>
      </c>
      <c r="H79" s="2">
        <v>114</v>
      </c>
      <c r="I79" s="2">
        <v>51</v>
      </c>
      <c r="J79" s="9">
        <f t="shared" si="1"/>
        <v>79.333333333333329</v>
      </c>
    </row>
    <row r="80" spans="1:10" hidden="1" x14ac:dyDescent="0.35">
      <c r="A80" s="1">
        <v>45658</v>
      </c>
      <c r="B80" s="2" t="s">
        <v>22</v>
      </c>
      <c r="C80" s="2" t="s">
        <v>6</v>
      </c>
      <c r="D80" s="2" t="s">
        <v>149</v>
      </c>
      <c r="E80" s="2" t="s">
        <v>4</v>
      </c>
      <c r="F80" s="2" t="s">
        <v>28</v>
      </c>
      <c r="G80" s="2">
        <v>79</v>
      </c>
      <c r="H80" s="2">
        <v>27</v>
      </c>
      <c r="I80" s="2">
        <v>121</v>
      </c>
      <c r="J80" s="9">
        <f t="shared" si="1"/>
        <v>75.666666666666671</v>
      </c>
    </row>
    <row r="81" spans="1:10" hidden="1" x14ac:dyDescent="0.35">
      <c r="A81" s="1">
        <v>45658</v>
      </c>
      <c r="B81" s="2" t="s">
        <v>22</v>
      </c>
      <c r="C81" s="2" t="s">
        <v>12</v>
      </c>
      <c r="D81" s="2" t="s">
        <v>94</v>
      </c>
      <c r="E81" s="2" t="s">
        <v>27</v>
      </c>
      <c r="F81" s="2" t="s">
        <v>28</v>
      </c>
      <c r="G81" s="2">
        <v>80</v>
      </c>
      <c r="H81" s="2">
        <v>52</v>
      </c>
      <c r="I81" s="2">
        <v>32</v>
      </c>
      <c r="J81" s="9">
        <f t="shared" si="1"/>
        <v>54.666666666666664</v>
      </c>
    </row>
    <row r="82" spans="1:10" hidden="1" x14ac:dyDescent="0.35">
      <c r="A82" s="1">
        <v>45658</v>
      </c>
      <c r="B82" s="2" t="s">
        <v>22</v>
      </c>
      <c r="C82" s="2" t="s">
        <v>6</v>
      </c>
      <c r="D82" s="2" t="s">
        <v>197</v>
      </c>
      <c r="E82" s="2" t="s">
        <v>4</v>
      </c>
      <c r="F82" s="2" t="s">
        <v>28</v>
      </c>
      <c r="G82" s="2">
        <v>81</v>
      </c>
      <c r="H82" s="2">
        <v>108</v>
      </c>
      <c r="I82" s="2">
        <v>120</v>
      </c>
      <c r="J82" s="9">
        <f t="shared" si="1"/>
        <v>103</v>
      </c>
    </row>
    <row r="83" spans="1:10" hidden="1" x14ac:dyDescent="0.35">
      <c r="A83" s="1">
        <v>45658</v>
      </c>
      <c r="B83" s="2" t="s">
        <v>22</v>
      </c>
      <c r="C83" s="2" t="s">
        <v>32</v>
      </c>
      <c r="D83" s="2" t="s">
        <v>182</v>
      </c>
      <c r="E83" s="2" t="s">
        <v>4</v>
      </c>
      <c r="F83" s="2" t="s">
        <v>183</v>
      </c>
      <c r="G83" s="2">
        <v>82</v>
      </c>
      <c r="H83" s="2">
        <v>102</v>
      </c>
      <c r="I83" s="2">
        <v>99</v>
      </c>
      <c r="J83" s="9">
        <f t="shared" si="1"/>
        <v>94.333333333333329</v>
      </c>
    </row>
    <row r="84" spans="1:10" hidden="1" x14ac:dyDescent="0.35">
      <c r="A84" s="1">
        <v>45658</v>
      </c>
      <c r="B84" s="2" t="s">
        <v>22</v>
      </c>
      <c r="C84" s="2" t="s">
        <v>116</v>
      </c>
      <c r="D84" s="2" t="s">
        <v>114</v>
      </c>
      <c r="E84" s="2" t="s">
        <v>4</v>
      </c>
      <c r="F84" s="2" t="s">
        <v>115</v>
      </c>
      <c r="G84" s="2">
        <v>83</v>
      </c>
      <c r="H84" s="2">
        <v>48</v>
      </c>
      <c r="I84" s="2">
        <v>58</v>
      </c>
      <c r="J84" s="9">
        <f t="shared" si="1"/>
        <v>63</v>
      </c>
    </row>
    <row r="85" spans="1:10" hidden="1" x14ac:dyDescent="0.35">
      <c r="A85" s="1">
        <v>45658</v>
      </c>
      <c r="B85" s="2" t="s">
        <v>22</v>
      </c>
      <c r="C85" s="2" t="s">
        <v>202</v>
      </c>
      <c r="D85" s="2" t="s">
        <v>200</v>
      </c>
      <c r="E85" s="2" t="s">
        <v>4</v>
      </c>
      <c r="F85" s="2" t="s">
        <v>201</v>
      </c>
      <c r="G85" s="2">
        <v>84</v>
      </c>
      <c r="H85" s="2">
        <v>99</v>
      </c>
      <c r="I85" s="2">
        <v>131</v>
      </c>
      <c r="J85" s="9">
        <f t="shared" si="1"/>
        <v>104.66666666666667</v>
      </c>
    </row>
    <row r="86" spans="1:10" hidden="1" x14ac:dyDescent="0.35">
      <c r="A86" s="1">
        <v>45658</v>
      </c>
      <c r="B86" s="2" t="s">
        <v>22</v>
      </c>
      <c r="C86" s="2" t="s">
        <v>12</v>
      </c>
      <c r="D86" s="2" t="s">
        <v>185</v>
      </c>
      <c r="E86" s="2" t="s">
        <v>162</v>
      </c>
      <c r="F86" s="2" t="s">
        <v>28</v>
      </c>
      <c r="G86" s="2">
        <v>85</v>
      </c>
      <c r="H86" s="2">
        <v>119</v>
      </c>
      <c r="I86" s="2">
        <v>85</v>
      </c>
      <c r="J86" s="9">
        <f t="shared" si="1"/>
        <v>96.333333333333329</v>
      </c>
    </row>
    <row r="87" spans="1:10" hidden="1" x14ac:dyDescent="0.35">
      <c r="A87" s="1">
        <v>45658</v>
      </c>
      <c r="B87" s="2" t="s">
        <v>22</v>
      </c>
      <c r="C87" s="2" t="s">
        <v>12</v>
      </c>
      <c r="D87" s="2" t="s">
        <v>111</v>
      </c>
      <c r="E87" s="2" t="s">
        <v>4</v>
      </c>
      <c r="F87" s="2" t="s">
        <v>28</v>
      </c>
      <c r="G87" s="2">
        <v>86</v>
      </c>
      <c r="H87" s="2">
        <v>44</v>
      </c>
      <c r="I87" s="2">
        <v>53</v>
      </c>
      <c r="J87" s="9">
        <f t="shared" si="1"/>
        <v>61</v>
      </c>
    </row>
    <row r="88" spans="1:10" hidden="1" x14ac:dyDescent="0.35">
      <c r="A88" s="1">
        <v>45658</v>
      </c>
      <c r="B88" s="2" t="s">
        <v>22</v>
      </c>
      <c r="C88" s="2" t="s">
        <v>9</v>
      </c>
      <c r="D88" s="2" t="s">
        <v>106</v>
      </c>
      <c r="E88" s="2" t="s">
        <v>4</v>
      </c>
      <c r="F88" s="2" t="s">
        <v>107</v>
      </c>
      <c r="G88" s="2">
        <v>87</v>
      </c>
      <c r="H88" s="2">
        <v>78</v>
      </c>
      <c r="I88" s="2">
        <v>21</v>
      </c>
      <c r="J88" s="9">
        <f t="shared" si="1"/>
        <v>62</v>
      </c>
    </row>
    <row r="89" spans="1:10" hidden="1" x14ac:dyDescent="0.35">
      <c r="A89" s="1">
        <v>45658</v>
      </c>
      <c r="B89" s="2" t="s">
        <v>22</v>
      </c>
      <c r="C89" s="2" t="s">
        <v>69</v>
      </c>
      <c r="D89" s="2" t="s">
        <v>91</v>
      </c>
      <c r="E89" s="2" t="s">
        <v>27</v>
      </c>
      <c r="F89" s="2" t="s">
        <v>28</v>
      </c>
      <c r="G89" s="2">
        <v>88</v>
      </c>
      <c r="H89" s="2">
        <v>38</v>
      </c>
      <c r="I89" s="2">
        <v>19</v>
      </c>
      <c r="J89" s="9">
        <f t="shared" si="1"/>
        <v>48.333333333333336</v>
      </c>
    </row>
    <row r="90" spans="1:10" hidden="1" x14ac:dyDescent="0.35">
      <c r="A90" s="1">
        <v>45658</v>
      </c>
      <c r="B90" s="2" t="s">
        <v>22</v>
      </c>
      <c r="C90" s="2" t="s">
        <v>12</v>
      </c>
      <c r="D90" s="2" t="s">
        <v>220</v>
      </c>
      <c r="E90" s="2" t="s">
        <v>4</v>
      </c>
      <c r="F90" s="2" t="s">
        <v>28</v>
      </c>
      <c r="G90" s="2">
        <v>89</v>
      </c>
      <c r="H90" s="2">
        <v>123</v>
      </c>
      <c r="I90" s="2">
        <v>136</v>
      </c>
      <c r="J90" s="9">
        <f t="shared" si="1"/>
        <v>116</v>
      </c>
    </row>
    <row r="91" spans="1:10" hidden="1" x14ac:dyDescent="0.35">
      <c r="A91" s="1">
        <v>45658</v>
      </c>
      <c r="B91" s="2" t="s">
        <v>22</v>
      </c>
      <c r="C91" s="2" t="s">
        <v>116</v>
      </c>
      <c r="D91" s="2" t="s">
        <v>154</v>
      </c>
      <c r="E91" s="2" t="s">
        <v>4</v>
      </c>
      <c r="F91" s="2" t="s">
        <v>155</v>
      </c>
      <c r="G91" s="2">
        <v>90</v>
      </c>
      <c r="H91" s="2">
        <v>64</v>
      </c>
      <c r="I91" s="2">
        <v>79</v>
      </c>
      <c r="J91" s="9">
        <f t="shared" si="1"/>
        <v>77.666666666666671</v>
      </c>
    </row>
    <row r="92" spans="1:10" hidden="1" x14ac:dyDescent="0.35">
      <c r="A92" s="1">
        <v>45658</v>
      </c>
      <c r="B92" s="2" t="s">
        <v>22</v>
      </c>
      <c r="C92" s="2" t="s">
        <v>32</v>
      </c>
      <c r="D92" s="2" t="s">
        <v>228</v>
      </c>
      <c r="E92" s="2" t="s">
        <v>4</v>
      </c>
      <c r="F92" s="2" t="s">
        <v>28</v>
      </c>
      <c r="G92" s="2">
        <v>91</v>
      </c>
      <c r="H92" s="2">
        <v>110</v>
      </c>
      <c r="I92" s="2">
        <v>143</v>
      </c>
      <c r="J92" s="9">
        <f t="shared" si="1"/>
        <v>114.66666666666667</v>
      </c>
    </row>
    <row r="93" spans="1:10" hidden="1" x14ac:dyDescent="0.35">
      <c r="A93" s="1">
        <v>45658</v>
      </c>
      <c r="B93" s="2" t="s">
        <v>22</v>
      </c>
      <c r="C93" s="2" t="s">
        <v>178</v>
      </c>
      <c r="D93" s="2" t="s">
        <v>177</v>
      </c>
      <c r="E93" s="2" t="s">
        <v>4</v>
      </c>
      <c r="F93" s="2" t="s">
        <v>28</v>
      </c>
      <c r="G93" s="2">
        <v>92</v>
      </c>
      <c r="H93" s="2">
        <v>91</v>
      </c>
      <c r="I93" s="2">
        <v>87</v>
      </c>
      <c r="J93" s="9">
        <f t="shared" si="1"/>
        <v>90</v>
      </c>
    </row>
    <row r="94" spans="1:10" hidden="1" x14ac:dyDescent="0.35">
      <c r="A94" s="1">
        <v>45658</v>
      </c>
      <c r="B94" s="2" t="s">
        <v>22</v>
      </c>
      <c r="C94" s="2" t="s">
        <v>9</v>
      </c>
      <c r="D94" s="2" t="s">
        <v>161</v>
      </c>
      <c r="E94" s="2" t="s">
        <v>162</v>
      </c>
      <c r="F94" s="2" t="s">
        <v>28</v>
      </c>
      <c r="G94" s="2">
        <v>93</v>
      </c>
      <c r="H94" s="2">
        <v>96</v>
      </c>
      <c r="I94" s="2">
        <v>61</v>
      </c>
      <c r="J94" s="9">
        <f t="shared" si="1"/>
        <v>83.333333333333329</v>
      </c>
    </row>
    <row r="95" spans="1:10" hidden="1" x14ac:dyDescent="0.35">
      <c r="A95" s="1">
        <v>45658</v>
      </c>
      <c r="B95" s="2" t="s">
        <v>22</v>
      </c>
      <c r="C95" s="2" t="s">
        <v>6</v>
      </c>
      <c r="D95" s="2" t="s">
        <v>169</v>
      </c>
      <c r="E95" s="2" t="s">
        <v>4</v>
      </c>
      <c r="F95" s="2" t="s">
        <v>170</v>
      </c>
      <c r="G95" s="2">
        <v>94</v>
      </c>
      <c r="H95" s="2">
        <v>57</v>
      </c>
      <c r="I95" s="2">
        <v>118</v>
      </c>
      <c r="J95" s="9">
        <f t="shared" si="1"/>
        <v>89.666666666666671</v>
      </c>
    </row>
    <row r="96" spans="1:10" hidden="1" x14ac:dyDescent="0.35">
      <c r="A96" s="1">
        <v>45658</v>
      </c>
      <c r="B96" s="2" t="s">
        <v>22</v>
      </c>
      <c r="C96" s="2" t="s">
        <v>12</v>
      </c>
      <c r="D96" s="2" t="s">
        <v>195</v>
      </c>
      <c r="E96" s="2" t="s">
        <v>4</v>
      </c>
      <c r="F96" s="2" t="s">
        <v>28</v>
      </c>
      <c r="G96" s="2">
        <v>95</v>
      </c>
      <c r="H96" s="2">
        <v>124</v>
      </c>
      <c r="I96" s="2">
        <v>89</v>
      </c>
      <c r="J96" s="9">
        <f t="shared" si="1"/>
        <v>102.66666666666667</v>
      </c>
    </row>
    <row r="97" spans="1:10" hidden="1" x14ac:dyDescent="0.35">
      <c r="A97" s="1">
        <v>45658</v>
      </c>
      <c r="B97" s="2" t="s">
        <v>22</v>
      </c>
      <c r="C97" s="2" t="s">
        <v>12</v>
      </c>
      <c r="D97" s="2" t="s">
        <v>164</v>
      </c>
      <c r="E97" s="2" t="s">
        <v>4</v>
      </c>
      <c r="F97" s="2" t="s">
        <v>165</v>
      </c>
      <c r="G97" s="2">
        <v>96</v>
      </c>
      <c r="H97" s="2">
        <v>104</v>
      </c>
      <c r="I97" s="2">
        <v>55</v>
      </c>
      <c r="J97" s="9">
        <f t="shared" si="1"/>
        <v>85</v>
      </c>
    </row>
    <row r="98" spans="1:10" hidden="1" x14ac:dyDescent="0.35">
      <c r="A98" s="1">
        <v>45658</v>
      </c>
      <c r="B98" s="2" t="s">
        <v>22</v>
      </c>
      <c r="C98" s="2" t="s">
        <v>145</v>
      </c>
      <c r="D98" s="2" t="s">
        <v>144</v>
      </c>
      <c r="E98" s="2" t="s">
        <v>4</v>
      </c>
      <c r="F98" s="2" t="s">
        <v>28</v>
      </c>
      <c r="G98" s="2">
        <v>97</v>
      </c>
      <c r="H98" s="2">
        <v>62</v>
      </c>
      <c r="I98" s="2">
        <v>72</v>
      </c>
      <c r="J98" s="9">
        <f t="shared" si="1"/>
        <v>77</v>
      </c>
    </row>
    <row r="99" spans="1:10" hidden="1" x14ac:dyDescent="0.35">
      <c r="A99" s="1">
        <v>45658</v>
      </c>
      <c r="B99" s="2" t="s">
        <v>22</v>
      </c>
      <c r="C99" s="2" t="s">
        <v>9</v>
      </c>
      <c r="D99" s="2" t="s">
        <v>142</v>
      </c>
      <c r="E99" s="2" t="s">
        <v>4</v>
      </c>
      <c r="F99" s="2" t="s">
        <v>143</v>
      </c>
      <c r="G99" s="2">
        <v>98</v>
      </c>
      <c r="H99" s="2">
        <v>72</v>
      </c>
      <c r="I99" s="2">
        <v>44</v>
      </c>
      <c r="J99" s="9">
        <f t="shared" si="1"/>
        <v>71.333333333333329</v>
      </c>
    </row>
    <row r="100" spans="1:10" x14ac:dyDescent="0.35">
      <c r="A100" s="1">
        <v>45658</v>
      </c>
      <c r="B100" s="2" t="s">
        <v>22</v>
      </c>
      <c r="C100" s="2" t="s">
        <v>36</v>
      </c>
      <c r="D100" s="2" t="s">
        <v>192</v>
      </c>
      <c r="E100" s="2" t="s">
        <v>4</v>
      </c>
      <c r="F100" s="2" t="s">
        <v>193</v>
      </c>
      <c r="G100" s="2">
        <v>119</v>
      </c>
      <c r="H100" s="2">
        <v>120</v>
      </c>
      <c r="I100" s="2">
        <v>76</v>
      </c>
      <c r="J100" s="9">
        <f t="shared" si="1"/>
        <v>105</v>
      </c>
    </row>
    <row r="101" spans="1:10" hidden="1" x14ac:dyDescent="0.35">
      <c r="A101" s="1">
        <v>45658</v>
      </c>
      <c r="B101" s="2" t="s">
        <v>22</v>
      </c>
      <c r="C101" s="2" t="s">
        <v>52</v>
      </c>
      <c r="D101" s="2" t="s">
        <v>160</v>
      </c>
      <c r="E101" s="2" t="s">
        <v>4</v>
      </c>
      <c r="F101" s="2" t="s">
        <v>28</v>
      </c>
      <c r="G101" s="2">
        <v>100</v>
      </c>
      <c r="H101" s="2">
        <v>42</v>
      </c>
      <c r="I101" s="2">
        <v>106</v>
      </c>
      <c r="J101" s="9">
        <f t="shared" si="1"/>
        <v>82.666666666666671</v>
      </c>
    </row>
    <row r="102" spans="1:10" hidden="1" x14ac:dyDescent="0.35">
      <c r="A102" s="1">
        <v>45658</v>
      </c>
      <c r="B102" s="2" t="s">
        <v>22</v>
      </c>
      <c r="C102" s="2" t="s">
        <v>6</v>
      </c>
      <c r="D102" s="2" t="s">
        <v>211</v>
      </c>
      <c r="E102" s="2" t="s">
        <v>4</v>
      </c>
      <c r="F102" s="2" t="s">
        <v>28</v>
      </c>
      <c r="G102" s="2">
        <v>101</v>
      </c>
      <c r="H102" s="2">
        <v>83</v>
      </c>
      <c r="I102" s="2">
        <v>137</v>
      </c>
      <c r="J102" s="9">
        <f t="shared" si="1"/>
        <v>107</v>
      </c>
    </row>
    <row r="103" spans="1:10" hidden="1" x14ac:dyDescent="0.35">
      <c r="A103" s="1">
        <v>45658</v>
      </c>
      <c r="B103" s="2" t="s">
        <v>22</v>
      </c>
      <c r="C103" s="2" t="s">
        <v>32</v>
      </c>
      <c r="D103" s="2" t="s">
        <v>179</v>
      </c>
      <c r="E103" s="2" t="s">
        <v>4</v>
      </c>
      <c r="F103" s="2" t="s">
        <v>28</v>
      </c>
      <c r="G103" s="2">
        <v>102</v>
      </c>
      <c r="H103" s="2">
        <v>82</v>
      </c>
      <c r="I103" s="2">
        <v>84</v>
      </c>
      <c r="J103" s="9">
        <f t="shared" si="1"/>
        <v>89.333333333333329</v>
      </c>
    </row>
    <row r="104" spans="1:10" hidden="1" x14ac:dyDescent="0.35">
      <c r="A104" s="1">
        <v>45658</v>
      </c>
      <c r="B104" s="2" t="s">
        <v>22</v>
      </c>
      <c r="C104" s="2" t="s">
        <v>36</v>
      </c>
      <c r="D104" s="2" t="s">
        <v>227</v>
      </c>
      <c r="E104" s="2" t="s">
        <v>27</v>
      </c>
      <c r="F104" s="2" t="s">
        <v>28</v>
      </c>
      <c r="G104" s="2">
        <v>103</v>
      </c>
      <c r="H104" s="2">
        <v>118</v>
      </c>
      <c r="I104" s="2">
        <v>139</v>
      </c>
      <c r="J104" s="9">
        <f t="shared" si="1"/>
        <v>120</v>
      </c>
    </row>
    <row r="105" spans="1:10" hidden="1" x14ac:dyDescent="0.35">
      <c r="A105" s="1">
        <v>45658</v>
      </c>
      <c r="B105" s="2" t="s">
        <v>22</v>
      </c>
      <c r="C105" s="2" t="s">
        <v>126</v>
      </c>
      <c r="D105" s="2" t="s">
        <v>140</v>
      </c>
      <c r="E105" s="2" t="s">
        <v>4</v>
      </c>
      <c r="F105" s="2" t="s">
        <v>141</v>
      </c>
      <c r="G105" s="2">
        <v>104</v>
      </c>
      <c r="H105" s="2">
        <v>28</v>
      </c>
      <c r="I105" s="2">
        <v>86</v>
      </c>
      <c r="J105" s="9">
        <f t="shared" si="1"/>
        <v>72.666666666666671</v>
      </c>
    </row>
    <row r="106" spans="1:10" hidden="1" x14ac:dyDescent="0.35">
      <c r="A106" s="1">
        <v>45658</v>
      </c>
      <c r="B106" s="2" t="s">
        <v>22</v>
      </c>
      <c r="C106" s="2" t="s">
        <v>80</v>
      </c>
      <c r="D106" s="2" t="s">
        <v>176</v>
      </c>
      <c r="E106" s="2" t="s">
        <v>4</v>
      </c>
      <c r="F106" s="2" t="s">
        <v>28</v>
      </c>
      <c r="G106" s="2">
        <v>105</v>
      </c>
      <c r="H106" s="2">
        <v>36</v>
      </c>
      <c r="I106" s="2">
        <v>128</v>
      </c>
      <c r="J106" s="9">
        <f t="shared" si="1"/>
        <v>89.666666666666671</v>
      </c>
    </row>
    <row r="107" spans="1:10" hidden="1" x14ac:dyDescent="0.35">
      <c r="A107" s="1">
        <v>45658</v>
      </c>
      <c r="B107" s="2" t="s">
        <v>22</v>
      </c>
      <c r="C107" s="2" t="s">
        <v>52</v>
      </c>
      <c r="D107" s="2" t="s">
        <v>203</v>
      </c>
      <c r="E107" s="2" t="s">
        <v>4</v>
      </c>
      <c r="F107" s="2" t="s">
        <v>204</v>
      </c>
      <c r="G107" s="2">
        <v>106</v>
      </c>
      <c r="H107" s="2">
        <v>109</v>
      </c>
      <c r="I107" s="2">
        <v>109</v>
      </c>
      <c r="J107" s="9">
        <f t="shared" si="1"/>
        <v>108</v>
      </c>
    </row>
    <row r="108" spans="1:10" hidden="1" x14ac:dyDescent="0.35">
      <c r="A108" s="1">
        <v>45658</v>
      </c>
      <c r="B108" s="2" t="s">
        <v>22</v>
      </c>
      <c r="C108" s="2" t="s">
        <v>49</v>
      </c>
      <c r="D108" s="2" t="s">
        <v>213</v>
      </c>
      <c r="E108" s="2" t="s">
        <v>4</v>
      </c>
      <c r="F108" s="2" t="s">
        <v>28</v>
      </c>
      <c r="G108" s="2">
        <v>107</v>
      </c>
      <c r="H108" s="2">
        <v>129</v>
      </c>
      <c r="I108" s="2">
        <v>111</v>
      </c>
      <c r="J108" s="9">
        <f t="shared" si="1"/>
        <v>115.66666666666667</v>
      </c>
    </row>
    <row r="109" spans="1:10" hidden="1" x14ac:dyDescent="0.35">
      <c r="A109" s="1">
        <v>45658</v>
      </c>
      <c r="B109" s="2" t="s">
        <v>22</v>
      </c>
      <c r="C109" s="2" t="s">
        <v>12</v>
      </c>
      <c r="D109" s="2" t="s">
        <v>158</v>
      </c>
      <c r="E109" s="2" t="s">
        <v>4</v>
      </c>
      <c r="F109" s="2" t="s">
        <v>28</v>
      </c>
      <c r="G109" s="2">
        <v>108</v>
      </c>
      <c r="H109" s="2">
        <v>89</v>
      </c>
      <c r="I109" s="2">
        <v>47</v>
      </c>
      <c r="J109" s="9">
        <f t="shared" si="1"/>
        <v>81.333333333333329</v>
      </c>
    </row>
    <row r="110" spans="1:10" hidden="1" x14ac:dyDescent="0.35">
      <c r="A110" s="1">
        <v>45658</v>
      </c>
      <c r="B110" s="2" t="s">
        <v>22</v>
      </c>
      <c r="C110" s="2" t="s">
        <v>36</v>
      </c>
      <c r="D110" s="2" t="s">
        <v>216</v>
      </c>
      <c r="E110" s="2" t="s">
        <v>27</v>
      </c>
      <c r="F110" s="2" t="s">
        <v>28</v>
      </c>
      <c r="G110" s="2">
        <v>109</v>
      </c>
      <c r="H110" s="2">
        <v>133</v>
      </c>
      <c r="I110" s="2">
        <v>107</v>
      </c>
      <c r="J110" s="9">
        <f t="shared" si="1"/>
        <v>116.33333333333333</v>
      </c>
    </row>
    <row r="111" spans="1:10" hidden="1" x14ac:dyDescent="0.35">
      <c r="A111" s="1">
        <v>45658</v>
      </c>
      <c r="B111" s="2" t="s">
        <v>22</v>
      </c>
      <c r="C111" s="2" t="s">
        <v>80</v>
      </c>
      <c r="D111" s="2" t="s">
        <v>186</v>
      </c>
      <c r="E111" s="2" t="s">
        <v>4</v>
      </c>
      <c r="F111" s="2" t="s">
        <v>28</v>
      </c>
      <c r="G111" s="2">
        <v>110</v>
      </c>
      <c r="H111" s="2">
        <v>93</v>
      </c>
      <c r="I111" s="2">
        <v>91</v>
      </c>
      <c r="J111" s="9">
        <f t="shared" si="1"/>
        <v>98</v>
      </c>
    </row>
    <row r="112" spans="1:10" hidden="1" x14ac:dyDescent="0.35">
      <c r="A112" s="1">
        <v>45658</v>
      </c>
      <c r="B112" s="2" t="s">
        <v>22</v>
      </c>
      <c r="C112" s="2" t="s">
        <v>132</v>
      </c>
      <c r="D112" s="2" t="s">
        <v>238</v>
      </c>
      <c r="E112" s="2" t="s">
        <v>4</v>
      </c>
      <c r="F112" s="2" t="s">
        <v>28</v>
      </c>
      <c r="G112" s="2">
        <v>111</v>
      </c>
      <c r="H112" s="2">
        <v>141</v>
      </c>
      <c r="I112" s="2">
        <v>127</v>
      </c>
      <c r="J112" s="9">
        <f t="shared" si="1"/>
        <v>126.33333333333333</v>
      </c>
    </row>
    <row r="113" spans="1:10" hidden="1" x14ac:dyDescent="0.35">
      <c r="A113" s="1">
        <v>45658</v>
      </c>
      <c r="B113" s="2" t="s">
        <v>22</v>
      </c>
      <c r="C113" s="2" t="s">
        <v>49</v>
      </c>
      <c r="D113" s="2" t="s">
        <v>180</v>
      </c>
      <c r="E113" s="2" t="s">
        <v>4</v>
      </c>
      <c r="F113" s="2" t="s">
        <v>28</v>
      </c>
      <c r="G113" s="2">
        <v>112</v>
      </c>
      <c r="H113" s="2">
        <v>107</v>
      </c>
      <c r="I113" s="2">
        <v>67</v>
      </c>
      <c r="J113" s="9">
        <f t="shared" si="1"/>
        <v>95.333333333333329</v>
      </c>
    </row>
    <row r="114" spans="1:10" hidden="1" x14ac:dyDescent="0.35">
      <c r="A114" s="1">
        <v>45658</v>
      </c>
      <c r="B114" s="2" t="s">
        <v>22</v>
      </c>
      <c r="C114" s="2" t="s">
        <v>88</v>
      </c>
      <c r="D114" s="2" t="s">
        <v>150</v>
      </c>
      <c r="E114" s="2" t="s">
        <v>4</v>
      </c>
      <c r="F114" s="2" t="s">
        <v>151</v>
      </c>
      <c r="G114" s="2">
        <v>113</v>
      </c>
      <c r="H114" s="2">
        <v>73</v>
      </c>
      <c r="I114" s="2">
        <v>45</v>
      </c>
      <c r="J114" s="9">
        <f t="shared" si="1"/>
        <v>77</v>
      </c>
    </row>
    <row r="115" spans="1:10" hidden="1" x14ac:dyDescent="0.35">
      <c r="A115" s="1">
        <v>45658</v>
      </c>
      <c r="B115" s="2" t="s">
        <v>22</v>
      </c>
      <c r="C115" s="2" t="s">
        <v>145</v>
      </c>
      <c r="D115" s="2" t="s">
        <v>250</v>
      </c>
      <c r="E115" s="2" t="s">
        <v>4</v>
      </c>
      <c r="F115" s="2" t="s">
        <v>28</v>
      </c>
      <c r="G115" s="2">
        <v>114</v>
      </c>
      <c r="H115" s="2">
        <v>144</v>
      </c>
      <c r="I115" s="2">
        <v>140</v>
      </c>
      <c r="J115" s="9">
        <f t="shared" si="1"/>
        <v>132.66666666666666</v>
      </c>
    </row>
    <row r="116" spans="1:10" hidden="1" x14ac:dyDescent="0.35">
      <c r="A116" s="1">
        <v>45658</v>
      </c>
      <c r="B116" s="2" t="s">
        <v>22</v>
      </c>
      <c r="C116" s="2" t="s">
        <v>12</v>
      </c>
      <c r="D116" s="2" t="s">
        <v>175</v>
      </c>
      <c r="E116" s="2" t="s">
        <v>4</v>
      </c>
      <c r="F116" s="2" t="s">
        <v>28</v>
      </c>
      <c r="G116" s="2">
        <v>115</v>
      </c>
      <c r="H116" s="2">
        <v>75</v>
      </c>
      <c r="I116" s="2">
        <v>80</v>
      </c>
      <c r="J116" s="9">
        <f t="shared" si="1"/>
        <v>90</v>
      </c>
    </row>
    <row r="117" spans="1:10" hidden="1" x14ac:dyDescent="0.35">
      <c r="A117" s="1">
        <v>45658</v>
      </c>
      <c r="B117" s="2" t="s">
        <v>22</v>
      </c>
      <c r="C117" s="2" t="s">
        <v>12</v>
      </c>
      <c r="D117" s="2" t="s">
        <v>194</v>
      </c>
      <c r="E117" s="2" t="s">
        <v>4</v>
      </c>
      <c r="F117" s="2" t="s">
        <v>28</v>
      </c>
      <c r="G117" s="2">
        <v>116</v>
      </c>
      <c r="H117" s="2">
        <v>101</v>
      </c>
      <c r="I117" s="2">
        <v>98</v>
      </c>
      <c r="J117" s="9">
        <f t="shared" si="1"/>
        <v>105</v>
      </c>
    </row>
    <row r="118" spans="1:10" hidden="1" x14ac:dyDescent="0.35">
      <c r="A118" s="1">
        <v>45658</v>
      </c>
      <c r="B118" s="2" t="s">
        <v>22</v>
      </c>
      <c r="C118" s="2" t="s">
        <v>9</v>
      </c>
      <c r="D118" s="2" t="s">
        <v>198</v>
      </c>
      <c r="E118" s="2" t="s">
        <v>4</v>
      </c>
      <c r="F118" s="2" t="s">
        <v>28</v>
      </c>
      <c r="G118" s="2">
        <v>117</v>
      </c>
      <c r="H118" s="2">
        <v>95</v>
      </c>
      <c r="I118" s="2">
        <v>110</v>
      </c>
      <c r="J118" s="9">
        <f t="shared" si="1"/>
        <v>107.33333333333333</v>
      </c>
    </row>
    <row r="119" spans="1:10" hidden="1" x14ac:dyDescent="0.35">
      <c r="A119" s="1">
        <v>45658</v>
      </c>
      <c r="B119" s="2" t="s">
        <v>22</v>
      </c>
      <c r="C119" s="2" t="s">
        <v>6</v>
      </c>
      <c r="D119" s="2" t="s">
        <v>226</v>
      </c>
      <c r="E119" s="2" t="s">
        <v>4</v>
      </c>
      <c r="F119" s="2" t="s">
        <v>28</v>
      </c>
      <c r="G119" s="2">
        <v>118</v>
      </c>
      <c r="H119" s="2">
        <v>97</v>
      </c>
      <c r="I119" s="2">
        <v>141</v>
      </c>
      <c r="J119" s="9">
        <f t="shared" si="1"/>
        <v>118.66666666666667</v>
      </c>
    </row>
    <row r="120" spans="1:10" x14ac:dyDescent="0.35">
      <c r="A120" s="1">
        <v>45658</v>
      </c>
      <c r="B120" s="2" t="s">
        <v>22</v>
      </c>
      <c r="C120" s="2" t="s">
        <v>36</v>
      </c>
      <c r="D120" s="2" t="s">
        <v>241</v>
      </c>
      <c r="E120" s="2" t="s">
        <v>4</v>
      </c>
      <c r="F120" s="2" t="s">
        <v>242</v>
      </c>
      <c r="G120" s="2">
        <v>136</v>
      </c>
      <c r="H120" s="2">
        <v>127</v>
      </c>
      <c r="I120" s="2">
        <v>134</v>
      </c>
      <c r="J120" s="9">
        <f t="shared" si="1"/>
        <v>132.33333333333334</v>
      </c>
    </row>
    <row r="121" spans="1:10" hidden="1" x14ac:dyDescent="0.35">
      <c r="A121" s="1">
        <v>45658</v>
      </c>
      <c r="B121" s="2" t="s">
        <v>22</v>
      </c>
      <c r="C121" s="2" t="s">
        <v>145</v>
      </c>
      <c r="D121" s="2" t="s">
        <v>217</v>
      </c>
      <c r="E121" s="2" t="s">
        <v>4</v>
      </c>
      <c r="F121" s="2" t="s">
        <v>218</v>
      </c>
      <c r="G121" s="2">
        <v>120</v>
      </c>
      <c r="H121" s="2">
        <v>116</v>
      </c>
      <c r="I121" s="2">
        <v>129</v>
      </c>
      <c r="J121" s="9">
        <f t="shared" si="1"/>
        <v>121.66666666666667</v>
      </c>
    </row>
    <row r="122" spans="1:10" hidden="1" x14ac:dyDescent="0.35">
      <c r="A122" s="1">
        <v>45658</v>
      </c>
      <c r="B122" s="2" t="s">
        <v>22</v>
      </c>
      <c r="C122" s="2" t="s">
        <v>126</v>
      </c>
      <c r="D122" s="2" t="s">
        <v>124</v>
      </c>
      <c r="E122" s="2" t="s">
        <v>4</v>
      </c>
      <c r="F122" s="2" t="s">
        <v>125</v>
      </c>
      <c r="G122" s="2">
        <v>121</v>
      </c>
      <c r="H122" s="2">
        <v>53</v>
      </c>
      <c r="I122" s="2">
        <v>37</v>
      </c>
      <c r="J122" s="9">
        <f t="shared" si="1"/>
        <v>70.333333333333329</v>
      </c>
    </row>
    <row r="123" spans="1:10" hidden="1" x14ac:dyDescent="0.35">
      <c r="A123" s="1">
        <v>45658</v>
      </c>
      <c r="B123" s="2" t="s">
        <v>22</v>
      </c>
      <c r="C123" s="2" t="s">
        <v>126</v>
      </c>
      <c r="D123" s="2" t="s">
        <v>232</v>
      </c>
      <c r="E123" s="2" t="s">
        <v>4</v>
      </c>
      <c r="F123" s="2" t="s">
        <v>28</v>
      </c>
      <c r="G123" s="2">
        <v>122</v>
      </c>
      <c r="H123" s="2">
        <v>92</v>
      </c>
      <c r="I123" s="2">
        <v>144</v>
      </c>
      <c r="J123" s="9">
        <f t="shared" si="1"/>
        <v>119.33333333333333</v>
      </c>
    </row>
    <row r="124" spans="1:10" hidden="1" x14ac:dyDescent="0.35">
      <c r="A124" s="1">
        <v>45658</v>
      </c>
      <c r="B124" s="2" t="s">
        <v>22</v>
      </c>
      <c r="C124" s="2" t="s">
        <v>49</v>
      </c>
      <c r="D124" s="2" t="s">
        <v>181</v>
      </c>
      <c r="E124" s="2" t="s">
        <v>4</v>
      </c>
      <c r="F124" s="2" t="s">
        <v>28</v>
      </c>
      <c r="G124" s="2">
        <v>123</v>
      </c>
      <c r="H124" s="2">
        <v>90</v>
      </c>
      <c r="I124" s="2">
        <v>77</v>
      </c>
      <c r="J124" s="9">
        <f t="shared" si="1"/>
        <v>96.666666666666671</v>
      </c>
    </row>
    <row r="125" spans="1:10" hidden="1" x14ac:dyDescent="0.35">
      <c r="A125" s="1">
        <v>45658</v>
      </c>
      <c r="B125" s="2" t="s">
        <v>22</v>
      </c>
      <c r="C125" s="2" t="s">
        <v>210</v>
      </c>
      <c r="D125" s="2" t="s">
        <v>208</v>
      </c>
      <c r="E125" s="2" t="s">
        <v>4</v>
      </c>
      <c r="F125" s="2" t="s">
        <v>209</v>
      </c>
      <c r="G125" s="2">
        <v>124</v>
      </c>
      <c r="H125" s="2">
        <v>103</v>
      </c>
      <c r="I125" s="2">
        <v>112</v>
      </c>
      <c r="J125" s="9">
        <f t="shared" si="1"/>
        <v>113</v>
      </c>
    </row>
    <row r="126" spans="1:10" hidden="1" x14ac:dyDescent="0.35">
      <c r="A126" s="1">
        <v>45658</v>
      </c>
      <c r="B126" s="2" t="s">
        <v>22</v>
      </c>
      <c r="C126" s="2" t="s">
        <v>9</v>
      </c>
      <c r="D126" s="2" t="s">
        <v>191</v>
      </c>
      <c r="E126" s="2" t="s">
        <v>4</v>
      </c>
      <c r="F126" s="2" t="s">
        <v>28</v>
      </c>
      <c r="G126" s="2">
        <v>125</v>
      </c>
      <c r="H126" s="2">
        <v>105</v>
      </c>
      <c r="I126" s="2">
        <v>75</v>
      </c>
      <c r="J126" s="9">
        <f t="shared" si="1"/>
        <v>101.66666666666667</v>
      </c>
    </row>
    <row r="127" spans="1:10" hidden="1" x14ac:dyDescent="0.35">
      <c r="A127" s="1">
        <v>45658</v>
      </c>
      <c r="B127" s="2" t="s">
        <v>22</v>
      </c>
      <c r="C127" s="2" t="s">
        <v>188</v>
      </c>
      <c r="D127" s="2" t="s">
        <v>196</v>
      </c>
      <c r="E127" s="2" t="s">
        <v>4</v>
      </c>
      <c r="F127" s="2" t="s">
        <v>28</v>
      </c>
      <c r="G127" s="2">
        <v>126</v>
      </c>
      <c r="H127" s="2">
        <v>84</v>
      </c>
      <c r="I127" s="2">
        <v>101</v>
      </c>
      <c r="J127" s="9">
        <f t="shared" si="1"/>
        <v>103.66666666666667</v>
      </c>
    </row>
    <row r="128" spans="1:10" hidden="1" x14ac:dyDescent="0.35">
      <c r="A128" s="1">
        <v>45658</v>
      </c>
      <c r="B128" s="2" t="s">
        <v>22</v>
      </c>
      <c r="C128" s="2" t="s">
        <v>9</v>
      </c>
      <c r="D128" s="2" t="s">
        <v>219</v>
      </c>
      <c r="E128" s="2" t="s">
        <v>4</v>
      </c>
      <c r="F128" s="2" t="s">
        <v>28</v>
      </c>
      <c r="G128" s="2">
        <v>127</v>
      </c>
      <c r="H128" s="2">
        <v>113</v>
      </c>
      <c r="I128" s="2">
        <v>124</v>
      </c>
      <c r="J128" s="9">
        <f t="shared" si="1"/>
        <v>121.33333333333333</v>
      </c>
    </row>
    <row r="129" spans="1:10" hidden="1" x14ac:dyDescent="0.35">
      <c r="A129" s="1">
        <v>45658</v>
      </c>
      <c r="B129" s="2" t="s">
        <v>22</v>
      </c>
      <c r="C129" s="2" t="s">
        <v>12</v>
      </c>
      <c r="D129" s="2" t="s">
        <v>214</v>
      </c>
      <c r="E129" s="2" t="s">
        <v>4</v>
      </c>
      <c r="F129" s="2" t="s">
        <v>215</v>
      </c>
      <c r="G129" s="2">
        <v>128</v>
      </c>
      <c r="H129" s="2">
        <v>128</v>
      </c>
      <c r="I129" s="2">
        <v>97</v>
      </c>
      <c r="J129" s="9">
        <f t="shared" si="1"/>
        <v>117.66666666666667</v>
      </c>
    </row>
    <row r="130" spans="1:10" hidden="1" x14ac:dyDescent="0.35">
      <c r="A130" s="1">
        <v>45658</v>
      </c>
      <c r="B130" s="2" t="s">
        <v>22</v>
      </c>
      <c r="C130" s="2" t="s">
        <v>223</v>
      </c>
      <c r="D130" s="2" t="s">
        <v>221</v>
      </c>
      <c r="E130" s="2" t="s">
        <v>4</v>
      </c>
      <c r="F130" s="2" t="s">
        <v>222</v>
      </c>
      <c r="G130" s="2">
        <v>129</v>
      </c>
      <c r="H130" s="2">
        <v>126</v>
      </c>
      <c r="I130" s="2">
        <v>115</v>
      </c>
      <c r="J130" s="9">
        <f t="shared" ref="J130:J193" si="2">AVERAGE(G130:I130)</f>
        <v>123.33333333333333</v>
      </c>
    </row>
    <row r="131" spans="1:10" hidden="1" x14ac:dyDescent="0.35">
      <c r="A131" s="1">
        <v>45658</v>
      </c>
      <c r="B131" s="2" t="s">
        <v>22</v>
      </c>
      <c r="C131" s="2" t="s">
        <v>116</v>
      </c>
      <c r="D131" s="2" t="s">
        <v>129</v>
      </c>
      <c r="E131" s="2" t="s">
        <v>4</v>
      </c>
      <c r="F131" s="2" t="s">
        <v>28</v>
      </c>
      <c r="G131" s="2">
        <v>130</v>
      </c>
      <c r="H131" s="2">
        <v>55</v>
      </c>
      <c r="I131" s="2">
        <v>30</v>
      </c>
      <c r="J131" s="9">
        <f t="shared" si="2"/>
        <v>71.666666666666671</v>
      </c>
    </row>
    <row r="132" spans="1:10" hidden="1" x14ac:dyDescent="0.35">
      <c r="A132" s="1">
        <v>45658</v>
      </c>
      <c r="B132" s="2" t="s">
        <v>22</v>
      </c>
      <c r="C132" s="2" t="s">
        <v>6</v>
      </c>
      <c r="D132" s="2" t="s">
        <v>235</v>
      </c>
      <c r="E132" s="2" t="s">
        <v>4</v>
      </c>
      <c r="F132" s="2" t="s">
        <v>28</v>
      </c>
      <c r="G132" s="2">
        <v>131</v>
      </c>
      <c r="H132" s="2">
        <v>135</v>
      </c>
      <c r="I132" s="2">
        <v>123</v>
      </c>
      <c r="J132" s="9">
        <f t="shared" si="2"/>
        <v>129.66666666666666</v>
      </c>
    </row>
    <row r="133" spans="1:10" hidden="1" x14ac:dyDescent="0.35">
      <c r="A133" s="1">
        <v>45658</v>
      </c>
      <c r="B133" s="2" t="s">
        <v>22</v>
      </c>
      <c r="C133" s="2" t="s">
        <v>32</v>
      </c>
      <c r="D133" s="2" t="s">
        <v>224</v>
      </c>
      <c r="E133" s="2" t="s">
        <v>4</v>
      </c>
      <c r="F133" s="2" t="s">
        <v>225</v>
      </c>
      <c r="G133" s="2">
        <v>132</v>
      </c>
      <c r="H133" s="2">
        <v>122</v>
      </c>
      <c r="I133" s="2">
        <v>117</v>
      </c>
      <c r="J133" s="9">
        <f t="shared" si="2"/>
        <v>123.66666666666667</v>
      </c>
    </row>
    <row r="134" spans="1:10" hidden="1" x14ac:dyDescent="0.35">
      <c r="A134" s="1">
        <v>45658</v>
      </c>
      <c r="B134" s="2" t="s">
        <v>22</v>
      </c>
      <c r="C134" s="2" t="s">
        <v>12</v>
      </c>
      <c r="D134" s="2" t="s">
        <v>243</v>
      </c>
      <c r="E134" s="2" t="s">
        <v>4</v>
      </c>
      <c r="F134" s="2" t="s">
        <v>28</v>
      </c>
      <c r="G134" s="2">
        <v>133</v>
      </c>
      <c r="H134" s="2">
        <v>136</v>
      </c>
      <c r="I134" s="2">
        <v>133</v>
      </c>
      <c r="J134" s="9">
        <f t="shared" si="2"/>
        <v>134</v>
      </c>
    </row>
    <row r="135" spans="1:10" hidden="1" x14ac:dyDescent="0.35">
      <c r="A135" s="1">
        <v>45658</v>
      </c>
      <c r="B135" s="2" t="s">
        <v>22</v>
      </c>
      <c r="C135" s="2" t="s">
        <v>12</v>
      </c>
      <c r="D135" s="2" t="s">
        <v>231</v>
      </c>
      <c r="E135" s="2" t="s">
        <v>4</v>
      </c>
      <c r="F135" s="2" t="s">
        <v>28</v>
      </c>
      <c r="G135" s="2">
        <v>134</v>
      </c>
      <c r="H135" s="2">
        <v>134</v>
      </c>
      <c r="I135" s="2">
        <v>114</v>
      </c>
      <c r="J135" s="9">
        <f t="shared" si="2"/>
        <v>127.33333333333333</v>
      </c>
    </row>
    <row r="136" spans="1:10" hidden="1" x14ac:dyDescent="0.35">
      <c r="A136" s="1">
        <v>45658</v>
      </c>
      <c r="B136" s="2" t="s">
        <v>22</v>
      </c>
      <c r="C136" s="2" t="s">
        <v>206</v>
      </c>
      <c r="D136" s="2" t="s">
        <v>229</v>
      </c>
      <c r="E136" s="2" t="s">
        <v>4</v>
      </c>
      <c r="F136" s="2" t="s">
        <v>230</v>
      </c>
      <c r="G136" s="2">
        <v>135</v>
      </c>
      <c r="H136" s="2">
        <v>143</v>
      </c>
      <c r="I136" s="2">
        <v>92</v>
      </c>
      <c r="J136" s="9">
        <f t="shared" si="2"/>
        <v>123.33333333333333</v>
      </c>
    </row>
    <row r="137" spans="1:10" x14ac:dyDescent="0.35">
      <c r="A137" s="1">
        <v>45658</v>
      </c>
      <c r="B137" s="2" t="s">
        <v>22</v>
      </c>
      <c r="C137" s="2" t="s">
        <v>36</v>
      </c>
      <c r="D137" s="2" t="s">
        <v>239</v>
      </c>
      <c r="E137" s="2" t="s">
        <v>4</v>
      </c>
      <c r="F137" s="2" t="s">
        <v>240</v>
      </c>
      <c r="G137" s="2">
        <v>69</v>
      </c>
      <c r="H137" s="2">
        <v>140</v>
      </c>
      <c r="I137" s="2">
        <v>142</v>
      </c>
      <c r="J137" s="9">
        <f t="shared" si="2"/>
        <v>117</v>
      </c>
    </row>
    <row r="138" spans="1:10" hidden="1" x14ac:dyDescent="0.35">
      <c r="A138" s="1">
        <v>45658</v>
      </c>
      <c r="B138" s="2" t="s">
        <v>22</v>
      </c>
      <c r="C138" s="2" t="s">
        <v>12</v>
      </c>
      <c r="D138" s="2" t="s">
        <v>244</v>
      </c>
      <c r="E138" s="2" t="s">
        <v>4</v>
      </c>
      <c r="F138" s="2" t="s">
        <v>245</v>
      </c>
      <c r="G138" s="2">
        <v>137</v>
      </c>
      <c r="H138" s="2">
        <v>125</v>
      </c>
      <c r="I138" s="2">
        <v>138</v>
      </c>
      <c r="J138" s="9">
        <f t="shared" si="2"/>
        <v>133.33333333333334</v>
      </c>
    </row>
    <row r="139" spans="1:10" hidden="1" x14ac:dyDescent="0.35">
      <c r="A139" s="1">
        <v>45658</v>
      </c>
      <c r="B139" s="2" t="s">
        <v>22</v>
      </c>
      <c r="C139" s="2" t="s">
        <v>145</v>
      </c>
      <c r="D139" s="2" t="s">
        <v>199</v>
      </c>
      <c r="E139" s="2" t="s">
        <v>4</v>
      </c>
      <c r="F139" s="2" t="s">
        <v>28</v>
      </c>
      <c r="G139" s="2">
        <v>138</v>
      </c>
      <c r="H139" s="2">
        <v>66</v>
      </c>
      <c r="I139" s="2">
        <v>119</v>
      </c>
      <c r="J139" s="9">
        <f t="shared" si="2"/>
        <v>107.66666666666667</v>
      </c>
    </row>
    <row r="140" spans="1:10" hidden="1" x14ac:dyDescent="0.35">
      <c r="A140" s="1">
        <v>45658</v>
      </c>
      <c r="B140" s="2" t="s">
        <v>22</v>
      </c>
      <c r="C140" s="2" t="s">
        <v>49</v>
      </c>
      <c r="D140" s="2" t="s">
        <v>248</v>
      </c>
      <c r="E140" s="2" t="s">
        <v>4</v>
      </c>
      <c r="F140" s="2" t="s">
        <v>249</v>
      </c>
      <c r="G140" s="2">
        <v>139</v>
      </c>
      <c r="H140" s="2">
        <v>142</v>
      </c>
      <c r="I140" s="2">
        <v>126</v>
      </c>
      <c r="J140" s="9">
        <f t="shared" si="2"/>
        <v>135.66666666666666</v>
      </c>
    </row>
    <row r="141" spans="1:10" hidden="1" x14ac:dyDescent="0.35">
      <c r="A141" s="1">
        <v>45658</v>
      </c>
      <c r="B141" s="2" t="s">
        <v>22</v>
      </c>
      <c r="C141" s="2" t="s">
        <v>69</v>
      </c>
      <c r="D141" s="2" t="s">
        <v>246</v>
      </c>
      <c r="E141" s="2" t="s">
        <v>4</v>
      </c>
      <c r="F141" s="2" t="s">
        <v>247</v>
      </c>
      <c r="G141" s="2">
        <v>140</v>
      </c>
      <c r="H141" s="2">
        <v>139</v>
      </c>
      <c r="I141" s="2">
        <v>130</v>
      </c>
      <c r="J141" s="9">
        <f t="shared" si="2"/>
        <v>136.33333333333334</v>
      </c>
    </row>
    <row r="142" spans="1:10" hidden="1" x14ac:dyDescent="0.35">
      <c r="A142" s="1">
        <v>45658</v>
      </c>
      <c r="B142" s="2" t="s">
        <v>22</v>
      </c>
      <c r="C142" s="2" t="s">
        <v>126</v>
      </c>
      <c r="D142" s="2" t="s">
        <v>236</v>
      </c>
      <c r="E142" s="2" t="s">
        <v>4</v>
      </c>
      <c r="F142" s="2" t="s">
        <v>237</v>
      </c>
      <c r="G142" s="2">
        <v>141</v>
      </c>
      <c r="H142" s="2">
        <v>138</v>
      </c>
      <c r="I142" s="2">
        <v>104</v>
      </c>
      <c r="J142" s="9">
        <f t="shared" si="2"/>
        <v>127.66666666666667</v>
      </c>
    </row>
    <row r="143" spans="1:10" hidden="1" x14ac:dyDescent="0.35">
      <c r="A143" s="1">
        <v>45658</v>
      </c>
      <c r="B143" s="2" t="s">
        <v>22</v>
      </c>
      <c r="C143" s="2" t="s">
        <v>188</v>
      </c>
      <c r="D143" s="2" t="s">
        <v>189</v>
      </c>
      <c r="E143" s="2" t="s">
        <v>4</v>
      </c>
      <c r="F143" s="2" t="s">
        <v>190</v>
      </c>
      <c r="G143" s="2">
        <v>142</v>
      </c>
      <c r="H143" s="2">
        <v>86</v>
      </c>
      <c r="I143" s="2">
        <v>68</v>
      </c>
      <c r="J143" s="9">
        <f t="shared" si="2"/>
        <v>98.666666666666671</v>
      </c>
    </row>
    <row r="144" spans="1:10" hidden="1" x14ac:dyDescent="0.35">
      <c r="A144" s="1">
        <v>45658</v>
      </c>
      <c r="B144" s="2" t="s">
        <v>22</v>
      </c>
      <c r="C144" s="2" t="s">
        <v>52</v>
      </c>
      <c r="D144" s="2" t="s">
        <v>233</v>
      </c>
      <c r="E144" s="2" t="s">
        <v>4</v>
      </c>
      <c r="F144" s="2" t="s">
        <v>234</v>
      </c>
      <c r="G144" s="2">
        <v>143</v>
      </c>
      <c r="H144" s="2">
        <v>130</v>
      </c>
      <c r="I144" s="2">
        <v>113</v>
      </c>
      <c r="J144" s="9">
        <f t="shared" si="2"/>
        <v>128.66666666666666</v>
      </c>
    </row>
    <row r="145" spans="1:10" hidden="1" x14ac:dyDescent="0.35">
      <c r="A145" s="1">
        <v>45658</v>
      </c>
      <c r="B145" s="2" t="s">
        <v>22</v>
      </c>
      <c r="C145" s="2" t="s">
        <v>46</v>
      </c>
      <c r="D145" s="2" t="s">
        <v>251</v>
      </c>
      <c r="E145" s="2" t="s">
        <v>27</v>
      </c>
      <c r="F145" s="2" t="s">
        <v>28</v>
      </c>
      <c r="G145" s="2">
        <v>144</v>
      </c>
      <c r="H145" s="2">
        <v>137</v>
      </c>
      <c r="I145" s="2">
        <v>135</v>
      </c>
      <c r="J145" s="9">
        <f t="shared" si="2"/>
        <v>138.66666666666666</v>
      </c>
    </row>
    <row r="146" spans="1:10" hidden="1" x14ac:dyDescent="0.35">
      <c r="A146" s="3">
        <v>45627</v>
      </c>
      <c r="B146" s="4" t="s">
        <v>22</v>
      </c>
      <c r="C146" s="4" t="s">
        <v>9</v>
      </c>
      <c r="D146" s="4" t="s">
        <v>7</v>
      </c>
      <c r="E146" s="4" t="s">
        <v>4</v>
      </c>
      <c r="F146" s="4" t="s">
        <v>8</v>
      </c>
      <c r="G146" s="4">
        <v>1</v>
      </c>
      <c r="H146" s="4">
        <v>4</v>
      </c>
      <c r="I146" s="4">
        <v>1</v>
      </c>
      <c r="J146" s="9">
        <f t="shared" si="2"/>
        <v>2</v>
      </c>
    </row>
    <row r="147" spans="1:10" hidden="1" x14ac:dyDescent="0.35">
      <c r="A147" s="3">
        <v>45627</v>
      </c>
      <c r="B147" s="4" t="s">
        <v>22</v>
      </c>
      <c r="C147" s="4" t="s">
        <v>6</v>
      </c>
      <c r="D147" s="4" t="s">
        <v>3</v>
      </c>
      <c r="E147" s="4" t="s">
        <v>4</v>
      </c>
      <c r="F147" s="4" t="s">
        <v>5</v>
      </c>
      <c r="G147" s="4">
        <v>2</v>
      </c>
      <c r="H147" s="4">
        <v>1</v>
      </c>
      <c r="I147" s="4">
        <v>4</v>
      </c>
      <c r="J147" s="9">
        <f t="shared" si="2"/>
        <v>2.3333333333333335</v>
      </c>
    </row>
    <row r="148" spans="1:10" hidden="1" x14ac:dyDescent="0.35">
      <c r="A148" s="3">
        <v>45627</v>
      </c>
      <c r="B148" s="4" t="s">
        <v>22</v>
      </c>
      <c r="C148" s="4" t="s">
        <v>12</v>
      </c>
      <c r="D148" s="4" t="s">
        <v>10</v>
      </c>
      <c r="E148" s="4" t="s">
        <v>4</v>
      </c>
      <c r="F148" s="4" t="s">
        <v>11</v>
      </c>
      <c r="G148" s="4">
        <v>3</v>
      </c>
      <c r="H148" s="4">
        <v>5</v>
      </c>
      <c r="I148" s="4">
        <v>2</v>
      </c>
      <c r="J148" s="9">
        <f t="shared" si="2"/>
        <v>3.3333333333333335</v>
      </c>
    </row>
    <row r="149" spans="1:10" hidden="1" x14ac:dyDescent="0.35">
      <c r="A149" s="3">
        <v>45627</v>
      </c>
      <c r="B149" s="4" t="s">
        <v>22</v>
      </c>
      <c r="C149" s="4" t="s">
        <v>9</v>
      </c>
      <c r="D149" s="4" t="s">
        <v>13</v>
      </c>
      <c r="E149" s="4" t="s">
        <v>4</v>
      </c>
      <c r="F149" s="4" t="s">
        <v>14</v>
      </c>
      <c r="G149" s="4">
        <v>10</v>
      </c>
      <c r="H149" s="4">
        <v>2</v>
      </c>
      <c r="I149" s="4">
        <v>13</v>
      </c>
      <c r="J149" s="9">
        <f t="shared" si="2"/>
        <v>8.3333333333333339</v>
      </c>
    </row>
    <row r="150" spans="1:10" hidden="1" x14ac:dyDescent="0.35">
      <c r="A150" s="3">
        <v>45627</v>
      </c>
      <c r="B150" s="4" t="s">
        <v>22</v>
      </c>
      <c r="C150" s="4" t="s">
        <v>32</v>
      </c>
      <c r="D150" s="4" t="s">
        <v>30</v>
      </c>
      <c r="E150" s="4" t="s">
        <v>4</v>
      </c>
      <c r="F150" s="4" t="s">
        <v>31</v>
      </c>
      <c r="G150" s="4">
        <v>8</v>
      </c>
      <c r="H150" s="4">
        <v>11</v>
      </c>
      <c r="I150" s="4">
        <v>9</v>
      </c>
      <c r="J150" s="9">
        <f t="shared" si="2"/>
        <v>9.3333333333333339</v>
      </c>
    </row>
    <row r="151" spans="1:10" hidden="1" x14ac:dyDescent="0.35">
      <c r="A151" s="3">
        <v>45627</v>
      </c>
      <c r="B151" s="4" t="s">
        <v>22</v>
      </c>
      <c r="C151" s="4" t="s">
        <v>9</v>
      </c>
      <c r="D151" s="4" t="s">
        <v>33</v>
      </c>
      <c r="E151" s="4" t="s">
        <v>4</v>
      </c>
      <c r="F151" s="4" t="s">
        <v>28</v>
      </c>
      <c r="G151" s="4">
        <v>15</v>
      </c>
      <c r="H151" s="4">
        <v>6</v>
      </c>
      <c r="I151" s="4">
        <v>8</v>
      </c>
      <c r="J151" s="9">
        <f t="shared" si="2"/>
        <v>9.6666666666666661</v>
      </c>
    </row>
    <row r="152" spans="1:10" hidden="1" x14ac:dyDescent="0.35">
      <c r="A152" s="3">
        <v>45627</v>
      </c>
      <c r="B152" s="4" t="s">
        <v>22</v>
      </c>
      <c r="C152" s="4" t="s">
        <v>12</v>
      </c>
      <c r="D152" s="4" t="s">
        <v>24</v>
      </c>
      <c r="E152" s="4" t="s">
        <v>4</v>
      </c>
      <c r="F152" s="4" t="s">
        <v>25</v>
      </c>
      <c r="G152" s="4">
        <v>4</v>
      </c>
      <c r="H152" s="4">
        <v>15</v>
      </c>
      <c r="I152" s="4">
        <v>11</v>
      </c>
      <c r="J152" s="9">
        <f t="shared" si="2"/>
        <v>10</v>
      </c>
    </row>
    <row r="153" spans="1:10" hidden="1" x14ac:dyDescent="0.35">
      <c r="A153" s="3">
        <v>45627</v>
      </c>
      <c r="B153" s="4" t="s">
        <v>22</v>
      </c>
      <c r="C153" s="4" t="s">
        <v>29</v>
      </c>
      <c r="D153" s="4" t="s">
        <v>26</v>
      </c>
      <c r="E153" s="4" t="s">
        <v>27</v>
      </c>
      <c r="F153" s="4" t="s">
        <v>28</v>
      </c>
      <c r="G153" s="4">
        <v>6</v>
      </c>
      <c r="H153" s="4">
        <v>18</v>
      </c>
      <c r="I153" s="4">
        <v>7</v>
      </c>
      <c r="J153" s="9">
        <f t="shared" si="2"/>
        <v>10.333333333333334</v>
      </c>
    </row>
    <row r="154" spans="1:10" hidden="1" x14ac:dyDescent="0.35">
      <c r="A154" s="3">
        <v>45627</v>
      </c>
      <c r="B154" s="4" t="s">
        <v>22</v>
      </c>
      <c r="C154" s="4" t="s">
        <v>6</v>
      </c>
      <c r="D154" s="4" t="s">
        <v>41</v>
      </c>
      <c r="E154" s="4" t="s">
        <v>4</v>
      </c>
      <c r="F154" s="4" t="s">
        <v>28</v>
      </c>
      <c r="G154" s="4">
        <v>17</v>
      </c>
      <c r="H154" s="4">
        <v>17</v>
      </c>
      <c r="I154" s="4">
        <v>10</v>
      </c>
      <c r="J154" s="9">
        <f t="shared" si="2"/>
        <v>14.666666666666666</v>
      </c>
    </row>
    <row r="155" spans="1:10" hidden="1" x14ac:dyDescent="0.35">
      <c r="A155" s="3">
        <v>45627</v>
      </c>
      <c r="B155" s="4" t="s">
        <v>22</v>
      </c>
      <c r="C155" s="4" t="s">
        <v>9</v>
      </c>
      <c r="D155" s="4" t="s">
        <v>39</v>
      </c>
      <c r="E155" s="4" t="s">
        <v>4</v>
      </c>
      <c r="F155" s="4" t="s">
        <v>40</v>
      </c>
      <c r="G155" s="4">
        <v>5</v>
      </c>
      <c r="H155" s="4">
        <v>16</v>
      </c>
      <c r="I155" s="4">
        <v>25</v>
      </c>
      <c r="J155" s="9">
        <f t="shared" si="2"/>
        <v>15.333333333333334</v>
      </c>
    </row>
    <row r="156" spans="1:10" hidden="1" x14ac:dyDescent="0.35">
      <c r="A156" s="3">
        <v>45627</v>
      </c>
      <c r="B156" s="4" t="s">
        <v>22</v>
      </c>
      <c r="C156" s="4" t="s">
        <v>9</v>
      </c>
      <c r="D156" s="4" t="s">
        <v>37</v>
      </c>
      <c r="E156" s="4" t="s">
        <v>4</v>
      </c>
      <c r="F156" s="4" t="s">
        <v>38</v>
      </c>
      <c r="G156" s="4">
        <v>11</v>
      </c>
      <c r="H156" s="4">
        <v>7</v>
      </c>
      <c r="I156" s="4">
        <v>29</v>
      </c>
      <c r="J156" s="9">
        <f t="shared" si="2"/>
        <v>15.666666666666666</v>
      </c>
    </row>
    <row r="157" spans="1:10" x14ac:dyDescent="0.35">
      <c r="A157" s="3">
        <v>45627</v>
      </c>
      <c r="B157" s="4" t="s">
        <v>22</v>
      </c>
      <c r="C157" s="4" t="s">
        <v>36</v>
      </c>
      <c r="D157" s="4" t="s">
        <v>42</v>
      </c>
      <c r="E157" s="4" t="s">
        <v>4</v>
      </c>
      <c r="F157" s="4" t="s">
        <v>43</v>
      </c>
      <c r="G157" s="4">
        <v>19</v>
      </c>
      <c r="H157" s="4">
        <v>25</v>
      </c>
      <c r="I157" s="4">
        <v>3</v>
      </c>
      <c r="J157" s="9">
        <f t="shared" si="2"/>
        <v>15.666666666666666</v>
      </c>
    </row>
    <row r="158" spans="1:10" hidden="1" x14ac:dyDescent="0.35">
      <c r="A158" s="3">
        <v>45627</v>
      </c>
      <c r="B158" s="4" t="s">
        <v>22</v>
      </c>
      <c r="C158" s="4" t="s">
        <v>49</v>
      </c>
      <c r="D158" s="4" t="s">
        <v>48</v>
      </c>
      <c r="E158" s="4" t="s">
        <v>4</v>
      </c>
      <c r="F158" s="4" t="s">
        <v>28</v>
      </c>
      <c r="G158" s="4">
        <v>24</v>
      </c>
      <c r="H158" s="4">
        <v>20</v>
      </c>
      <c r="I158" s="4">
        <v>12</v>
      </c>
      <c r="J158" s="9">
        <f t="shared" si="2"/>
        <v>18.666666666666668</v>
      </c>
    </row>
    <row r="159" spans="1:10" hidden="1" x14ac:dyDescent="0.35">
      <c r="A159" s="3">
        <v>45627</v>
      </c>
      <c r="B159" s="4" t="s">
        <v>22</v>
      </c>
      <c r="C159" s="4" t="s">
        <v>9</v>
      </c>
      <c r="D159" s="4" t="s">
        <v>15</v>
      </c>
      <c r="E159" s="4" t="s">
        <v>4</v>
      </c>
      <c r="F159" s="4" t="s">
        <v>16</v>
      </c>
      <c r="G159" s="4">
        <v>7</v>
      </c>
      <c r="H159" s="4">
        <v>27</v>
      </c>
      <c r="I159" s="4">
        <v>24</v>
      </c>
      <c r="J159" s="9">
        <f t="shared" si="2"/>
        <v>19.333333333333332</v>
      </c>
    </row>
    <row r="160" spans="1:10" x14ac:dyDescent="0.35">
      <c r="A160" s="3">
        <v>45627</v>
      </c>
      <c r="B160" s="4" t="s">
        <v>22</v>
      </c>
      <c r="C160" s="4" t="s">
        <v>36</v>
      </c>
      <c r="D160" s="4" t="s">
        <v>34</v>
      </c>
      <c r="E160" s="4" t="s">
        <v>4</v>
      </c>
      <c r="F160" s="4" t="s">
        <v>35</v>
      </c>
      <c r="G160" s="4">
        <v>9</v>
      </c>
      <c r="H160" s="4">
        <v>29</v>
      </c>
      <c r="I160" s="4">
        <v>21</v>
      </c>
      <c r="J160" s="9">
        <f t="shared" si="2"/>
        <v>19.666666666666668</v>
      </c>
    </row>
    <row r="161" spans="1:10" hidden="1" x14ac:dyDescent="0.35">
      <c r="A161" s="3">
        <v>45627</v>
      </c>
      <c r="B161" s="4" t="s">
        <v>22</v>
      </c>
      <c r="C161" s="4" t="s">
        <v>6</v>
      </c>
      <c r="D161" s="4" t="s">
        <v>47</v>
      </c>
      <c r="E161" s="4" t="s">
        <v>4</v>
      </c>
      <c r="F161" s="4" t="s">
        <v>28</v>
      </c>
      <c r="G161" s="4">
        <v>13</v>
      </c>
      <c r="H161" s="4">
        <v>10</v>
      </c>
      <c r="I161" s="4">
        <v>38</v>
      </c>
      <c r="J161" s="9">
        <f t="shared" si="2"/>
        <v>20.333333333333332</v>
      </c>
    </row>
    <row r="162" spans="1:10" hidden="1" x14ac:dyDescent="0.35">
      <c r="A162" s="3">
        <v>45627</v>
      </c>
      <c r="B162" s="4" t="s">
        <v>22</v>
      </c>
      <c r="C162" s="4" t="s">
        <v>52</v>
      </c>
      <c r="D162" s="4" t="s">
        <v>50</v>
      </c>
      <c r="E162" s="4" t="s">
        <v>4</v>
      </c>
      <c r="F162" s="4" t="s">
        <v>51</v>
      </c>
      <c r="G162" s="4">
        <v>20</v>
      </c>
      <c r="H162" s="4">
        <v>24</v>
      </c>
      <c r="I162" s="4">
        <v>18</v>
      </c>
      <c r="J162" s="9">
        <f t="shared" si="2"/>
        <v>20.666666666666668</v>
      </c>
    </row>
    <row r="163" spans="1:10" hidden="1" x14ac:dyDescent="0.35">
      <c r="A163" s="3">
        <v>45627</v>
      </c>
      <c r="B163" s="4" t="s">
        <v>22</v>
      </c>
      <c r="C163" s="4" t="s">
        <v>46</v>
      </c>
      <c r="D163" s="4" t="s">
        <v>44</v>
      </c>
      <c r="E163" s="4" t="s">
        <v>4</v>
      </c>
      <c r="F163" s="4" t="s">
        <v>45</v>
      </c>
      <c r="G163" s="4">
        <v>18</v>
      </c>
      <c r="H163" s="4">
        <v>41</v>
      </c>
      <c r="I163" s="4">
        <v>5</v>
      </c>
      <c r="J163" s="9">
        <f t="shared" si="2"/>
        <v>21.333333333333332</v>
      </c>
    </row>
    <row r="164" spans="1:10" hidden="1" x14ac:dyDescent="0.35">
      <c r="A164" s="3">
        <v>45627</v>
      </c>
      <c r="B164" s="4" t="s">
        <v>22</v>
      </c>
      <c r="C164" s="4" t="s">
        <v>49</v>
      </c>
      <c r="D164" s="4" t="s">
        <v>55</v>
      </c>
      <c r="E164" s="4" t="s">
        <v>4</v>
      </c>
      <c r="F164" s="4" t="s">
        <v>56</v>
      </c>
      <c r="G164" s="4">
        <v>22</v>
      </c>
      <c r="H164" s="4">
        <v>22</v>
      </c>
      <c r="I164" s="4">
        <v>23</v>
      </c>
      <c r="J164" s="9">
        <f t="shared" si="2"/>
        <v>22.333333333333332</v>
      </c>
    </row>
    <row r="165" spans="1:10" hidden="1" x14ac:dyDescent="0.35">
      <c r="A165" s="3">
        <v>45627</v>
      </c>
      <c r="B165" s="4" t="s">
        <v>22</v>
      </c>
      <c r="C165" s="4" t="s">
        <v>9</v>
      </c>
      <c r="D165" s="4" t="s">
        <v>62</v>
      </c>
      <c r="E165" s="4" t="s">
        <v>27</v>
      </c>
      <c r="F165" s="4" t="s">
        <v>28</v>
      </c>
      <c r="G165" s="4">
        <v>27</v>
      </c>
      <c r="H165" s="4">
        <v>13</v>
      </c>
      <c r="I165" s="4">
        <v>27</v>
      </c>
      <c r="J165" s="9">
        <f t="shared" si="2"/>
        <v>22.333333333333332</v>
      </c>
    </row>
    <row r="166" spans="1:10" x14ac:dyDescent="0.35">
      <c r="A166" s="3">
        <v>45627</v>
      </c>
      <c r="B166" s="4" t="s">
        <v>22</v>
      </c>
      <c r="C166" s="4" t="s">
        <v>36</v>
      </c>
      <c r="D166" s="4" t="s">
        <v>53</v>
      </c>
      <c r="E166" s="4" t="s">
        <v>4</v>
      </c>
      <c r="F166" s="4" t="s">
        <v>54</v>
      </c>
      <c r="G166" s="4">
        <v>16</v>
      </c>
      <c r="H166" s="4">
        <v>8</v>
      </c>
      <c r="I166" s="4">
        <v>48</v>
      </c>
      <c r="J166" s="9">
        <f t="shared" si="2"/>
        <v>24</v>
      </c>
    </row>
    <row r="167" spans="1:10" hidden="1" x14ac:dyDescent="0.35">
      <c r="A167" s="3">
        <v>45627</v>
      </c>
      <c r="B167" s="4" t="s">
        <v>22</v>
      </c>
      <c r="C167" s="4" t="s">
        <v>9</v>
      </c>
      <c r="D167" s="4" t="s">
        <v>61</v>
      </c>
      <c r="E167" s="4" t="s">
        <v>4</v>
      </c>
      <c r="F167" s="4" t="s">
        <v>28</v>
      </c>
      <c r="G167" s="4">
        <v>23</v>
      </c>
      <c r="H167" s="4">
        <v>9</v>
      </c>
      <c r="I167" s="4">
        <v>40</v>
      </c>
      <c r="J167" s="9">
        <f t="shared" si="2"/>
        <v>24</v>
      </c>
    </row>
    <row r="168" spans="1:10" hidden="1" x14ac:dyDescent="0.35">
      <c r="A168" s="3">
        <v>45627</v>
      </c>
      <c r="B168" s="4" t="s">
        <v>22</v>
      </c>
      <c r="C168" s="4" t="s">
        <v>52</v>
      </c>
      <c r="D168" s="4" t="s">
        <v>63</v>
      </c>
      <c r="E168" s="4" t="s">
        <v>4</v>
      </c>
      <c r="F168" s="4" t="s">
        <v>28</v>
      </c>
      <c r="G168" s="4">
        <v>30</v>
      </c>
      <c r="H168" s="4">
        <v>12</v>
      </c>
      <c r="I168" s="4">
        <v>30</v>
      </c>
      <c r="J168" s="9">
        <f t="shared" si="2"/>
        <v>24</v>
      </c>
    </row>
    <row r="169" spans="1:10" hidden="1" x14ac:dyDescent="0.35">
      <c r="A169" s="3">
        <v>45627</v>
      </c>
      <c r="B169" s="4" t="s">
        <v>22</v>
      </c>
      <c r="C169" s="4" t="s">
        <v>9</v>
      </c>
      <c r="D169" s="4" t="s">
        <v>57</v>
      </c>
      <c r="E169" s="4" t="s">
        <v>4</v>
      </c>
      <c r="F169" s="4" t="s">
        <v>58</v>
      </c>
      <c r="G169" s="4">
        <v>12</v>
      </c>
      <c r="H169" s="4">
        <v>30</v>
      </c>
      <c r="I169" s="4">
        <v>35</v>
      </c>
      <c r="J169" s="9">
        <f t="shared" si="2"/>
        <v>25.666666666666668</v>
      </c>
    </row>
    <row r="170" spans="1:10" hidden="1" x14ac:dyDescent="0.35">
      <c r="A170" s="3">
        <v>45627</v>
      </c>
      <c r="B170" s="4" t="s">
        <v>22</v>
      </c>
      <c r="C170" s="4" t="s">
        <v>9</v>
      </c>
      <c r="D170" s="4" t="s">
        <v>60</v>
      </c>
      <c r="E170" s="4" t="s">
        <v>4</v>
      </c>
      <c r="F170" s="4" t="s">
        <v>28</v>
      </c>
      <c r="G170" s="4">
        <v>21</v>
      </c>
      <c r="H170" s="4">
        <v>19</v>
      </c>
      <c r="I170" s="4">
        <v>37</v>
      </c>
      <c r="J170" s="9">
        <f t="shared" si="2"/>
        <v>25.666666666666668</v>
      </c>
    </row>
    <row r="171" spans="1:10" hidden="1" x14ac:dyDescent="0.35">
      <c r="A171" s="3">
        <v>45627</v>
      </c>
      <c r="B171" s="4" t="s">
        <v>22</v>
      </c>
      <c r="C171" s="4" t="s">
        <v>69</v>
      </c>
      <c r="D171" s="4" t="s">
        <v>67</v>
      </c>
      <c r="E171" s="4" t="s">
        <v>4</v>
      </c>
      <c r="F171" s="4" t="s">
        <v>68</v>
      </c>
      <c r="G171" s="4">
        <v>33</v>
      </c>
      <c r="H171" s="4">
        <v>28</v>
      </c>
      <c r="I171" s="4">
        <v>17</v>
      </c>
      <c r="J171" s="9">
        <f t="shared" si="2"/>
        <v>26</v>
      </c>
    </row>
    <row r="172" spans="1:10" x14ac:dyDescent="0.35">
      <c r="A172" s="3">
        <v>45627</v>
      </c>
      <c r="B172" s="4" t="s">
        <v>22</v>
      </c>
      <c r="C172" s="4" t="s">
        <v>36</v>
      </c>
      <c r="D172" s="4" t="s">
        <v>70</v>
      </c>
      <c r="E172" s="4" t="s">
        <v>4</v>
      </c>
      <c r="F172" s="4" t="s">
        <v>71</v>
      </c>
      <c r="G172" s="4">
        <v>32</v>
      </c>
      <c r="H172" s="4">
        <v>14</v>
      </c>
      <c r="I172" s="4">
        <v>34</v>
      </c>
      <c r="J172" s="9">
        <f t="shared" si="2"/>
        <v>26.666666666666668</v>
      </c>
    </row>
    <row r="173" spans="1:10" hidden="1" x14ac:dyDescent="0.35">
      <c r="A173" s="3">
        <v>45627</v>
      </c>
      <c r="B173" s="4" t="s">
        <v>22</v>
      </c>
      <c r="C173" s="4" t="s">
        <v>76</v>
      </c>
      <c r="D173" s="4" t="s">
        <v>75</v>
      </c>
      <c r="E173" s="4" t="s">
        <v>27</v>
      </c>
      <c r="F173" s="4" t="s">
        <v>28</v>
      </c>
      <c r="G173" s="4">
        <v>38</v>
      </c>
      <c r="H173" s="4">
        <v>35</v>
      </c>
      <c r="I173" s="4">
        <v>22</v>
      </c>
      <c r="J173" s="9">
        <f t="shared" si="2"/>
        <v>31.666666666666668</v>
      </c>
    </row>
    <row r="174" spans="1:10" hidden="1" x14ac:dyDescent="0.35">
      <c r="A174" s="3">
        <v>45627</v>
      </c>
      <c r="B174" s="4" t="s">
        <v>22</v>
      </c>
      <c r="C174" s="4" t="s">
        <v>49</v>
      </c>
      <c r="D174" s="4" t="s">
        <v>74</v>
      </c>
      <c r="E174" s="4" t="s">
        <v>27</v>
      </c>
      <c r="F174" s="4" t="s">
        <v>28</v>
      </c>
      <c r="G174" s="4">
        <v>41</v>
      </c>
      <c r="H174" s="4">
        <v>49</v>
      </c>
      <c r="I174" s="4">
        <v>6</v>
      </c>
      <c r="J174" s="9">
        <f t="shared" si="2"/>
        <v>32</v>
      </c>
    </row>
    <row r="175" spans="1:10" hidden="1" x14ac:dyDescent="0.35">
      <c r="A175" s="3">
        <v>45627</v>
      </c>
      <c r="B175" s="4" t="s">
        <v>22</v>
      </c>
      <c r="C175" s="4" t="s">
        <v>76</v>
      </c>
      <c r="D175" s="4" t="s">
        <v>77</v>
      </c>
      <c r="E175" s="4" t="s">
        <v>27</v>
      </c>
      <c r="F175" s="4" t="s">
        <v>28</v>
      </c>
      <c r="G175" s="4">
        <v>55</v>
      </c>
      <c r="H175" s="4">
        <v>23</v>
      </c>
      <c r="I175" s="4">
        <v>20</v>
      </c>
      <c r="J175" s="9">
        <f t="shared" si="2"/>
        <v>32.666666666666664</v>
      </c>
    </row>
    <row r="176" spans="1:10" hidden="1" x14ac:dyDescent="0.35">
      <c r="A176" s="3">
        <v>45627</v>
      </c>
      <c r="B176" s="4" t="s">
        <v>22</v>
      </c>
      <c r="C176" s="4" t="s">
        <v>65</v>
      </c>
      <c r="D176" s="4" t="s">
        <v>72</v>
      </c>
      <c r="E176" s="4" t="s">
        <v>4</v>
      </c>
      <c r="F176" s="4" t="s">
        <v>73</v>
      </c>
      <c r="G176" s="4">
        <v>14</v>
      </c>
      <c r="H176" s="4">
        <v>38</v>
      </c>
      <c r="I176" s="4">
        <v>49</v>
      </c>
      <c r="J176" s="9">
        <f t="shared" si="2"/>
        <v>33.666666666666664</v>
      </c>
    </row>
    <row r="177" spans="1:10" hidden="1" x14ac:dyDescent="0.35">
      <c r="A177" s="3">
        <v>45627</v>
      </c>
      <c r="B177" s="4" t="s">
        <v>22</v>
      </c>
      <c r="C177" s="4" t="s">
        <v>9</v>
      </c>
      <c r="D177" s="4" t="s">
        <v>81</v>
      </c>
      <c r="E177" s="4" t="s">
        <v>4</v>
      </c>
      <c r="F177" s="4" t="s">
        <v>82</v>
      </c>
      <c r="G177" s="4">
        <v>29</v>
      </c>
      <c r="H177" s="4">
        <v>26</v>
      </c>
      <c r="I177" s="4">
        <v>46</v>
      </c>
      <c r="J177" s="9">
        <f t="shared" si="2"/>
        <v>33.666666666666664</v>
      </c>
    </row>
    <row r="178" spans="1:10" hidden="1" x14ac:dyDescent="0.35">
      <c r="A178" s="3">
        <v>45627</v>
      </c>
      <c r="B178" s="4" t="s">
        <v>22</v>
      </c>
      <c r="C178" s="4" t="s">
        <v>6</v>
      </c>
      <c r="D178" s="4" t="s">
        <v>78</v>
      </c>
      <c r="E178" s="4" t="s">
        <v>4</v>
      </c>
      <c r="F178" s="4" t="s">
        <v>28</v>
      </c>
      <c r="G178" s="4">
        <v>37</v>
      </c>
      <c r="H178" s="4">
        <v>3</v>
      </c>
      <c r="I178" s="4">
        <v>69</v>
      </c>
      <c r="J178" s="9">
        <f t="shared" si="2"/>
        <v>36.333333333333336</v>
      </c>
    </row>
    <row r="179" spans="1:10" hidden="1" x14ac:dyDescent="0.35">
      <c r="A179" s="3">
        <v>45627</v>
      </c>
      <c r="B179" s="4" t="s">
        <v>22</v>
      </c>
      <c r="C179" s="4" t="s">
        <v>49</v>
      </c>
      <c r="D179" s="4" t="s">
        <v>83</v>
      </c>
      <c r="E179" s="4" t="s">
        <v>4</v>
      </c>
      <c r="F179" s="4" t="s">
        <v>28</v>
      </c>
      <c r="G179" s="4">
        <v>28</v>
      </c>
      <c r="H179" s="4">
        <v>69</v>
      </c>
      <c r="I179" s="4">
        <v>14</v>
      </c>
      <c r="J179" s="9">
        <f t="shared" si="2"/>
        <v>37</v>
      </c>
    </row>
    <row r="180" spans="1:10" hidden="1" x14ac:dyDescent="0.35">
      <c r="A180" s="3">
        <v>45627</v>
      </c>
      <c r="B180" s="4" t="s">
        <v>22</v>
      </c>
      <c r="C180" s="4" t="s">
        <v>49</v>
      </c>
      <c r="D180" s="4" t="s">
        <v>84</v>
      </c>
      <c r="E180" s="4" t="s">
        <v>4</v>
      </c>
      <c r="F180" s="4" t="s">
        <v>85</v>
      </c>
      <c r="G180" s="4">
        <v>31</v>
      </c>
      <c r="H180" s="4">
        <v>62</v>
      </c>
      <c r="I180" s="4">
        <v>19</v>
      </c>
      <c r="J180" s="9">
        <f t="shared" si="2"/>
        <v>37.333333333333336</v>
      </c>
    </row>
    <row r="181" spans="1:10" hidden="1" x14ac:dyDescent="0.35">
      <c r="A181" s="3">
        <v>45627</v>
      </c>
      <c r="B181" s="4" t="s">
        <v>22</v>
      </c>
      <c r="C181" s="4" t="s">
        <v>88</v>
      </c>
      <c r="D181" s="4" t="s">
        <v>86</v>
      </c>
      <c r="E181" s="4" t="s">
        <v>4</v>
      </c>
      <c r="F181" s="4" t="s">
        <v>87</v>
      </c>
      <c r="G181" s="4">
        <v>34</v>
      </c>
      <c r="H181" s="4">
        <v>65</v>
      </c>
      <c r="I181" s="4">
        <v>15</v>
      </c>
      <c r="J181" s="9">
        <f t="shared" si="2"/>
        <v>38</v>
      </c>
    </row>
    <row r="182" spans="1:10" hidden="1" x14ac:dyDescent="0.35">
      <c r="A182" s="3">
        <v>45627</v>
      </c>
      <c r="B182" s="4" t="s">
        <v>22</v>
      </c>
      <c r="C182" s="4" t="s">
        <v>49</v>
      </c>
      <c r="D182" s="4" t="s">
        <v>92</v>
      </c>
      <c r="E182" s="4" t="s">
        <v>4</v>
      </c>
      <c r="F182" s="4" t="s">
        <v>93</v>
      </c>
      <c r="G182" s="4">
        <v>25</v>
      </c>
      <c r="H182" s="4">
        <v>72</v>
      </c>
      <c r="I182" s="4">
        <v>32</v>
      </c>
      <c r="J182" s="9">
        <f t="shared" si="2"/>
        <v>43</v>
      </c>
    </row>
    <row r="183" spans="1:10" hidden="1" x14ac:dyDescent="0.35">
      <c r="A183" s="3">
        <v>45627</v>
      </c>
      <c r="B183" s="4" t="s">
        <v>22</v>
      </c>
      <c r="C183" s="4" t="s">
        <v>9</v>
      </c>
      <c r="D183" s="4" t="s">
        <v>99</v>
      </c>
      <c r="E183" s="4" t="s">
        <v>4</v>
      </c>
      <c r="F183" s="4" t="s">
        <v>28</v>
      </c>
      <c r="G183" s="4">
        <v>54</v>
      </c>
      <c r="H183" s="4">
        <v>32</v>
      </c>
      <c r="I183" s="4">
        <v>51</v>
      </c>
      <c r="J183" s="9">
        <f t="shared" si="2"/>
        <v>45.666666666666664</v>
      </c>
    </row>
    <row r="184" spans="1:10" x14ac:dyDescent="0.35">
      <c r="A184" s="3">
        <v>45627</v>
      </c>
      <c r="B184" s="4" t="s">
        <v>22</v>
      </c>
      <c r="C184" s="4" t="s">
        <v>36</v>
      </c>
      <c r="D184" s="4" t="s">
        <v>97</v>
      </c>
      <c r="E184" s="4" t="s">
        <v>4</v>
      </c>
      <c r="F184" s="4" t="s">
        <v>98</v>
      </c>
      <c r="G184" s="4">
        <v>36</v>
      </c>
      <c r="H184" s="4">
        <v>50</v>
      </c>
      <c r="I184" s="4">
        <v>52</v>
      </c>
      <c r="J184" s="9">
        <f t="shared" si="2"/>
        <v>46</v>
      </c>
    </row>
    <row r="185" spans="1:10" hidden="1" x14ac:dyDescent="0.35">
      <c r="A185" s="3">
        <v>45627</v>
      </c>
      <c r="B185" s="4" t="s">
        <v>22</v>
      </c>
      <c r="C185" s="4" t="s">
        <v>36</v>
      </c>
      <c r="D185" s="4" t="s">
        <v>96</v>
      </c>
      <c r="E185" s="4" t="s">
        <v>4</v>
      </c>
      <c r="F185" s="4" t="s">
        <v>28</v>
      </c>
      <c r="G185" s="4">
        <v>26</v>
      </c>
      <c r="H185" s="4">
        <v>34</v>
      </c>
      <c r="I185" s="4">
        <v>79</v>
      </c>
      <c r="J185" s="9">
        <f t="shared" si="2"/>
        <v>46.333333333333336</v>
      </c>
    </row>
    <row r="186" spans="1:10" hidden="1" x14ac:dyDescent="0.35">
      <c r="A186" s="3">
        <v>45627</v>
      </c>
      <c r="B186" s="4" t="s">
        <v>22</v>
      </c>
      <c r="C186" s="4" t="s">
        <v>12</v>
      </c>
      <c r="D186" s="4" t="s">
        <v>102</v>
      </c>
      <c r="E186" s="4" t="s">
        <v>4</v>
      </c>
      <c r="F186" s="4" t="s">
        <v>103</v>
      </c>
      <c r="G186" s="4">
        <v>39</v>
      </c>
      <c r="H186" s="4">
        <v>68</v>
      </c>
      <c r="I186" s="4">
        <v>33</v>
      </c>
      <c r="J186" s="9">
        <f t="shared" si="2"/>
        <v>46.666666666666664</v>
      </c>
    </row>
    <row r="187" spans="1:10" hidden="1" x14ac:dyDescent="0.35">
      <c r="A187" s="3">
        <v>45627</v>
      </c>
      <c r="B187" s="4" t="s">
        <v>22</v>
      </c>
      <c r="C187" s="4" t="s">
        <v>49</v>
      </c>
      <c r="D187" s="4" t="s">
        <v>104</v>
      </c>
      <c r="E187" s="4" t="s">
        <v>4</v>
      </c>
      <c r="F187" s="4" t="s">
        <v>105</v>
      </c>
      <c r="G187" s="4">
        <v>44</v>
      </c>
      <c r="H187" s="4">
        <v>40</v>
      </c>
      <c r="I187" s="4">
        <v>57</v>
      </c>
      <c r="J187" s="9">
        <f t="shared" si="2"/>
        <v>47</v>
      </c>
    </row>
    <row r="188" spans="1:10" hidden="1" x14ac:dyDescent="0.35">
      <c r="A188" s="3">
        <v>45627</v>
      </c>
      <c r="B188" s="4" t="s">
        <v>22</v>
      </c>
      <c r="C188" s="4" t="s">
        <v>12</v>
      </c>
      <c r="D188" s="4" t="s">
        <v>94</v>
      </c>
      <c r="E188" s="4" t="s">
        <v>27</v>
      </c>
      <c r="F188" s="4" t="s">
        <v>28</v>
      </c>
      <c r="G188" s="4">
        <v>71</v>
      </c>
      <c r="H188" s="4">
        <v>43</v>
      </c>
      <c r="I188" s="4">
        <v>28</v>
      </c>
      <c r="J188" s="9">
        <f t="shared" si="2"/>
        <v>47.333333333333336</v>
      </c>
    </row>
    <row r="189" spans="1:10" hidden="1" x14ac:dyDescent="0.35">
      <c r="A189" s="3">
        <v>45627</v>
      </c>
      <c r="B189" s="4" t="s">
        <v>22</v>
      </c>
      <c r="C189" s="4" t="s">
        <v>101</v>
      </c>
      <c r="D189" s="4" t="s">
        <v>100</v>
      </c>
      <c r="E189" s="4" t="s">
        <v>4</v>
      </c>
      <c r="F189" s="4" t="s">
        <v>28</v>
      </c>
      <c r="G189" s="4">
        <v>40</v>
      </c>
      <c r="H189" s="4">
        <v>45</v>
      </c>
      <c r="I189" s="4">
        <v>58</v>
      </c>
      <c r="J189" s="9">
        <f t="shared" si="2"/>
        <v>47.666666666666664</v>
      </c>
    </row>
    <row r="190" spans="1:10" hidden="1" x14ac:dyDescent="0.35">
      <c r="A190" s="3">
        <v>45627</v>
      </c>
      <c r="B190" s="4" t="s">
        <v>22</v>
      </c>
      <c r="C190" s="4" t="s">
        <v>88</v>
      </c>
      <c r="D190" s="4" t="s">
        <v>109</v>
      </c>
      <c r="E190" s="4" t="s">
        <v>4</v>
      </c>
      <c r="F190" s="4" t="s">
        <v>110</v>
      </c>
      <c r="G190" s="4">
        <v>51</v>
      </c>
      <c r="H190" s="4">
        <v>54</v>
      </c>
      <c r="I190" s="4">
        <v>43</v>
      </c>
      <c r="J190" s="9">
        <f t="shared" si="2"/>
        <v>49.333333333333336</v>
      </c>
    </row>
    <row r="191" spans="1:10" hidden="1" x14ac:dyDescent="0.35">
      <c r="A191" s="3">
        <v>45627</v>
      </c>
      <c r="B191" s="4" t="s">
        <v>22</v>
      </c>
      <c r="C191" s="4" t="s">
        <v>6</v>
      </c>
      <c r="D191" s="4" t="s">
        <v>117</v>
      </c>
      <c r="E191" s="4" t="s">
        <v>4</v>
      </c>
      <c r="F191" s="4" t="s">
        <v>28</v>
      </c>
      <c r="G191" s="4">
        <v>53</v>
      </c>
      <c r="H191" s="4">
        <v>21</v>
      </c>
      <c r="I191" s="4">
        <v>84</v>
      </c>
      <c r="J191" s="9">
        <f t="shared" si="2"/>
        <v>52.666666666666664</v>
      </c>
    </row>
    <row r="192" spans="1:10" hidden="1" x14ac:dyDescent="0.35">
      <c r="A192" s="3">
        <v>45627</v>
      </c>
      <c r="B192" s="4" t="s">
        <v>22</v>
      </c>
      <c r="C192" s="4" t="s">
        <v>65</v>
      </c>
      <c r="D192" s="4" t="s">
        <v>122</v>
      </c>
      <c r="E192" s="4" t="s">
        <v>4</v>
      </c>
      <c r="F192" s="4" t="s">
        <v>123</v>
      </c>
      <c r="G192" s="4">
        <v>35</v>
      </c>
      <c r="H192" s="4">
        <v>61</v>
      </c>
      <c r="I192" s="4">
        <v>62</v>
      </c>
      <c r="J192" s="9">
        <f t="shared" si="2"/>
        <v>52.666666666666664</v>
      </c>
    </row>
    <row r="193" spans="1:10" hidden="1" x14ac:dyDescent="0.35">
      <c r="A193" s="3">
        <v>45627</v>
      </c>
      <c r="B193" s="4" t="s">
        <v>22</v>
      </c>
      <c r="C193" s="4" t="s">
        <v>32</v>
      </c>
      <c r="D193" s="4" t="s">
        <v>127</v>
      </c>
      <c r="E193" s="4" t="s">
        <v>4</v>
      </c>
      <c r="F193" s="4" t="s">
        <v>128</v>
      </c>
      <c r="G193" s="4">
        <v>46</v>
      </c>
      <c r="H193" s="4">
        <v>59</v>
      </c>
      <c r="I193" s="4">
        <v>53</v>
      </c>
      <c r="J193" s="9">
        <f t="shared" si="2"/>
        <v>52.666666666666664</v>
      </c>
    </row>
    <row r="194" spans="1:10" hidden="1" x14ac:dyDescent="0.35">
      <c r="A194" s="3">
        <v>45627</v>
      </c>
      <c r="B194" s="4" t="s">
        <v>22</v>
      </c>
      <c r="C194" s="4" t="s">
        <v>9</v>
      </c>
      <c r="D194" s="4" t="s">
        <v>106</v>
      </c>
      <c r="E194" s="4" t="s">
        <v>4</v>
      </c>
      <c r="F194" s="4" t="s">
        <v>107</v>
      </c>
      <c r="G194" s="4">
        <v>77</v>
      </c>
      <c r="H194" s="4">
        <v>66</v>
      </c>
      <c r="I194" s="4">
        <v>16</v>
      </c>
      <c r="J194" s="9">
        <f t="shared" ref="J194:J257" si="3">AVERAGE(G194:I194)</f>
        <v>53</v>
      </c>
    </row>
    <row r="195" spans="1:10" hidden="1" x14ac:dyDescent="0.35">
      <c r="A195" s="3">
        <v>45627</v>
      </c>
      <c r="B195" s="4" t="s">
        <v>22</v>
      </c>
      <c r="C195" s="4" t="s">
        <v>6</v>
      </c>
      <c r="D195" s="4" t="s">
        <v>112</v>
      </c>
      <c r="E195" s="4" t="s">
        <v>4</v>
      </c>
      <c r="F195" s="4" t="s">
        <v>113</v>
      </c>
      <c r="G195" s="4">
        <v>58</v>
      </c>
      <c r="H195" s="4">
        <v>47</v>
      </c>
      <c r="I195" s="4">
        <v>54</v>
      </c>
      <c r="J195" s="9">
        <f t="shared" si="3"/>
        <v>53</v>
      </c>
    </row>
    <row r="196" spans="1:10" hidden="1" x14ac:dyDescent="0.35">
      <c r="A196" s="3">
        <v>45627</v>
      </c>
      <c r="B196" s="4" t="s">
        <v>22</v>
      </c>
      <c r="C196" s="4" t="s">
        <v>116</v>
      </c>
      <c r="D196" s="4" t="s">
        <v>114</v>
      </c>
      <c r="E196" s="4" t="s">
        <v>4</v>
      </c>
      <c r="F196" s="4" t="s">
        <v>115</v>
      </c>
      <c r="G196" s="4">
        <v>74</v>
      </c>
      <c r="H196" s="4">
        <v>39</v>
      </c>
      <c r="I196" s="4">
        <v>47</v>
      </c>
      <c r="J196" s="9">
        <f t="shared" si="3"/>
        <v>53.333333333333336</v>
      </c>
    </row>
    <row r="197" spans="1:10" hidden="1" x14ac:dyDescent="0.35">
      <c r="A197" s="3">
        <v>45627</v>
      </c>
      <c r="B197" s="4" t="s">
        <v>22</v>
      </c>
      <c r="C197" s="4" t="s">
        <v>9</v>
      </c>
      <c r="D197" s="4" t="s">
        <v>118</v>
      </c>
      <c r="E197" s="4" t="s">
        <v>4</v>
      </c>
      <c r="F197" s="4" t="s">
        <v>119</v>
      </c>
      <c r="G197" s="4">
        <v>66</v>
      </c>
      <c r="H197" s="4">
        <v>42</v>
      </c>
      <c r="I197" s="4">
        <v>55</v>
      </c>
      <c r="J197" s="9">
        <f t="shared" si="3"/>
        <v>54.333333333333336</v>
      </c>
    </row>
    <row r="198" spans="1:10" hidden="1" x14ac:dyDescent="0.35">
      <c r="A198" s="3">
        <v>45627</v>
      </c>
      <c r="B198" s="4" t="s">
        <v>22</v>
      </c>
      <c r="C198" s="4" t="s">
        <v>80</v>
      </c>
      <c r="D198" s="4" t="s">
        <v>133</v>
      </c>
      <c r="E198" s="4" t="s">
        <v>4</v>
      </c>
      <c r="F198" s="4" t="s">
        <v>134</v>
      </c>
      <c r="G198" s="4">
        <v>59</v>
      </c>
      <c r="H198" s="4">
        <v>64</v>
      </c>
      <c r="I198" s="4">
        <v>41</v>
      </c>
      <c r="J198" s="9">
        <f t="shared" si="3"/>
        <v>54.666666666666664</v>
      </c>
    </row>
    <row r="199" spans="1:10" hidden="1" x14ac:dyDescent="0.35">
      <c r="A199" s="3">
        <v>45627</v>
      </c>
      <c r="B199" s="4" t="s">
        <v>22</v>
      </c>
      <c r="C199" s="4" t="s">
        <v>132</v>
      </c>
      <c r="D199" s="4" t="s">
        <v>130</v>
      </c>
      <c r="E199" s="4" t="s">
        <v>4</v>
      </c>
      <c r="F199" s="4" t="s">
        <v>131</v>
      </c>
      <c r="G199" s="4">
        <v>57</v>
      </c>
      <c r="H199" s="4">
        <v>37</v>
      </c>
      <c r="I199" s="4">
        <v>71</v>
      </c>
      <c r="J199" s="9">
        <f t="shared" si="3"/>
        <v>55</v>
      </c>
    </row>
    <row r="200" spans="1:10" hidden="1" x14ac:dyDescent="0.35">
      <c r="A200" s="3">
        <v>45627</v>
      </c>
      <c r="B200" s="4" t="s">
        <v>22</v>
      </c>
      <c r="C200" s="4" t="s">
        <v>12</v>
      </c>
      <c r="D200" s="4" t="s">
        <v>137</v>
      </c>
      <c r="E200" s="4" t="s">
        <v>27</v>
      </c>
      <c r="F200" s="4" t="s">
        <v>28</v>
      </c>
      <c r="G200" s="4">
        <v>42</v>
      </c>
      <c r="H200" s="4">
        <v>67</v>
      </c>
      <c r="I200" s="4">
        <v>59</v>
      </c>
      <c r="J200" s="9">
        <f t="shared" si="3"/>
        <v>56</v>
      </c>
    </row>
    <row r="201" spans="1:10" x14ac:dyDescent="0.35">
      <c r="A201" s="3">
        <v>45627</v>
      </c>
      <c r="B201" s="4" t="s">
        <v>22</v>
      </c>
      <c r="C201" s="4" t="s">
        <v>36</v>
      </c>
      <c r="D201" s="4" t="s">
        <v>135</v>
      </c>
      <c r="E201" s="4" t="s">
        <v>4</v>
      </c>
      <c r="F201" s="4" t="s">
        <v>136</v>
      </c>
      <c r="G201" s="4">
        <v>68</v>
      </c>
      <c r="H201" s="4">
        <v>60</v>
      </c>
      <c r="I201" s="4">
        <v>44</v>
      </c>
      <c r="J201" s="9">
        <f t="shared" si="3"/>
        <v>57.333333333333336</v>
      </c>
    </row>
    <row r="202" spans="1:10" hidden="1" x14ac:dyDescent="0.35">
      <c r="A202" s="3">
        <v>45627</v>
      </c>
      <c r="B202" s="4" t="s">
        <v>22</v>
      </c>
      <c r="C202" s="4" t="s">
        <v>9</v>
      </c>
      <c r="D202" s="4" t="s">
        <v>138</v>
      </c>
      <c r="E202" s="4" t="s">
        <v>4</v>
      </c>
      <c r="F202" s="4" t="s">
        <v>28</v>
      </c>
      <c r="G202" s="4">
        <v>45</v>
      </c>
      <c r="H202" s="4">
        <v>51</v>
      </c>
      <c r="I202" s="4">
        <v>76</v>
      </c>
      <c r="J202" s="9">
        <f t="shared" si="3"/>
        <v>57.333333333333336</v>
      </c>
    </row>
    <row r="203" spans="1:10" hidden="1" x14ac:dyDescent="0.35">
      <c r="A203" s="3">
        <v>45627</v>
      </c>
      <c r="B203" s="4" t="s">
        <v>22</v>
      </c>
      <c r="C203" s="4" t="s">
        <v>126</v>
      </c>
      <c r="D203" s="4" t="s">
        <v>124</v>
      </c>
      <c r="E203" s="4" t="s">
        <v>4</v>
      </c>
      <c r="F203" s="4" t="s">
        <v>125</v>
      </c>
      <c r="G203" s="4">
        <v>100</v>
      </c>
      <c r="H203" s="4">
        <v>44</v>
      </c>
      <c r="I203" s="4">
        <v>31</v>
      </c>
      <c r="J203" s="9">
        <f t="shared" si="3"/>
        <v>58.333333333333336</v>
      </c>
    </row>
    <row r="204" spans="1:10" hidden="1" x14ac:dyDescent="0.35">
      <c r="A204" s="3">
        <v>45627</v>
      </c>
      <c r="B204" s="4" t="s">
        <v>22</v>
      </c>
      <c r="C204" s="4" t="s">
        <v>116</v>
      </c>
      <c r="D204" s="4" t="s">
        <v>129</v>
      </c>
      <c r="E204" s="4" t="s">
        <v>4</v>
      </c>
      <c r="F204" s="4" t="s">
        <v>28</v>
      </c>
      <c r="G204" s="4">
        <v>107</v>
      </c>
      <c r="H204" s="4">
        <v>46</v>
      </c>
      <c r="I204" s="4">
        <v>26</v>
      </c>
      <c r="J204" s="9">
        <f t="shared" si="3"/>
        <v>59.666666666666664</v>
      </c>
    </row>
    <row r="205" spans="1:10" hidden="1" x14ac:dyDescent="0.35">
      <c r="A205" s="3">
        <v>45627</v>
      </c>
      <c r="B205" s="4" t="s">
        <v>22</v>
      </c>
      <c r="C205" s="4" t="s">
        <v>49</v>
      </c>
      <c r="D205" s="4" t="s">
        <v>147</v>
      </c>
      <c r="E205" s="4" t="s">
        <v>4</v>
      </c>
      <c r="F205" s="4" t="s">
        <v>148</v>
      </c>
      <c r="G205" s="4">
        <v>43</v>
      </c>
      <c r="H205" s="4">
        <v>74</v>
      </c>
      <c r="I205" s="4">
        <v>66</v>
      </c>
      <c r="J205" s="9">
        <f t="shared" si="3"/>
        <v>61</v>
      </c>
    </row>
    <row r="206" spans="1:10" hidden="1" x14ac:dyDescent="0.35">
      <c r="A206" s="3">
        <v>45627</v>
      </c>
      <c r="B206" s="4" t="s">
        <v>22</v>
      </c>
      <c r="C206" s="4" t="s">
        <v>88</v>
      </c>
      <c r="D206" s="4" t="s">
        <v>139</v>
      </c>
      <c r="E206" s="4" t="s">
        <v>4</v>
      </c>
      <c r="F206" s="4" t="s">
        <v>28</v>
      </c>
      <c r="G206" s="4">
        <v>63</v>
      </c>
      <c r="H206" s="4">
        <v>52</v>
      </c>
      <c r="I206" s="4">
        <v>70</v>
      </c>
      <c r="J206" s="9">
        <f t="shared" si="3"/>
        <v>61.666666666666664</v>
      </c>
    </row>
    <row r="207" spans="1:10" hidden="1" x14ac:dyDescent="0.35">
      <c r="A207" s="3">
        <v>45627</v>
      </c>
      <c r="B207" s="4" t="s">
        <v>22</v>
      </c>
      <c r="C207" s="4" t="s">
        <v>29</v>
      </c>
      <c r="D207" s="4" t="s">
        <v>146</v>
      </c>
      <c r="E207" s="4" t="s">
        <v>4</v>
      </c>
      <c r="F207" s="4" t="s">
        <v>28</v>
      </c>
      <c r="G207" s="4">
        <v>70</v>
      </c>
      <c r="H207" s="4">
        <v>33</v>
      </c>
      <c r="I207" s="4">
        <v>87</v>
      </c>
      <c r="J207" s="9">
        <f t="shared" si="3"/>
        <v>63.333333333333336</v>
      </c>
    </row>
    <row r="208" spans="1:10" hidden="1" x14ac:dyDescent="0.35">
      <c r="A208" s="3">
        <v>45627</v>
      </c>
      <c r="B208" s="4" t="s">
        <v>22</v>
      </c>
      <c r="C208" s="4" t="s">
        <v>145</v>
      </c>
      <c r="D208" s="4" t="s">
        <v>144</v>
      </c>
      <c r="E208" s="4" t="s">
        <v>4</v>
      </c>
      <c r="F208" s="4" t="s">
        <v>28</v>
      </c>
      <c r="G208" s="4">
        <v>85</v>
      </c>
      <c r="H208" s="4">
        <v>53</v>
      </c>
      <c r="I208" s="4">
        <v>60</v>
      </c>
      <c r="J208" s="9">
        <f t="shared" si="3"/>
        <v>66</v>
      </c>
    </row>
    <row r="209" spans="1:10" hidden="1" x14ac:dyDescent="0.35">
      <c r="A209" s="3">
        <v>45627</v>
      </c>
      <c r="B209" s="4" t="s">
        <v>22</v>
      </c>
      <c r="C209" s="4" t="s">
        <v>9</v>
      </c>
      <c r="D209" s="4" t="s">
        <v>159</v>
      </c>
      <c r="E209" s="4" t="s">
        <v>4</v>
      </c>
      <c r="F209" s="4" t="s">
        <v>28</v>
      </c>
      <c r="G209" s="4">
        <v>56</v>
      </c>
      <c r="H209" s="4">
        <v>56</v>
      </c>
      <c r="I209" s="4">
        <v>86</v>
      </c>
      <c r="J209" s="9">
        <f t="shared" si="3"/>
        <v>66</v>
      </c>
    </row>
    <row r="210" spans="1:10" hidden="1" x14ac:dyDescent="0.35">
      <c r="A210" s="3">
        <v>45627</v>
      </c>
      <c r="B210" s="4" t="s">
        <v>22</v>
      </c>
      <c r="C210" s="4" t="s">
        <v>116</v>
      </c>
      <c r="D210" s="4" t="s">
        <v>154</v>
      </c>
      <c r="E210" s="4" t="s">
        <v>4</v>
      </c>
      <c r="F210" s="4" t="s">
        <v>155</v>
      </c>
      <c r="G210" s="4">
        <v>79</v>
      </c>
      <c r="H210" s="4">
        <v>55</v>
      </c>
      <c r="I210" s="4">
        <v>67</v>
      </c>
      <c r="J210" s="9">
        <f t="shared" si="3"/>
        <v>67</v>
      </c>
    </row>
    <row r="211" spans="1:10" x14ac:dyDescent="0.35">
      <c r="A211" s="3">
        <v>45627</v>
      </c>
      <c r="B211" s="4" t="s">
        <v>22</v>
      </c>
      <c r="C211" s="4" t="s">
        <v>76</v>
      </c>
      <c r="D211" s="4" t="s">
        <v>156</v>
      </c>
      <c r="E211" s="4" t="s">
        <v>4</v>
      </c>
      <c r="F211" s="4" t="s">
        <v>157</v>
      </c>
      <c r="G211" s="4">
        <v>65</v>
      </c>
      <c r="H211" s="4">
        <v>95</v>
      </c>
      <c r="I211" s="4">
        <v>42</v>
      </c>
      <c r="J211" s="9">
        <f t="shared" si="3"/>
        <v>67.333333333333329</v>
      </c>
    </row>
    <row r="212" spans="1:10" hidden="1" x14ac:dyDescent="0.35">
      <c r="A212" s="3">
        <v>45627</v>
      </c>
      <c r="B212" s="4" t="s">
        <v>22</v>
      </c>
      <c r="C212" s="4" t="s">
        <v>49</v>
      </c>
      <c r="D212" s="4" t="s">
        <v>152</v>
      </c>
      <c r="E212" s="4" t="s">
        <v>4</v>
      </c>
      <c r="F212" s="4" t="s">
        <v>153</v>
      </c>
      <c r="G212" s="4">
        <v>69</v>
      </c>
      <c r="H212" s="4">
        <v>98</v>
      </c>
      <c r="I212" s="4">
        <v>36</v>
      </c>
      <c r="J212" s="9">
        <f t="shared" si="3"/>
        <v>67.666666666666671</v>
      </c>
    </row>
    <row r="213" spans="1:10" hidden="1" x14ac:dyDescent="0.35">
      <c r="A213" s="3">
        <v>45627</v>
      </c>
      <c r="B213" s="4" t="s">
        <v>22</v>
      </c>
      <c r="C213" s="4" t="s">
        <v>145</v>
      </c>
      <c r="D213" s="4" t="s">
        <v>163</v>
      </c>
      <c r="E213" s="4" t="s">
        <v>4</v>
      </c>
      <c r="F213" s="4" t="s">
        <v>28</v>
      </c>
      <c r="G213" s="4">
        <v>52</v>
      </c>
      <c r="H213" s="4">
        <v>58</v>
      </c>
      <c r="I213" s="4">
        <v>96</v>
      </c>
      <c r="J213" s="9">
        <f t="shared" si="3"/>
        <v>68.666666666666671</v>
      </c>
    </row>
    <row r="214" spans="1:10" hidden="1" x14ac:dyDescent="0.35">
      <c r="A214" s="3">
        <v>45627</v>
      </c>
      <c r="B214" s="4" t="s">
        <v>22</v>
      </c>
      <c r="C214" s="4" t="s">
        <v>12</v>
      </c>
      <c r="D214" s="4" t="s">
        <v>167</v>
      </c>
      <c r="E214" s="4" t="s">
        <v>4</v>
      </c>
      <c r="F214" s="4" t="s">
        <v>168</v>
      </c>
      <c r="G214" s="4">
        <v>50</v>
      </c>
      <c r="H214" s="4">
        <v>78</v>
      </c>
      <c r="I214" s="4">
        <v>78</v>
      </c>
      <c r="J214" s="9">
        <f t="shared" si="3"/>
        <v>68.666666666666671</v>
      </c>
    </row>
    <row r="215" spans="1:10" hidden="1" x14ac:dyDescent="0.35">
      <c r="A215" s="3">
        <v>45627</v>
      </c>
      <c r="B215" s="4" t="s">
        <v>22</v>
      </c>
      <c r="C215" s="4" t="s">
        <v>12</v>
      </c>
      <c r="D215" s="4" t="s">
        <v>158</v>
      </c>
      <c r="E215" s="4" t="s">
        <v>4</v>
      </c>
      <c r="F215" s="4" t="s">
        <v>28</v>
      </c>
      <c r="G215" s="4">
        <v>93</v>
      </c>
      <c r="H215" s="4">
        <v>75</v>
      </c>
      <c r="I215" s="4">
        <v>39</v>
      </c>
      <c r="J215" s="9">
        <f t="shared" si="3"/>
        <v>69</v>
      </c>
    </row>
    <row r="216" spans="1:10" hidden="1" x14ac:dyDescent="0.35">
      <c r="A216" s="3">
        <v>45627</v>
      </c>
      <c r="B216" s="4" t="s">
        <v>22</v>
      </c>
      <c r="C216" s="4" t="s">
        <v>121</v>
      </c>
      <c r="D216" s="4" t="s">
        <v>166</v>
      </c>
      <c r="E216" s="4" t="s">
        <v>4</v>
      </c>
      <c r="F216" s="4" t="s">
        <v>28</v>
      </c>
      <c r="G216" s="4">
        <v>47</v>
      </c>
      <c r="H216" s="4">
        <v>81</v>
      </c>
      <c r="I216" s="4">
        <v>81</v>
      </c>
      <c r="J216" s="9">
        <f t="shared" si="3"/>
        <v>69.666666666666671</v>
      </c>
    </row>
    <row r="217" spans="1:10" hidden="1" x14ac:dyDescent="0.35">
      <c r="A217" s="3">
        <v>45627</v>
      </c>
      <c r="B217" s="4" t="s">
        <v>22</v>
      </c>
      <c r="C217" s="4" t="s">
        <v>9</v>
      </c>
      <c r="D217" s="4" t="s">
        <v>161</v>
      </c>
      <c r="E217" s="4" t="s">
        <v>162</v>
      </c>
      <c r="F217" s="4" t="s">
        <v>28</v>
      </c>
      <c r="G217" s="4">
        <v>81</v>
      </c>
      <c r="H217" s="4">
        <v>79</v>
      </c>
      <c r="I217" s="4">
        <v>50</v>
      </c>
      <c r="J217" s="9">
        <f t="shared" si="3"/>
        <v>70</v>
      </c>
    </row>
    <row r="218" spans="1:10" hidden="1" x14ac:dyDescent="0.35">
      <c r="A218" s="3">
        <v>45627</v>
      </c>
      <c r="B218" s="4" t="s">
        <v>22</v>
      </c>
      <c r="C218" s="4" t="s">
        <v>52</v>
      </c>
      <c r="D218" s="4" t="s">
        <v>160</v>
      </c>
      <c r="E218" s="4" t="s">
        <v>4</v>
      </c>
      <c r="F218" s="4" t="s">
        <v>28</v>
      </c>
      <c r="G218" s="4">
        <v>87</v>
      </c>
      <c r="H218" s="4">
        <v>36</v>
      </c>
      <c r="I218" s="4">
        <v>89</v>
      </c>
      <c r="J218" s="9">
        <f t="shared" si="3"/>
        <v>70.666666666666671</v>
      </c>
    </row>
    <row r="219" spans="1:10" hidden="1" x14ac:dyDescent="0.35">
      <c r="A219" s="3">
        <v>45627</v>
      </c>
      <c r="B219" s="4" t="s">
        <v>22</v>
      </c>
      <c r="C219" s="4" t="s">
        <v>121</v>
      </c>
      <c r="D219" s="4" t="s">
        <v>173</v>
      </c>
      <c r="E219" s="4" t="s">
        <v>4</v>
      </c>
      <c r="F219" s="4" t="s">
        <v>174</v>
      </c>
      <c r="G219" s="4">
        <v>48</v>
      </c>
      <c r="H219" s="4">
        <v>93</v>
      </c>
      <c r="I219" s="4">
        <v>74</v>
      </c>
      <c r="J219" s="9">
        <f t="shared" si="3"/>
        <v>71.666666666666671</v>
      </c>
    </row>
    <row r="220" spans="1:10" hidden="1" x14ac:dyDescent="0.35">
      <c r="A220" s="3">
        <v>45627</v>
      </c>
      <c r="B220" s="4" t="s">
        <v>22</v>
      </c>
      <c r="C220" s="4" t="s">
        <v>12</v>
      </c>
      <c r="D220" s="4" t="s">
        <v>164</v>
      </c>
      <c r="E220" s="4" t="s">
        <v>4</v>
      </c>
      <c r="F220" s="4" t="s">
        <v>165</v>
      </c>
      <c r="G220" s="4">
        <v>84</v>
      </c>
      <c r="H220" s="4">
        <v>87</v>
      </c>
      <c r="I220" s="4">
        <v>45</v>
      </c>
      <c r="J220" s="9">
        <f t="shared" si="3"/>
        <v>72</v>
      </c>
    </row>
    <row r="221" spans="1:10" hidden="1" x14ac:dyDescent="0.35">
      <c r="A221" s="3">
        <v>45627</v>
      </c>
      <c r="B221" s="4" t="s">
        <v>22</v>
      </c>
      <c r="C221" s="4" t="s">
        <v>12</v>
      </c>
      <c r="D221" s="4" t="s">
        <v>175</v>
      </c>
      <c r="E221" s="4" t="s">
        <v>4</v>
      </c>
      <c r="F221" s="4" t="s">
        <v>28</v>
      </c>
      <c r="G221" s="4">
        <v>95</v>
      </c>
      <c r="H221" s="4">
        <v>63</v>
      </c>
      <c r="I221" s="4">
        <v>68</v>
      </c>
      <c r="J221" s="9">
        <f t="shared" si="3"/>
        <v>75.333333333333329</v>
      </c>
    </row>
    <row r="222" spans="1:10" hidden="1" x14ac:dyDescent="0.35">
      <c r="A222" s="3">
        <v>45627</v>
      </c>
      <c r="B222" s="4" t="s">
        <v>22</v>
      </c>
      <c r="C222" s="4" t="s">
        <v>80</v>
      </c>
      <c r="D222" s="4" t="s">
        <v>176</v>
      </c>
      <c r="E222" s="4" t="s">
        <v>4</v>
      </c>
      <c r="F222" s="4" t="s">
        <v>28</v>
      </c>
      <c r="G222" s="4">
        <v>90</v>
      </c>
      <c r="H222" s="4">
        <v>31</v>
      </c>
      <c r="I222" s="4">
        <v>105</v>
      </c>
      <c r="J222" s="9">
        <f t="shared" si="3"/>
        <v>75.333333333333329</v>
      </c>
    </row>
    <row r="223" spans="1:10" hidden="1" x14ac:dyDescent="0.35">
      <c r="A223" s="3">
        <v>45627</v>
      </c>
      <c r="B223" s="4" t="s">
        <v>22</v>
      </c>
      <c r="C223" s="4" t="s">
        <v>6</v>
      </c>
      <c r="D223" s="4" t="s">
        <v>169</v>
      </c>
      <c r="E223" s="4" t="s">
        <v>4</v>
      </c>
      <c r="F223" s="4" t="s">
        <v>170</v>
      </c>
      <c r="G223" s="4">
        <v>82</v>
      </c>
      <c r="H223" s="4">
        <v>48</v>
      </c>
      <c r="I223" s="4">
        <v>98</v>
      </c>
      <c r="J223" s="9">
        <f t="shared" si="3"/>
        <v>76</v>
      </c>
    </row>
    <row r="224" spans="1:10" x14ac:dyDescent="0.35">
      <c r="A224" s="3">
        <v>45627</v>
      </c>
      <c r="B224" s="4" t="s">
        <v>22</v>
      </c>
      <c r="C224" s="4" t="s">
        <v>36</v>
      </c>
      <c r="D224" s="4" t="s">
        <v>171</v>
      </c>
      <c r="E224" s="4" t="s">
        <v>4</v>
      </c>
      <c r="F224" s="4" t="s">
        <v>172</v>
      </c>
      <c r="G224" s="4">
        <v>86</v>
      </c>
      <c r="H224" s="4">
        <v>83</v>
      </c>
      <c r="I224" s="4">
        <v>61</v>
      </c>
      <c r="J224" s="9">
        <f t="shared" si="3"/>
        <v>76.666666666666671</v>
      </c>
    </row>
    <row r="225" spans="1:10" hidden="1" x14ac:dyDescent="0.35">
      <c r="A225" s="3">
        <v>45627</v>
      </c>
      <c r="B225" s="4" t="s">
        <v>22</v>
      </c>
      <c r="C225" s="4" t="s">
        <v>32</v>
      </c>
      <c r="D225" s="4" t="s">
        <v>179</v>
      </c>
      <c r="E225" s="4" t="s">
        <v>4</v>
      </c>
      <c r="F225" s="4" t="s">
        <v>28</v>
      </c>
      <c r="G225" s="4">
        <v>88</v>
      </c>
      <c r="H225" s="4">
        <v>70</v>
      </c>
      <c r="I225" s="4">
        <v>72</v>
      </c>
      <c r="J225" s="9">
        <f t="shared" si="3"/>
        <v>76.666666666666671</v>
      </c>
    </row>
    <row r="226" spans="1:10" hidden="1" x14ac:dyDescent="0.35">
      <c r="A226" s="3">
        <v>45627</v>
      </c>
      <c r="B226" s="4" t="s">
        <v>22</v>
      </c>
      <c r="C226" s="4" t="s">
        <v>101</v>
      </c>
      <c r="D226" s="4" t="s">
        <v>184</v>
      </c>
      <c r="E226" s="4" t="s">
        <v>4</v>
      </c>
      <c r="F226" s="4" t="s">
        <v>28</v>
      </c>
      <c r="G226" s="4">
        <v>49</v>
      </c>
      <c r="H226" s="4">
        <v>102</v>
      </c>
      <c r="I226" s="4">
        <v>80</v>
      </c>
      <c r="J226" s="9">
        <f t="shared" si="3"/>
        <v>77</v>
      </c>
    </row>
    <row r="227" spans="1:10" hidden="1" x14ac:dyDescent="0.35">
      <c r="A227" s="3">
        <v>45627</v>
      </c>
      <c r="B227" s="4" t="s">
        <v>22</v>
      </c>
      <c r="C227" s="4" t="s">
        <v>32</v>
      </c>
      <c r="D227" s="4" t="s">
        <v>182</v>
      </c>
      <c r="E227" s="4" t="s">
        <v>4</v>
      </c>
      <c r="F227" s="4" t="s">
        <v>183</v>
      </c>
      <c r="G227" s="4">
        <v>73</v>
      </c>
      <c r="H227" s="4">
        <v>85</v>
      </c>
      <c r="I227" s="4">
        <v>83</v>
      </c>
      <c r="J227" s="9">
        <f t="shared" si="3"/>
        <v>80.333333333333329</v>
      </c>
    </row>
    <row r="228" spans="1:10" hidden="1" x14ac:dyDescent="0.35">
      <c r="A228" s="3">
        <v>45627</v>
      </c>
      <c r="B228" s="4" t="s">
        <v>22</v>
      </c>
      <c r="C228" s="4" t="s">
        <v>49</v>
      </c>
      <c r="D228" s="4" t="s">
        <v>181</v>
      </c>
      <c r="E228" s="4" t="s">
        <v>4</v>
      </c>
      <c r="F228" s="4" t="s">
        <v>28</v>
      </c>
      <c r="G228" s="4">
        <v>102</v>
      </c>
      <c r="H228" s="4">
        <v>76</v>
      </c>
      <c r="I228" s="4">
        <v>65</v>
      </c>
      <c r="J228" s="9">
        <f t="shared" si="3"/>
        <v>81</v>
      </c>
    </row>
    <row r="229" spans="1:10" hidden="1" x14ac:dyDescent="0.35">
      <c r="A229" s="3">
        <v>45627</v>
      </c>
      <c r="B229" s="4" t="s">
        <v>22</v>
      </c>
      <c r="C229" s="4" t="s">
        <v>188</v>
      </c>
      <c r="D229" s="4" t="s">
        <v>187</v>
      </c>
      <c r="E229" s="4" t="s">
        <v>4</v>
      </c>
      <c r="F229" s="4" t="s">
        <v>28</v>
      </c>
      <c r="G229" s="4">
        <v>62</v>
      </c>
      <c r="H229" s="4">
        <v>92</v>
      </c>
      <c r="I229" s="4">
        <v>90</v>
      </c>
      <c r="J229" s="9">
        <f t="shared" si="3"/>
        <v>81.333333333333329</v>
      </c>
    </row>
    <row r="230" spans="1:10" hidden="1" x14ac:dyDescent="0.35">
      <c r="A230" s="3">
        <v>45627</v>
      </c>
      <c r="B230" s="4" t="s">
        <v>22</v>
      </c>
      <c r="C230" s="4" t="s">
        <v>188</v>
      </c>
      <c r="D230" s="4" t="s">
        <v>189</v>
      </c>
      <c r="E230" s="4" t="s">
        <v>4</v>
      </c>
      <c r="F230" s="4" t="s">
        <v>190</v>
      </c>
      <c r="G230" s="4">
        <v>118</v>
      </c>
      <c r="H230" s="4">
        <v>73</v>
      </c>
      <c r="I230" s="4">
        <v>56</v>
      </c>
      <c r="J230" s="9">
        <f t="shared" si="3"/>
        <v>82.333333333333329</v>
      </c>
    </row>
    <row r="231" spans="1:10" hidden="1" x14ac:dyDescent="0.35">
      <c r="A231" s="3">
        <v>45627</v>
      </c>
      <c r="B231" s="4" t="s">
        <v>22</v>
      </c>
      <c r="C231" s="4" t="s">
        <v>12</v>
      </c>
      <c r="D231" s="4" t="s">
        <v>185</v>
      </c>
      <c r="E231" s="4" t="s">
        <v>162</v>
      </c>
      <c r="F231" s="4" t="s">
        <v>28</v>
      </c>
      <c r="G231" s="4">
        <v>76</v>
      </c>
      <c r="H231" s="4">
        <v>100</v>
      </c>
      <c r="I231" s="4">
        <v>73</v>
      </c>
      <c r="J231" s="9">
        <f t="shared" si="3"/>
        <v>83</v>
      </c>
    </row>
    <row r="232" spans="1:10" hidden="1" x14ac:dyDescent="0.35">
      <c r="A232" s="3">
        <v>45627</v>
      </c>
      <c r="B232" s="4" t="s">
        <v>22</v>
      </c>
      <c r="C232" s="4" t="s">
        <v>9</v>
      </c>
      <c r="D232" s="4" t="s">
        <v>191</v>
      </c>
      <c r="E232" s="4" t="s">
        <v>4</v>
      </c>
      <c r="F232" s="4" t="s">
        <v>28</v>
      </c>
      <c r="G232" s="4">
        <v>104</v>
      </c>
      <c r="H232" s="4">
        <v>88</v>
      </c>
      <c r="I232" s="4">
        <v>63</v>
      </c>
      <c r="J232" s="9">
        <f t="shared" si="3"/>
        <v>85</v>
      </c>
    </row>
    <row r="233" spans="1:10" hidden="1" x14ac:dyDescent="0.35">
      <c r="A233" s="3">
        <v>45627</v>
      </c>
      <c r="B233" s="4" t="s">
        <v>22</v>
      </c>
      <c r="C233" s="4" t="s">
        <v>188</v>
      </c>
      <c r="D233" s="4" t="s">
        <v>196</v>
      </c>
      <c r="E233" s="4" t="s">
        <v>4</v>
      </c>
      <c r="F233" s="4" t="s">
        <v>28</v>
      </c>
      <c r="G233" s="4">
        <v>105</v>
      </c>
      <c r="H233" s="4">
        <v>71</v>
      </c>
      <c r="I233" s="4">
        <v>85</v>
      </c>
      <c r="J233" s="9">
        <f t="shared" si="3"/>
        <v>87</v>
      </c>
    </row>
    <row r="234" spans="1:10" hidden="1" x14ac:dyDescent="0.35">
      <c r="A234" s="3">
        <v>45627</v>
      </c>
      <c r="B234" s="4" t="s">
        <v>22</v>
      </c>
      <c r="C234" s="4" t="s">
        <v>6</v>
      </c>
      <c r="D234" s="4" t="s">
        <v>197</v>
      </c>
      <c r="E234" s="4" t="s">
        <v>4</v>
      </c>
      <c r="F234" s="4" t="s">
        <v>28</v>
      </c>
      <c r="G234" s="4">
        <v>72</v>
      </c>
      <c r="H234" s="4">
        <v>89</v>
      </c>
      <c r="I234" s="4">
        <v>100</v>
      </c>
      <c r="J234" s="9">
        <f t="shared" si="3"/>
        <v>87</v>
      </c>
    </row>
    <row r="235" spans="1:10" hidden="1" x14ac:dyDescent="0.35">
      <c r="A235" s="3">
        <v>45627</v>
      </c>
      <c r="B235" s="4" t="s">
        <v>22</v>
      </c>
      <c r="C235" s="4" t="s">
        <v>12</v>
      </c>
      <c r="D235" s="4" t="s">
        <v>194</v>
      </c>
      <c r="E235" s="4" t="s">
        <v>4</v>
      </c>
      <c r="F235" s="4" t="s">
        <v>28</v>
      </c>
      <c r="G235" s="4">
        <v>96</v>
      </c>
      <c r="H235" s="4">
        <v>84</v>
      </c>
      <c r="I235" s="4">
        <v>82</v>
      </c>
      <c r="J235" s="9">
        <f t="shared" si="3"/>
        <v>87.333333333333329</v>
      </c>
    </row>
    <row r="236" spans="1:10" x14ac:dyDescent="0.35">
      <c r="A236" s="3">
        <v>45627</v>
      </c>
      <c r="B236" s="4" t="s">
        <v>22</v>
      </c>
      <c r="C236" s="4" t="s">
        <v>36</v>
      </c>
      <c r="D236" s="4" t="s">
        <v>192</v>
      </c>
      <c r="E236" s="4" t="s">
        <v>4</v>
      </c>
      <c r="F236" s="4" t="s">
        <v>193</v>
      </c>
      <c r="G236" s="4">
        <v>98</v>
      </c>
      <c r="H236" s="4">
        <v>101</v>
      </c>
      <c r="I236" s="4">
        <v>64</v>
      </c>
      <c r="J236" s="9">
        <f t="shared" si="3"/>
        <v>87.666666666666671</v>
      </c>
    </row>
    <row r="237" spans="1:10" hidden="1" x14ac:dyDescent="0.35">
      <c r="A237" s="3">
        <v>45627</v>
      </c>
      <c r="B237" s="4" t="s">
        <v>22</v>
      </c>
      <c r="C237" s="4" t="s">
        <v>12</v>
      </c>
      <c r="D237" s="4" t="s">
        <v>195</v>
      </c>
      <c r="E237" s="4" t="s">
        <v>4</v>
      </c>
      <c r="F237" s="4" t="s">
        <v>28</v>
      </c>
      <c r="G237" s="4">
        <v>83</v>
      </c>
      <c r="H237" s="4">
        <v>105</v>
      </c>
      <c r="I237" s="4">
        <v>75</v>
      </c>
      <c r="J237" s="9">
        <f t="shared" si="3"/>
        <v>87.666666666666671</v>
      </c>
    </row>
    <row r="238" spans="1:10" hidden="1" x14ac:dyDescent="0.35">
      <c r="A238" s="3">
        <v>45627</v>
      </c>
      <c r="B238" s="4" t="s">
        <v>22</v>
      </c>
      <c r="C238" s="4" t="s">
        <v>202</v>
      </c>
      <c r="D238" s="4" t="s">
        <v>200</v>
      </c>
      <c r="E238" s="4" t="s">
        <v>4</v>
      </c>
      <c r="F238" s="4" t="s">
        <v>201</v>
      </c>
      <c r="G238" s="4">
        <v>75</v>
      </c>
      <c r="H238" s="4">
        <v>82</v>
      </c>
      <c r="I238" s="4">
        <v>108</v>
      </c>
      <c r="J238" s="9">
        <f t="shared" si="3"/>
        <v>88.333333333333329</v>
      </c>
    </row>
    <row r="239" spans="1:10" hidden="1" x14ac:dyDescent="0.35">
      <c r="A239" s="3">
        <v>45627</v>
      </c>
      <c r="B239" s="4" t="s">
        <v>22</v>
      </c>
      <c r="C239" s="4" t="s">
        <v>145</v>
      </c>
      <c r="D239" s="4" t="s">
        <v>199</v>
      </c>
      <c r="E239" s="4" t="s">
        <v>4</v>
      </c>
      <c r="F239" s="4" t="s">
        <v>28</v>
      </c>
      <c r="G239" s="4">
        <v>115</v>
      </c>
      <c r="H239" s="4">
        <v>57</v>
      </c>
      <c r="I239" s="4">
        <v>99</v>
      </c>
      <c r="J239" s="9">
        <f t="shared" si="3"/>
        <v>90.333333333333329</v>
      </c>
    </row>
    <row r="240" spans="1:10" hidden="1" x14ac:dyDescent="0.35">
      <c r="A240" s="3">
        <v>45627</v>
      </c>
      <c r="B240" s="4" t="s">
        <v>22</v>
      </c>
      <c r="C240" s="4" t="s">
        <v>52</v>
      </c>
      <c r="D240" s="4" t="s">
        <v>203</v>
      </c>
      <c r="E240" s="4" t="s">
        <v>4</v>
      </c>
      <c r="F240" s="4" t="s">
        <v>204</v>
      </c>
      <c r="G240" s="4">
        <v>91</v>
      </c>
      <c r="H240" s="4">
        <v>90</v>
      </c>
      <c r="I240" s="4">
        <v>91</v>
      </c>
      <c r="J240" s="9">
        <f t="shared" si="3"/>
        <v>90.666666666666671</v>
      </c>
    </row>
    <row r="241" spans="1:10" hidden="1" x14ac:dyDescent="0.35">
      <c r="A241" s="3">
        <v>45627</v>
      </c>
      <c r="B241" s="4" t="s">
        <v>22</v>
      </c>
      <c r="C241" s="4" t="s">
        <v>206</v>
      </c>
      <c r="D241" s="4" t="s">
        <v>205</v>
      </c>
      <c r="E241" s="4" t="s">
        <v>4</v>
      </c>
      <c r="F241" s="4" t="s">
        <v>28</v>
      </c>
      <c r="G241" s="4">
        <v>67</v>
      </c>
      <c r="H241" s="4">
        <v>96</v>
      </c>
      <c r="I241" s="4">
        <v>109</v>
      </c>
      <c r="J241" s="9">
        <f t="shared" si="3"/>
        <v>90.666666666666671</v>
      </c>
    </row>
    <row r="242" spans="1:10" hidden="1" x14ac:dyDescent="0.35">
      <c r="A242" s="3">
        <v>45627</v>
      </c>
      <c r="B242" s="4" t="s">
        <v>22</v>
      </c>
      <c r="C242" s="4" t="s">
        <v>12</v>
      </c>
      <c r="D242" s="4" t="s">
        <v>207</v>
      </c>
      <c r="E242" s="4" t="s">
        <v>4</v>
      </c>
      <c r="F242" s="4" t="s">
        <v>28</v>
      </c>
      <c r="G242" s="4">
        <v>60</v>
      </c>
      <c r="H242" s="4">
        <v>111</v>
      </c>
      <c r="I242" s="4">
        <v>101</v>
      </c>
      <c r="J242" s="9">
        <f t="shared" si="3"/>
        <v>90.666666666666671</v>
      </c>
    </row>
    <row r="243" spans="1:10" hidden="1" x14ac:dyDescent="0.35">
      <c r="A243" s="3">
        <v>45627</v>
      </c>
      <c r="B243" s="4" t="s">
        <v>22</v>
      </c>
      <c r="C243" s="4" t="s">
        <v>12</v>
      </c>
      <c r="D243" s="4" t="s">
        <v>212</v>
      </c>
      <c r="E243" s="4" t="s">
        <v>4</v>
      </c>
      <c r="F243" s="4" t="s">
        <v>28</v>
      </c>
      <c r="G243" s="4">
        <v>64</v>
      </c>
      <c r="H243" s="4">
        <v>110</v>
      </c>
      <c r="I243" s="4">
        <v>104</v>
      </c>
      <c r="J243" s="9">
        <f t="shared" si="3"/>
        <v>92.666666666666671</v>
      </c>
    </row>
    <row r="244" spans="1:10" hidden="1" x14ac:dyDescent="0.35">
      <c r="A244" s="3">
        <v>45627</v>
      </c>
      <c r="B244" s="4" t="s">
        <v>22</v>
      </c>
      <c r="C244" s="4" t="s">
        <v>210</v>
      </c>
      <c r="D244" s="4" t="s">
        <v>208</v>
      </c>
      <c r="E244" s="4" t="s">
        <v>4</v>
      </c>
      <c r="F244" s="4" t="s">
        <v>209</v>
      </c>
      <c r="G244" s="4">
        <v>103</v>
      </c>
      <c r="H244" s="4">
        <v>86</v>
      </c>
      <c r="I244" s="4">
        <v>93</v>
      </c>
      <c r="J244" s="9">
        <f t="shared" si="3"/>
        <v>94</v>
      </c>
    </row>
    <row r="245" spans="1:10" hidden="1" x14ac:dyDescent="0.35">
      <c r="A245" s="3">
        <v>45627</v>
      </c>
      <c r="B245" s="4" t="s">
        <v>22</v>
      </c>
      <c r="C245" s="4" t="s">
        <v>32</v>
      </c>
      <c r="D245" s="4" t="s">
        <v>228</v>
      </c>
      <c r="E245" s="4" t="s">
        <v>4</v>
      </c>
      <c r="F245" s="4" t="s">
        <v>28</v>
      </c>
      <c r="G245" s="4">
        <v>80</v>
      </c>
      <c r="H245" s="4">
        <v>91</v>
      </c>
      <c r="I245" s="4">
        <v>119</v>
      </c>
      <c r="J245" s="9">
        <f t="shared" si="3"/>
        <v>96.666666666666671</v>
      </c>
    </row>
    <row r="246" spans="1:10" hidden="1" x14ac:dyDescent="0.35">
      <c r="A246" s="3">
        <v>45627</v>
      </c>
      <c r="B246" s="4" t="s">
        <v>22</v>
      </c>
      <c r="C246" s="4" t="s">
        <v>49</v>
      </c>
      <c r="D246" s="4" t="s">
        <v>213</v>
      </c>
      <c r="E246" s="4" t="s">
        <v>4</v>
      </c>
      <c r="F246" s="4" t="s">
        <v>28</v>
      </c>
      <c r="G246" s="4">
        <v>92</v>
      </c>
      <c r="H246" s="4">
        <v>108</v>
      </c>
      <c r="I246" s="4">
        <v>92</v>
      </c>
      <c r="J246" s="9">
        <f t="shared" si="3"/>
        <v>97.333333333333329</v>
      </c>
    </row>
    <row r="247" spans="1:10" hidden="1" x14ac:dyDescent="0.35">
      <c r="A247" s="3">
        <v>45627</v>
      </c>
      <c r="B247" s="4" t="s">
        <v>22</v>
      </c>
      <c r="C247" s="4" t="s">
        <v>6</v>
      </c>
      <c r="D247" s="4" t="s">
        <v>226</v>
      </c>
      <c r="E247" s="4" t="s">
        <v>4</v>
      </c>
      <c r="F247" s="4" t="s">
        <v>28</v>
      </c>
      <c r="G247" s="4">
        <v>97</v>
      </c>
      <c r="H247" s="4">
        <v>80</v>
      </c>
      <c r="I247" s="4">
        <v>117</v>
      </c>
      <c r="J247" s="9">
        <f t="shared" si="3"/>
        <v>98</v>
      </c>
    </row>
    <row r="248" spans="1:10" hidden="1" x14ac:dyDescent="0.35">
      <c r="A248" s="3">
        <v>45627</v>
      </c>
      <c r="B248" s="4" t="s">
        <v>22</v>
      </c>
      <c r="C248" s="4" t="s">
        <v>12</v>
      </c>
      <c r="D248" s="4" t="s">
        <v>220</v>
      </c>
      <c r="E248" s="4" t="s">
        <v>4</v>
      </c>
      <c r="F248" s="4" t="s">
        <v>28</v>
      </c>
      <c r="G248" s="4">
        <v>78</v>
      </c>
      <c r="H248" s="4">
        <v>104</v>
      </c>
      <c r="I248" s="4">
        <v>113</v>
      </c>
      <c r="J248" s="9">
        <f t="shared" si="3"/>
        <v>98.333333333333329</v>
      </c>
    </row>
    <row r="249" spans="1:10" x14ac:dyDescent="0.35">
      <c r="A249" s="3">
        <v>45627</v>
      </c>
      <c r="B249" s="4" t="s">
        <v>22</v>
      </c>
      <c r="C249" s="4" t="s">
        <v>36</v>
      </c>
      <c r="D249" s="4" t="s">
        <v>239</v>
      </c>
      <c r="E249" s="4" t="s">
        <v>4</v>
      </c>
      <c r="F249" s="4" t="s">
        <v>240</v>
      </c>
      <c r="G249" s="4">
        <v>61</v>
      </c>
      <c r="H249" s="4">
        <v>118</v>
      </c>
      <c r="I249" s="4">
        <v>118</v>
      </c>
      <c r="J249" s="9">
        <f t="shared" si="3"/>
        <v>99</v>
      </c>
    </row>
    <row r="250" spans="1:10" hidden="1" x14ac:dyDescent="0.35">
      <c r="A250" s="3">
        <v>45627</v>
      </c>
      <c r="B250" s="4" t="s">
        <v>22</v>
      </c>
      <c r="C250" s="4" t="s">
        <v>126</v>
      </c>
      <c r="D250" s="4" t="s">
        <v>232</v>
      </c>
      <c r="E250" s="4" t="s">
        <v>4</v>
      </c>
      <c r="F250" s="4" t="s">
        <v>28</v>
      </c>
      <c r="G250" s="4">
        <v>101</v>
      </c>
      <c r="H250" s="4">
        <v>77</v>
      </c>
      <c r="I250" s="4">
        <v>120</v>
      </c>
      <c r="J250" s="9">
        <f t="shared" si="3"/>
        <v>99.333333333333329</v>
      </c>
    </row>
    <row r="251" spans="1:10" hidden="1" x14ac:dyDescent="0.35">
      <c r="A251" s="3">
        <v>45627</v>
      </c>
      <c r="B251" s="4" t="s">
        <v>22</v>
      </c>
      <c r="C251" s="4" t="s">
        <v>145</v>
      </c>
      <c r="D251" s="4" t="s">
        <v>217</v>
      </c>
      <c r="E251" s="4" t="s">
        <v>4</v>
      </c>
      <c r="F251" s="4" t="s">
        <v>218</v>
      </c>
      <c r="G251" s="4">
        <v>99</v>
      </c>
      <c r="H251" s="4">
        <v>97</v>
      </c>
      <c r="I251" s="4">
        <v>106</v>
      </c>
      <c r="J251" s="9">
        <f t="shared" si="3"/>
        <v>100.66666666666667</v>
      </c>
    </row>
    <row r="252" spans="1:10" hidden="1" x14ac:dyDescent="0.35">
      <c r="A252" s="3">
        <v>45627</v>
      </c>
      <c r="B252" s="4" t="s">
        <v>22</v>
      </c>
      <c r="C252" s="4" t="s">
        <v>9</v>
      </c>
      <c r="D252" s="4" t="s">
        <v>219</v>
      </c>
      <c r="E252" s="4" t="s">
        <v>4</v>
      </c>
      <c r="F252" s="4" t="s">
        <v>28</v>
      </c>
      <c r="G252" s="4">
        <v>106</v>
      </c>
      <c r="H252" s="4">
        <v>94</v>
      </c>
      <c r="I252" s="4">
        <v>103</v>
      </c>
      <c r="J252" s="9">
        <f t="shared" si="3"/>
        <v>101</v>
      </c>
    </row>
    <row r="253" spans="1:10" hidden="1" x14ac:dyDescent="0.35">
      <c r="A253" s="3">
        <v>45627</v>
      </c>
      <c r="B253" s="4" t="s">
        <v>22</v>
      </c>
      <c r="C253" s="4" t="s">
        <v>36</v>
      </c>
      <c r="D253" s="4" t="s">
        <v>227</v>
      </c>
      <c r="E253" s="4" t="s">
        <v>27</v>
      </c>
      <c r="F253" s="4" t="s">
        <v>28</v>
      </c>
      <c r="G253" s="4">
        <v>89</v>
      </c>
      <c r="H253" s="4">
        <v>99</v>
      </c>
      <c r="I253" s="4">
        <v>115</v>
      </c>
      <c r="J253" s="9">
        <f t="shared" si="3"/>
        <v>101</v>
      </c>
    </row>
    <row r="254" spans="1:10" hidden="1" x14ac:dyDescent="0.35">
      <c r="A254" s="3">
        <v>45627</v>
      </c>
      <c r="B254" s="4" t="s">
        <v>22</v>
      </c>
      <c r="C254" s="4" t="s">
        <v>206</v>
      </c>
      <c r="D254" s="4" t="s">
        <v>229</v>
      </c>
      <c r="E254" s="4" t="s">
        <v>4</v>
      </c>
      <c r="F254" s="4" t="s">
        <v>230</v>
      </c>
      <c r="G254" s="4">
        <v>112</v>
      </c>
      <c r="H254" s="4">
        <v>119</v>
      </c>
      <c r="I254" s="4">
        <v>77</v>
      </c>
      <c r="J254" s="9">
        <f t="shared" si="3"/>
        <v>102.66666666666667</v>
      </c>
    </row>
    <row r="255" spans="1:10" hidden="1" x14ac:dyDescent="0.35">
      <c r="A255" s="3">
        <v>45627</v>
      </c>
      <c r="B255" s="4" t="s">
        <v>22</v>
      </c>
      <c r="C255" s="4" t="s">
        <v>32</v>
      </c>
      <c r="D255" s="4" t="s">
        <v>224</v>
      </c>
      <c r="E255" s="4" t="s">
        <v>4</v>
      </c>
      <c r="F255" s="4" t="s">
        <v>225</v>
      </c>
      <c r="G255" s="4">
        <v>109</v>
      </c>
      <c r="H255" s="4">
        <v>103</v>
      </c>
      <c r="I255" s="4">
        <v>97</v>
      </c>
      <c r="J255" s="9">
        <f t="shared" si="3"/>
        <v>103</v>
      </c>
    </row>
    <row r="256" spans="1:10" hidden="1" x14ac:dyDescent="0.35">
      <c r="A256" s="3">
        <v>45627</v>
      </c>
      <c r="B256" s="4" t="s">
        <v>22</v>
      </c>
      <c r="C256" s="4" t="s">
        <v>12</v>
      </c>
      <c r="D256" s="4" t="s">
        <v>231</v>
      </c>
      <c r="E256" s="4" t="s">
        <v>4</v>
      </c>
      <c r="F256" s="4" t="s">
        <v>28</v>
      </c>
      <c r="G256" s="4">
        <v>111</v>
      </c>
      <c r="H256" s="4">
        <v>112</v>
      </c>
      <c r="I256" s="4">
        <v>95</v>
      </c>
      <c r="J256" s="9">
        <f t="shared" si="3"/>
        <v>106</v>
      </c>
    </row>
    <row r="257" spans="1:10" hidden="1" x14ac:dyDescent="0.35">
      <c r="A257" s="3">
        <v>45627</v>
      </c>
      <c r="B257" s="4" t="s">
        <v>22</v>
      </c>
      <c r="C257" s="4" t="s">
        <v>126</v>
      </c>
      <c r="D257" s="4" t="s">
        <v>236</v>
      </c>
      <c r="E257" s="4" t="s">
        <v>4</v>
      </c>
      <c r="F257" s="4" t="s">
        <v>237</v>
      </c>
      <c r="G257" s="4">
        <v>117</v>
      </c>
      <c r="H257" s="4">
        <v>116</v>
      </c>
      <c r="I257" s="4">
        <v>88</v>
      </c>
      <c r="J257" s="9">
        <f t="shared" si="3"/>
        <v>107</v>
      </c>
    </row>
    <row r="258" spans="1:10" hidden="1" x14ac:dyDescent="0.35">
      <c r="A258" s="3">
        <v>45627</v>
      </c>
      <c r="B258" s="4" t="s">
        <v>22</v>
      </c>
      <c r="C258" s="4" t="s">
        <v>52</v>
      </c>
      <c r="D258" s="4" t="s">
        <v>233</v>
      </c>
      <c r="E258" s="4" t="s">
        <v>4</v>
      </c>
      <c r="F258" s="4" t="s">
        <v>234</v>
      </c>
      <c r="G258" s="4">
        <v>119</v>
      </c>
      <c r="H258" s="4">
        <v>109</v>
      </c>
      <c r="I258" s="4">
        <v>94</v>
      </c>
      <c r="J258" s="9">
        <f t="shared" ref="J258:J321" si="4">AVERAGE(G258:I258)</f>
        <v>107.33333333333333</v>
      </c>
    </row>
    <row r="259" spans="1:10" hidden="1" x14ac:dyDescent="0.35">
      <c r="A259" s="3">
        <v>45627</v>
      </c>
      <c r="B259" s="4" t="s">
        <v>22</v>
      </c>
      <c r="C259" s="4" t="s">
        <v>6</v>
      </c>
      <c r="D259" s="4" t="s">
        <v>235</v>
      </c>
      <c r="E259" s="4" t="s">
        <v>4</v>
      </c>
      <c r="F259" s="4" t="s">
        <v>28</v>
      </c>
      <c r="G259" s="4">
        <v>108</v>
      </c>
      <c r="H259" s="4">
        <v>113</v>
      </c>
      <c r="I259" s="4">
        <v>102</v>
      </c>
      <c r="J259" s="9">
        <f t="shared" si="4"/>
        <v>107.66666666666667</v>
      </c>
    </row>
    <row r="260" spans="1:10" hidden="1" x14ac:dyDescent="0.35">
      <c r="A260" s="3">
        <v>45627</v>
      </c>
      <c r="B260" s="4" t="s">
        <v>22</v>
      </c>
      <c r="C260" s="4" t="s">
        <v>145</v>
      </c>
      <c r="D260" s="4" t="s">
        <v>250</v>
      </c>
      <c r="E260" s="4" t="s">
        <v>4</v>
      </c>
      <c r="F260" s="4" t="s">
        <v>28</v>
      </c>
      <c r="G260" s="4">
        <v>94</v>
      </c>
      <c r="H260" s="4">
        <v>120</v>
      </c>
      <c r="I260" s="4">
        <v>116</v>
      </c>
      <c r="J260" s="9">
        <f t="shared" si="4"/>
        <v>110</v>
      </c>
    </row>
    <row r="261" spans="1:10" x14ac:dyDescent="0.35">
      <c r="A261" s="3">
        <v>45627</v>
      </c>
      <c r="B261" s="4" t="s">
        <v>22</v>
      </c>
      <c r="C261" s="4" t="s">
        <v>36</v>
      </c>
      <c r="D261" s="4" t="s">
        <v>241</v>
      </c>
      <c r="E261" s="4" t="s">
        <v>4</v>
      </c>
      <c r="F261" s="4" t="s">
        <v>242</v>
      </c>
      <c r="G261" s="4">
        <v>113</v>
      </c>
      <c r="H261" s="4">
        <v>107</v>
      </c>
      <c r="I261" s="4">
        <v>111</v>
      </c>
      <c r="J261" s="9">
        <f t="shared" si="4"/>
        <v>110.33333333333333</v>
      </c>
    </row>
    <row r="262" spans="1:10" hidden="1" x14ac:dyDescent="0.35">
      <c r="A262" s="3">
        <v>45627</v>
      </c>
      <c r="B262" s="4" t="s">
        <v>22</v>
      </c>
      <c r="C262" s="4" t="s">
        <v>12</v>
      </c>
      <c r="D262" s="4" t="s">
        <v>243</v>
      </c>
      <c r="E262" s="4" t="s">
        <v>4</v>
      </c>
      <c r="F262" s="4" t="s">
        <v>28</v>
      </c>
      <c r="G262" s="4">
        <v>110</v>
      </c>
      <c r="H262" s="4">
        <v>114</v>
      </c>
      <c r="I262" s="4">
        <v>110</v>
      </c>
      <c r="J262" s="9">
        <f t="shared" si="4"/>
        <v>111.33333333333333</v>
      </c>
    </row>
    <row r="263" spans="1:10" hidden="1" x14ac:dyDescent="0.35">
      <c r="A263" s="3">
        <v>45627</v>
      </c>
      <c r="B263" s="4" t="s">
        <v>22</v>
      </c>
      <c r="C263" s="4" t="s">
        <v>12</v>
      </c>
      <c r="D263" s="4" t="s">
        <v>244</v>
      </c>
      <c r="E263" s="4" t="s">
        <v>4</v>
      </c>
      <c r="F263" s="4" t="s">
        <v>245</v>
      </c>
      <c r="G263" s="4">
        <v>114</v>
      </c>
      <c r="H263" s="4">
        <v>106</v>
      </c>
      <c r="I263" s="4">
        <v>114</v>
      </c>
      <c r="J263" s="9">
        <f t="shared" si="4"/>
        <v>111.33333333333333</v>
      </c>
    </row>
    <row r="264" spans="1:10" hidden="1" x14ac:dyDescent="0.35">
      <c r="A264" s="3">
        <v>45627</v>
      </c>
      <c r="B264" s="4" t="s">
        <v>22</v>
      </c>
      <c r="C264" s="4" t="s">
        <v>69</v>
      </c>
      <c r="D264" s="4" t="s">
        <v>246</v>
      </c>
      <c r="E264" s="4" t="s">
        <v>4</v>
      </c>
      <c r="F264" s="4" t="s">
        <v>247</v>
      </c>
      <c r="G264" s="4">
        <v>116</v>
      </c>
      <c r="H264" s="4">
        <v>117</v>
      </c>
      <c r="I264" s="4">
        <v>107</v>
      </c>
      <c r="J264" s="9">
        <f t="shared" si="4"/>
        <v>113.33333333333333</v>
      </c>
    </row>
    <row r="265" spans="1:10" hidden="1" x14ac:dyDescent="0.35">
      <c r="A265" s="3">
        <v>45627</v>
      </c>
      <c r="B265" s="4" t="s">
        <v>22</v>
      </c>
      <c r="C265" s="4" t="s">
        <v>46</v>
      </c>
      <c r="D265" s="4" t="s">
        <v>251</v>
      </c>
      <c r="E265" s="4" t="s">
        <v>27</v>
      </c>
      <c r="F265" s="4" t="s">
        <v>28</v>
      </c>
      <c r="G265" s="4">
        <v>120</v>
      </c>
      <c r="H265" s="4">
        <v>115</v>
      </c>
      <c r="I265" s="4">
        <v>112</v>
      </c>
      <c r="J265" s="9">
        <f t="shared" si="4"/>
        <v>115.66666666666667</v>
      </c>
    </row>
    <row r="266" spans="1:10" hidden="1" x14ac:dyDescent="0.35">
      <c r="A266" s="6">
        <v>45597</v>
      </c>
      <c r="B266" s="5" t="s">
        <v>22</v>
      </c>
      <c r="C266" s="5" t="s">
        <v>9</v>
      </c>
      <c r="D266" s="5" t="s">
        <v>7</v>
      </c>
      <c r="E266" s="5" t="s">
        <v>4</v>
      </c>
      <c r="F266" s="5" t="s">
        <v>8</v>
      </c>
      <c r="G266" s="5">
        <v>1</v>
      </c>
      <c r="H266" s="5">
        <v>4</v>
      </c>
      <c r="I266" s="5">
        <v>1</v>
      </c>
      <c r="J266" s="9">
        <f t="shared" si="4"/>
        <v>2</v>
      </c>
    </row>
    <row r="267" spans="1:10" hidden="1" x14ac:dyDescent="0.35">
      <c r="A267" s="6">
        <v>45597</v>
      </c>
      <c r="B267" s="5" t="s">
        <v>22</v>
      </c>
      <c r="C267" s="5" t="s">
        <v>6</v>
      </c>
      <c r="D267" s="5" t="s">
        <v>3</v>
      </c>
      <c r="E267" s="5" t="s">
        <v>4</v>
      </c>
      <c r="F267" s="5" t="s">
        <v>5</v>
      </c>
      <c r="G267" s="5">
        <v>2</v>
      </c>
      <c r="H267" s="5">
        <v>1</v>
      </c>
      <c r="I267" s="5">
        <v>4</v>
      </c>
      <c r="J267" s="9">
        <f t="shared" si="4"/>
        <v>2.3333333333333335</v>
      </c>
    </row>
    <row r="268" spans="1:10" hidden="1" x14ac:dyDescent="0.35">
      <c r="A268" s="6">
        <v>45597</v>
      </c>
      <c r="B268" s="5" t="s">
        <v>22</v>
      </c>
      <c r="C268" s="5" t="s">
        <v>12</v>
      </c>
      <c r="D268" s="5" t="s">
        <v>10</v>
      </c>
      <c r="E268" s="5" t="s">
        <v>4</v>
      </c>
      <c r="F268" s="5" t="s">
        <v>11</v>
      </c>
      <c r="G268" s="5">
        <v>3</v>
      </c>
      <c r="H268" s="5">
        <v>5</v>
      </c>
      <c r="I268" s="5">
        <v>2</v>
      </c>
      <c r="J268" s="9">
        <f t="shared" si="4"/>
        <v>3.3333333333333335</v>
      </c>
    </row>
    <row r="269" spans="1:10" hidden="1" x14ac:dyDescent="0.35">
      <c r="A269" s="6">
        <v>45597</v>
      </c>
      <c r="B269" s="5" t="s">
        <v>22</v>
      </c>
      <c r="C269" s="5" t="s">
        <v>9</v>
      </c>
      <c r="D269" s="5" t="s">
        <v>13</v>
      </c>
      <c r="E269" s="5" t="s">
        <v>4</v>
      </c>
      <c r="F269" s="5" t="s">
        <v>14</v>
      </c>
      <c r="G269" s="5">
        <v>8</v>
      </c>
      <c r="H269" s="5">
        <v>2</v>
      </c>
      <c r="I269" s="5">
        <v>11</v>
      </c>
      <c r="J269" s="9">
        <f t="shared" si="4"/>
        <v>7</v>
      </c>
    </row>
    <row r="270" spans="1:10" hidden="1" x14ac:dyDescent="0.35">
      <c r="A270" s="6">
        <v>45597</v>
      </c>
      <c r="B270" s="5" t="s">
        <v>22</v>
      </c>
      <c r="C270" s="5" t="s">
        <v>252</v>
      </c>
      <c r="D270" s="5" t="s">
        <v>30</v>
      </c>
      <c r="E270" s="5" t="s">
        <v>4</v>
      </c>
      <c r="F270" s="5" t="s">
        <v>31</v>
      </c>
      <c r="G270" s="5">
        <v>7</v>
      </c>
      <c r="H270" s="5">
        <v>10</v>
      </c>
      <c r="I270" s="5">
        <v>9</v>
      </c>
      <c r="J270" s="9">
        <f t="shared" si="4"/>
        <v>8.6666666666666661</v>
      </c>
    </row>
    <row r="271" spans="1:10" hidden="1" x14ac:dyDescent="0.35">
      <c r="A271" s="6">
        <v>45597</v>
      </c>
      <c r="B271" s="5" t="s">
        <v>22</v>
      </c>
      <c r="C271" s="5" t="s">
        <v>29</v>
      </c>
      <c r="D271" s="5" t="s">
        <v>26</v>
      </c>
      <c r="E271" s="5" t="s">
        <v>27</v>
      </c>
      <c r="F271" s="5" t="s">
        <v>28</v>
      </c>
      <c r="G271" s="5">
        <v>5</v>
      </c>
      <c r="H271" s="5">
        <v>15</v>
      </c>
      <c r="I271" s="5">
        <v>7</v>
      </c>
      <c r="J271" s="9">
        <f t="shared" si="4"/>
        <v>9</v>
      </c>
    </row>
    <row r="272" spans="1:10" hidden="1" x14ac:dyDescent="0.35">
      <c r="A272" s="6">
        <v>45597</v>
      </c>
      <c r="B272" s="5" t="s">
        <v>22</v>
      </c>
      <c r="C272" s="5" t="s">
        <v>9</v>
      </c>
      <c r="D272" s="5" t="s">
        <v>33</v>
      </c>
      <c r="E272" s="5" t="s">
        <v>4</v>
      </c>
      <c r="F272" s="5" t="s">
        <v>28</v>
      </c>
      <c r="G272" s="5">
        <v>13</v>
      </c>
      <c r="H272" s="5">
        <v>6</v>
      </c>
      <c r="I272" s="5">
        <v>8</v>
      </c>
      <c r="J272" s="9">
        <f t="shared" si="4"/>
        <v>9</v>
      </c>
    </row>
    <row r="273" spans="1:10" hidden="1" x14ac:dyDescent="0.35">
      <c r="A273" s="6">
        <v>45597</v>
      </c>
      <c r="B273" s="5" t="s">
        <v>22</v>
      </c>
      <c r="C273" s="5" t="s">
        <v>9</v>
      </c>
      <c r="D273" s="5" t="s">
        <v>39</v>
      </c>
      <c r="E273" s="5" t="s">
        <v>4</v>
      </c>
      <c r="F273" s="5" t="s">
        <v>40</v>
      </c>
      <c r="G273" s="5">
        <v>4</v>
      </c>
      <c r="H273" s="5">
        <v>14</v>
      </c>
      <c r="I273" s="5">
        <v>21</v>
      </c>
      <c r="J273" s="9">
        <f t="shared" si="4"/>
        <v>13</v>
      </c>
    </row>
    <row r="274" spans="1:10" hidden="1" x14ac:dyDescent="0.35">
      <c r="A274" s="6">
        <v>45597</v>
      </c>
      <c r="B274" s="5" t="s">
        <v>22</v>
      </c>
      <c r="C274" s="5" t="s">
        <v>9</v>
      </c>
      <c r="D274" s="5" t="s">
        <v>37</v>
      </c>
      <c r="E274" s="5" t="s">
        <v>4</v>
      </c>
      <c r="F274" s="5" t="s">
        <v>38</v>
      </c>
      <c r="G274" s="5">
        <v>9</v>
      </c>
      <c r="H274" s="5">
        <v>7</v>
      </c>
      <c r="I274" s="5">
        <v>25</v>
      </c>
      <c r="J274" s="9">
        <f t="shared" si="4"/>
        <v>13.666666666666666</v>
      </c>
    </row>
    <row r="275" spans="1:10" x14ac:dyDescent="0.35">
      <c r="A275" s="6">
        <v>45597</v>
      </c>
      <c r="B275" s="5" t="s">
        <v>22</v>
      </c>
      <c r="C275" s="5" t="s">
        <v>36</v>
      </c>
      <c r="D275" s="5" t="s">
        <v>42</v>
      </c>
      <c r="E275" s="5" t="s">
        <v>4</v>
      </c>
      <c r="F275" s="5" t="s">
        <v>43</v>
      </c>
      <c r="G275" s="5">
        <v>17</v>
      </c>
      <c r="H275" s="5">
        <v>22</v>
      </c>
      <c r="I275" s="5">
        <v>3</v>
      </c>
      <c r="J275" s="9">
        <f t="shared" si="4"/>
        <v>14</v>
      </c>
    </row>
    <row r="276" spans="1:10" hidden="1" x14ac:dyDescent="0.35">
      <c r="A276" s="6">
        <v>45597</v>
      </c>
      <c r="B276" s="5" t="s">
        <v>22</v>
      </c>
      <c r="C276" s="5" t="s">
        <v>12</v>
      </c>
      <c r="D276" s="5" t="s">
        <v>24</v>
      </c>
      <c r="E276" s="5" t="s">
        <v>4</v>
      </c>
      <c r="F276" s="5" t="s">
        <v>25</v>
      </c>
      <c r="G276" s="5">
        <v>11</v>
      </c>
      <c r="H276" s="5">
        <v>26</v>
      </c>
      <c r="I276" s="5">
        <v>12</v>
      </c>
      <c r="J276" s="9">
        <f t="shared" si="4"/>
        <v>16.333333333333332</v>
      </c>
    </row>
    <row r="277" spans="1:10" hidden="1" x14ac:dyDescent="0.35">
      <c r="A277" s="6">
        <v>45597</v>
      </c>
      <c r="B277" s="5" t="s">
        <v>22</v>
      </c>
      <c r="C277" s="5" t="s">
        <v>49</v>
      </c>
      <c r="D277" s="5" t="s">
        <v>48</v>
      </c>
      <c r="E277" s="5" t="s">
        <v>4</v>
      </c>
      <c r="F277" s="5" t="s">
        <v>28</v>
      </c>
      <c r="G277" s="5">
        <v>22</v>
      </c>
      <c r="H277" s="5">
        <v>17</v>
      </c>
      <c r="I277" s="5">
        <v>10</v>
      </c>
      <c r="J277" s="9">
        <f t="shared" si="4"/>
        <v>16.333333333333332</v>
      </c>
    </row>
    <row r="278" spans="1:10" hidden="1" x14ac:dyDescent="0.35">
      <c r="A278" s="6">
        <v>45597</v>
      </c>
      <c r="B278" s="5" t="s">
        <v>22</v>
      </c>
      <c r="C278" s="5" t="s">
        <v>9</v>
      </c>
      <c r="D278" s="5" t="s">
        <v>15</v>
      </c>
      <c r="E278" s="5" t="s">
        <v>4</v>
      </c>
      <c r="F278" s="5" t="s">
        <v>16</v>
      </c>
      <c r="G278" s="5">
        <v>6</v>
      </c>
      <c r="H278" s="5">
        <v>24</v>
      </c>
      <c r="I278" s="5">
        <v>20</v>
      </c>
      <c r="J278" s="9">
        <f t="shared" si="4"/>
        <v>16.666666666666668</v>
      </c>
    </row>
    <row r="279" spans="1:10" hidden="1" x14ac:dyDescent="0.35">
      <c r="A279" s="6">
        <v>45597</v>
      </c>
      <c r="B279" s="5" t="s">
        <v>22</v>
      </c>
      <c r="C279" s="5" t="s">
        <v>46</v>
      </c>
      <c r="D279" s="5" t="s">
        <v>44</v>
      </c>
      <c r="E279" s="5" t="s">
        <v>4</v>
      </c>
      <c r="F279" s="5" t="s">
        <v>45</v>
      </c>
      <c r="G279" s="5">
        <v>15</v>
      </c>
      <c r="H279" s="5">
        <v>35</v>
      </c>
      <c r="I279" s="5">
        <v>5</v>
      </c>
      <c r="J279" s="9">
        <f t="shared" si="4"/>
        <v>18.333333333333332</v>
      </c>
    </row>
    <row r="280" spans="1:10" hidden="1" x14ac:dyDescent="0.35">
      <c r="A280" s="6">
        <v>45597</v>
      </c>
      <c r="B280" s="5" t="s">
        <v>22</v>
      </c>
      <c r="C280" s="5" t="s">
        <v>52</v>
      </c>
      <c r="D280" s="5" t="s">
        <v>50</v>
      </c>
      <c r="E280" s="5" t="s">
        <v>4</v>
      </c>
      <c r="F280" s="5" t="s">
        <v>51</v>
      </c>
      <c r="G280" s="5">
        <v>18</v>
      </c>
      <c r="H280" s="5">
        <v>21</v>
      </c>
      <c r="I280" s="5">
        <v>17</v>
      </c>
      <c r="J280" s="9">
        <f t="shared" si="4"/>
        <v>18.666666666666668</v>
      </c>
    </row>
    <row r="281" spans="1:10" hidden="1" x14ac:dyDescent="0.35">
      <c r="A281" s="6">
        <v>45597</v>
      </c>
      <c r="B281" s="5" t="s">
        <v>22</v>
      </c>
      <c r="C281" s="5" t="s">
        <v>49</v>
      </c>
      <c r="D281" s="5" t="s">
        <v>55</v>
      </c>
      <c r="E281" s="5" t="s">
        <v>4</v>
      </c>
      <c r="F281" s="5" t="s">
        <v>56</v>
      </c>
      <c r="G281" s="5">
        <v>20</v>
      </c>
      <c r="H281" s="5">
        <v>19</v>
      </c>
      <c r="I281" s="5">
        <v>19</v>
      </c>
      <c r="J281" s="9">
        <f t="shared" si="4"/>
        <v>19.333333333333332</v>
      </c>
    </row>
    <row r="282" spans="1:10" hidden="1" x14ac:dyDescent="0.35">
      <c r="A282" s="6">
        <v>45597</v>
      </c>
      <c r="B282" s="5" t="s">
        <v>22</v>
      </c>
      <c r="C282" s="5" t="s">
        <v>9</v>
      </c>
      <c r="D282" s="5" t="s">
        <v>62</v>
      </c>
      <c r="E282" s="5" t="s">
        <v>27</v>
      </c>
      <c r="F282" s="5" t="s">
        <v>28</v>
      </c>
      <c r="G282" s="5">
        <v>24</v>
      </c>
      <c r="H282" s="5">
        <v>12</v>
      </c>
      <c r="I282" s="5">
        <v>23</v>
      </c>
      <c r="J282" s="9">
        <f t="shared" si="4"/>
        <v>19.666666666666668</v>
      </c>
    </row>
    <row r="283" spans="1:10" hidden="1" x14ac:dyDescent="0.35">
      <c r="A283" s="6">
        <v>45597</v>
      </c>
      <c r="B283" s="5" t="s">
        <v>22</v>
      </c>
      <c r="C283" s="5" t="s">
        <v>6</v>
      </c>
      <c r="D283" s="5" t="s">
        <v>41</v>
      </c>
      <c r="E283" s="5" t="s">
        <v>4</v>
      </c>
      <c r="F283" s="5" t="s">
        <v>28</v>
      </c>
      <c r="G283" s="5">
        <v>16</v>
      </c>
      <c r="H283" s="5">
        <v>20</v>
      </c>
      <c r="I283" s="5">
        <v>24</v>
      </c>
      <c r="J283" s="9">
        <f t="shared" si="4"/>
        <v>20</v>
      </c>
    </row>
    <row r="284" spans="1:10" x14ac:dyDescent="0.35">
      <c r="A284" s="6">
        <v>45597</v>
      </c>
      <c r="B284" s="5" t="s">
        <v>22</v>
      </c>
      <c r="C284" s="5" t="s">
        <v>36</v>
      </c>
      <c r="D284" s="5" t="s">
        <v>53</v>
      </c>
      <c r="E284" s="5" t="s">
        <v>4</v>
      </c>
      <c r="F284" s="5" t="s">
        <v>54</v>
      </c>
      <c r="G284" s="5">
        <v>14</v>
      </c>
      <c r="H284" s="5">
        <v>8</v>
      </c>
      <c r="I284" s="5">
        <v>42</v>
      </c>
      <c r="J284" s="9">
        <f t="shared" si="4"/>
        <v>21.333333333333332</v>
      </c>
    </row>
    <row r="285" spans="1:10" hidden="1" x14ac:dyDescent="0.35">
      <c r="A285" s="6">
        <v>45597</v>
      </c>
      <c r="B285" s="5" t="s">
        <v>22</v>
      </c>
      <c r="C285" s="5" t="s">
        <v>9</v>
      </c>
      <c r="D285" s="5" t="s">
        <v>61</v>
      </c>
      <c r="E285" s="5" t="s">
        <v>4</v>
      </c>
      <c r="F285" s="5" t="s">
        <v>28</v>
      </c>
      <c r="G285" s="5">
        <v>21</v>
      </c>
      <c r="H285" s="5">
        <v>9</v>
      </c>
      <c r="I285" s="5">
        <v>34</v>
      </c>
      <c r="J285" s="9">
        <f t="shared" si="4"/>
        <v>21.333333333333332</v>
      </c>
    </row>
    <row r="286" spans="1:10" hidden="1" x14ac:dyDescent="0.35">
      <c r="A286" s="6">
        <v>45597</v>
      </c>
      <c r="B286" s="5" t="s">
        <v>22</v>
      </c>
      <c r="C286" s="5" t="s">
        <v>52</v>
      </c>
      <c r="D286" s="5" t="s">
        <v>63</v>
      </c>
      <c r="E286" s="5" t="s">
        <v>4</v>
      </c>
      <c r="F286" s="5" t="s">
        <v>28</v>
      </c>
      <c r="G286" s="5">
        <v>27</v>
      </c>
      <c r="H286" s="5">
        <v>11</v>
      </c>
      <c r="I286" s="5">
        <v>26</v>
      </c>
      <c r="J286" s="9">
        <f t="shared" si="4"/>
        <v>21.333333333333332</v>
      </c>
    </row>
    <row r="287" spans="1:10" hidden="1" x14ac:dyDescent="0.35">
      <c r="A287" s="6">
        <v>45597</v>
      </c>
      <c r="B287" s="5" t="s">
        <v>22</v>
      </c>
      <c r="C287" s="5" t="s">
        <v>9</v>
      </c>
      <c r="D287" s="5" t="s">
        <v>57</v>
      </c>
      <c r="E287" s="5" t="s">
        <v>4</v>
      </c>
      <c r="F287" s="5" t="s">
        <v>58</v>
      </c>
      <c r="G287" s="5">
        <v>10</v>
      </c>
      <c r="H287" s="5">
        <v>27</v>
      </c>
      <c r="I287" s="5">
        <v>30</v>
      </c>
      <c r="J287" s="9">
        <f t="shared" si="4"/>
        <v>22.333333333333332</v>
      </c>
    </row>
    <row r="288" spans="1:10" hidden="1" x14ac:dyDescent="0.35">
      <c r="A288" s="6">
        <v>45597</v>
      </c>
      <c r="B288" s="5" t="s">
        <v>22</v>
      </c>
      <c r="C288" s="5" t="s">
        <v>9</v>
      </c>
      <c r="D288" s="5" t="s">
        <v>60</v>
      </c>
      <c r="E288" s="5" t="s">
        <v>4</v>
      </c>
      <c r="F288" s="5" t="s">
        <v>28</v>
      </c>
      <c r="G288" s="5">
        <v>19</v>
      </c>
      <c r="H288" s="5">
        <v>16</v>
      </c>
      <c r="I288" s="5">
        <v>32</v>
      </c>
      <c r="J288" s="9">
        <f t="shared" si="4"/>
        <v>22.333333333333332</v>
      </c>
    </row>
    <row r="289" spans="1:10" hidden="1" x14ac:dyDescent="0.35">
      <c r="A289" s="6">
        <v>45597</v>
      </c>
      <c r="B289" s="5" t="s">
        <v>22</v>
      </c>
      <c r="C289" s="5" t="s">
        <v>69</v>
      </c>
      <c r="D289" s="5" t="s">
        <v>67</v>
      </c>
      <c r="E289" s="5" t="s">
        <v>4</v>
      </c>
      <c r="F289" s="5" t="s">
        <v>68</v>
      </c>
      <c r="G289" s="5">
        <v>30</v>
      </c>
      <c r="H289" s="5">
        <v>25</v>
      </c>
      <c r="I289" s="5">
        <v>16</v>
      </c>
      <c r="J289" s="9">
        <f t="shared" si="4"/>
        <v>23.666666666666668</v>
      </c>
    </row>
    <row r="290" spans="1:10" x14ac:dyDescent="0.35">
      <c r="A290" s="6">
        <v>45597</v>
      </c>
      <c r="B290" s="5" t="s">
        <v>22</v>
      </c>
      <c r="C290" s="5" t="s">
        <v>36</v>
      </c>
      <c r="D290" s="5" t="s">
        <v>70</v>
      </c>
      <c r="E290" s="5" t="s">
        <v>4</v>
      </c>
      <c r="F290" s="5" t="s">
        <v>71</v>
      </c>
      <c r="G290" s="5">
        <v>29</v>
      </c>
      <c r="H290" s="5">
        <v>13</v>
      </c>
      <c r="I290" s="5">
        <v>29</v>
      </c>
      <c r="J290" s="9">
        <f t="shared" si="4"/>
        <v>23.666666666666668</v>
      </c>
    </row>
    <row r="291" spans="1:10" hidden="1" x14ac:dyDescent="0.35">
      <c r="A291" s="6">
        <v>45597</v>
      </c>
      <c r="B291" s="5" t="s">
        <v>22</v>
      </c>
      <c r="C291" s="5" t="s">
        <v>49</v>
      </c>
      <c r="D291" s="5" t="s">
        <v>74</v>
      </c>
      <c r="E291" s="5" t="s">
        <v>27</v>
      </c>
      <c r="F291" s="5" t="s">
        <v>28</v>
      </c>
      <c r="G291" s="5">
        <v>37</v>
      </c>
      <c r="H291" s="5">
        <v>41</v>
      </c>
      <c r="I291" s="5">
        <v>6</v>
      </c>
      <c r="J291" s="9">
        <f t="shared" si="4"/>
        <v>28</v>
      </c>
    </row>
    <row r="292" spans="1:10" hidden="1" x14ac:dyDescent="0.35">
      <c r="A292" s="6">
        <v>45597</v>
      </c>
      <c r="B292" s="5" t="s">
        <v>22</v>
      </c>
      <c r="C292" s="5" t="s">
        <v>65</v>
      </c>
      <c r="D292" s="5" t="s">
        <v>72</v>
      </c>
      <c r="E292" s="5" t="s">
        <v>4</v>
      </c>
      <c r="F292" s="5" t="s">
        <v>73</v>
      </c>
      <c r="G292" s="5">
        <v>12</v>
      </c>
      <c r="H292" s="5">
        <v>32</v>
      </c>
      <c r="I292" s="5">
        <v>43</v>
      </c>
      <c r="J292" s="9">
        <f t="shared" si="4"/>
        <v>29</v>
      </c>
    </row>
    <row r="293" spans="1:10" hidden="1" x14ac:dyDescent="0.35">
      <c r="A293" s="6">
        <v>45597</v>
      </c>
      <c r="B293" s="5" t="s">
        <v>22</v>
      </c>
      <c r="C293" s="5" t="s">
        <v>9</v>
      </c>
      <c r="D293" s="5" t="s">
        <v>81</v>
      </c>
      <c r="E293" s="5" t="s">
        <v>4</v>
      </c>
      <c r="F293" s="5" t="s">
        <v>82</v>
      </c>
      <c r="G293" s="5">
        <v>26</v>
      </c>
      <c r="H293" s="5">
        <v>23</v>
      </c>
      <c r="I293" s="5">
        <v>40</v>
      </c>
      <c r="J293" s="9">
        <f t="shared" si="4"/>
        <v>29.666666666666668</v>
      </c>
    </row>
    <row r="294" spans="1:10" hidden="1" x14ac:dyDescent="0.35">
      <c r="A294" s="6">
        <v>45597</v>
      </c>
      <c r="B294" s="5" t="s">
        <v>22</v>
      </c>
      <c r="C294" s="5" t="s">
        <v>6</v>
      </c>
      <c r="D294" s="5" t="s">
        <v>78</v>
      </c>
      <c r="E294" s="5" t="s">
        <v>4</v>
      </c>
      <c r="F294" s="5" t="s">
        <v>28</v>
      </c>
      <c r="G294" s="5">
        <v>34</v>
      </c>
      <c r="H294" s="5">
        <v>3</v>
      </c>
      <c r="I294" s="5">
        <v>60</v>
      </c>
      <c r="J294" s="9">
        <f t="shared" si="4"/>
        <v>32.333333333333336</v>
      </c>
    </row>
    <row r="295" spans="1:10" hidden="1" x14ac:dyDescent="0.35">
      <c r="A295" s="6">
        <v>45597</v>
      </c>
      <c r="B295" s="5" t="s">
        <v>22</v>
      </c>
      <c r="C295" s="5" t="s">
        <v>49</v>
      </c>
      <c r="D295" s="5" t="s">
        <v>83</v>
      </c>
      <c r="E295" s="5" t="s">
        <v>4</v>
      </c>
      <c r="F295" s="5" t="s">
        <v>28</v>
      </c>
      <c r="G295" s="5">
        <v>25</v>
      </c>
      <c r="H295" s="5">
        <v>59</v>
      </c>
      <c r="I295" s="5">
        <v>13</v>
      </c>
      <c r="J295" s="9">
        <f t="shared" si="4"/>
        <v>32.333333333333336</v>
      </c>
    </row>
    <row r="296" spans="1:10" hidden="1" x14ac:dyDescent="0.35">
      <c r="A296" s="6">
        <v>45597</v>
      </c>
      <c r="B296" s="5" t="s">
        <v>22</v>
      </c>
      <c r="C296" s="5" t="s">
        <v>49</v>
      </c>
      <c r="D296" s="5" t="s">
        <v>84</v>
      </c>
      <c r="E296" s="5" t="s">
        <v>4</v>
      </c>
      <c r="F296" s="5" t="s">
        <v>85</v>
      </c>
      <c r="G296" s="5">
        <v>28</v>
      </c>
      <c r="H296" s="5">
        <v>52</v>
      </c>
      <c r="I296" s="5">
        <v>18</v>
      </c>
      <c r="J296" s="9">
        <f t="shared" si="4"/>
        <v>32.666666666666664</v>
      </c>
    </row>
    <row r="297" spans="1:10" hidden="1" x14ac:dyDescent="0.35">
      <c r="A297" s="6">
        <v>45597</v>
      </c>
      <c r="B297" s="5" t="s">
        <v>22</v>
      </c>
      <c r="C297" s="5" t="s">
        <v>88</v>
      </c>
      <c r="D297" s="5" t="s">
        <v>86</v>
      </c>
      <c r="E297" s="5" t="s">
        <v>4</v>
      </c>
      <c r="F297" s="5" t="s">
        <v>87</v>
      </c>
      <c r="G297" s="5">
        <v>31</v>
      </c>
      <c r="H297" s="5">
        <v>55</v>
      </c>
      <c r="I297" s="5">
        <v>14</v>
      </c>
      <c r="J297" s="9">
        <f t="shared" si="4"/>
        <v>33.333333333333336</v>
      </c>
    </row>
    <row r="298" spans="1:10" hidden="1" x14ac:dyDescent="0.35">
      <c r="A298" s="6">
        <v>45597</v>
      </c>
      <c r="B298" s="5" t="s">
        <v>22</v>
      </c>
      <c r="C298" s="5" t="s">
        <v>49</v>
      </c>
      <c r="D298" s="5" t="s">
        <v>92</v>
      </c>
      <c r="E298" s="5" t="s">
        <v>4</v>
      </c>
      <c r="F298" s="5" t="s">
        <v>93</v>
      </c>
      <c r="G298" s="5">
        <v>23</v>
      </c>
      <c r="H298" s="5">
        <v>61</v>
      </c>
      <c r="I298" s="5">
        <v>27</v>
      </c>
      <c r="J298" s="9">
        <f t="shared" si="4"/>
        <v>37</v>
      </c>
    </row>
    <row r="299" spans="1:10" x14ac:dyDescent="0.35">
      <c r="A299" s="6">
        <v>45597</v>
      </c>
      <c r="B299" s="5" t="s">
        <v>22</v>
      </c>
      <c r="C299" s="5" t="s">
        <v>36</v>
      </c>
      <c r="D299" s="5" t="s">
        <v>97</v>
      </c>
      <c r="E299" s="5" t="s">
        <v>4</v>
      </c>
      <c r="F299" s="5" t="s">
        <v>98</v>
      </c>
      <c r="G299" s="5">
        <v>33</v>
      </c>
      <c r="H299" s="5">
        <v>42</v>
      </c>
      <c r="I299" s="5">
        <v>45</v>
      </c>
      <c r="J299" s="9">
        <f t="shared" si="4"/>
        <v>40</v>
      </c>
    </row>
    <row r="300" spans="1:10" hidden="1" x14ac:dyDescent="0.35">
      <c r="A300" s="6">
        <v>45597</v>
      </c>
      <c r="B300" s="5" t="s">
        <v>22</v>
      </c>
      <c r="C300" s="5" t="s">
        <v>12</v>
      </c>
      <c r="D300" s="5" t="s">
        <v>102</v>
      </c>
      <c r="E300" s="5" t="s">
        <v>4</v>
      </c>
      <c r="F300" s="5" t="s">
        <v>103</v>
      </c>
      <c r="G300" s="5">
        <v>35</v>
      </c>
      <c r="H300" s="5">
        <v>58</v>
      </c>
      <c r="I300" s="5">
        <v>28</v>
      </c>
      <c r="J300" s="9">
        <f t="shared" si="4"/>
        <v>40.333333333333336</v>
      </c>
    </row>
    <row r="301" spans="1:10" hidden="1" x14ac:dyDescent="0.35">
      <c r="A301" s="6">
        <v>45597</v>
      </c>
      <c r="B301" s="5" t="s">
        <v>22</v>
      </c>
      <c r="C301" s="5" t="s">
        <v>101</v>
      </c>
      <c r="D301" s="5" t="s">
        <v>100</v>
      </c>
      <c r="E301" s="5" t="s">
        <v>4</v>
      </c>
      <c r="F301" s="5" t="s">
        <v>28</v>
      </c>
      <c r="G301" s="5">
        <v>36</v>
      </c>
      <c r="H301" s="5">
        <v>37</v>
      </c>
      <c r="I301" s="5">
        <v>51</v>
      </c>
      <c r="J301" s="9">
        <f t="shared" si="4"/>
        <v>41.333333333333336</v>
      </c>
    </row>
    <row r="302" spans="1:10" hidden="1" x14ac:dyDescent="0.35">
      <c r="A302" s="6">
        <v>45597</v>
      </c>
      <c r="B302" s="5" t="s">
        <v>22</v>
      </c>
      <c r="C302" s="5" t="s">
        <v>49</v>
      </c>
      <c r="D302" s="5" t="s">
        <v>104</v>
      </c>
      <c r="E302" s="5" t="s">
        <v>4</v>
      </c>
      <c r="F302" s="5" t="s">
        <v>105</v>
      </c>
      <c r="G302" s="5">
        <v>40</v>
      </c>
      <c r="H302" s="5">
        <v>34</v>
      </c>
      <c r="I302" s="5">
        <v>50</v>
      </c>
      <c r="J302" s="9">
        <f t="shared" si="4"/>
        <v>41.333333333333336</v>
      </c>
    </row>
    <row r="303" spans="1:10" hidden="1" x14ac:dyDescent="0.35">
      <c r="A303" s="6">
        <v>45597</v>
      </c>
      <c r="B303" s="5" t="s">
        <v>22</v>
      </c>
      <c r="C303" s="5" t="s">
        <v>88</v>
      </c>
      <c r="D303" s="5" t="s">
        <v>109</v>
      </c>
      <c r="E303" s="5" t="s">
        <v>4</v>
      </c>
      <c r="F303" s="5" t="s">
        <v>110</v>
      </c>
      <c r="G303" s="5">
        <v>46</v>
      </c>
      <c r="H303" s="5">
        <v>45</v>
      </c>
      <c r="I303" s="5">
        <v>37</v>
      </c>
      <c r="J303" s="9">
        <f t="shared" si="4"/>
        <v>42.666666666666664</v>
      </c>
    </row>
    <row r="304" spans="1:10" hidden="1" x14ac:dyDescent="0.35">
      <c r="A304" s="6">
        <v>45597</v>
      </c>
      <c r="B304" s="5" t="s">
        <v>22</v>
      </c>
      <c r="C304" s="5" t="s">
        <v>9</v>
      </c>
      <c r="D304" s="5" t="s">
        <v>106</v>
      </c>
      <c r="E304" s="5" t="s">
        <v>4</v>
      </c>
      <c r="F304" s="5" t="s">
        <v>107</v>
      </c>
      <c r="G304" s="5">
        <v>64</v>
      </c>
      <c r="H304" s="5">
        <v>56</v>
      </c>
      <c r="I304" s="5">
        <v>15</v>
      </c>
      <c r="J304" s="9">
        <f t="shared" si="4"/>
        <v>45</v>
      </c>
    </row>
    <row r="305" spans="1:10" hidden="1" x14ac:dyDescent="0.35">
      <c r="A305" s="6">
        <v>45597</v>
      </c>
      <c r="B305" s="5" t="s">
        <v>22</v>
      </c>
      <c r="C305" s="5" t="s">
        <v>116</v>
      </c>
      <c r="D305" s="5" t="s">
        <v>114</v>
      </c>
      <c r="E305" s="5" t="s">
        <v>4</v>
      </c>
      <c r="F305" s="5" t="s">
        <v>115</v>
      </c>
      <c r="G305" s="5">
        <v>61</v>
      </c>
      <c r="H305" s="5">
        <v>33</v>
      </c>
      <c r="I305" s="5">
        <v>41</v>
      </c>
      <c r="J305" s="9">
        <f t="shared" si="4"/>
        <v>45</v>
      </c>
    </row>
    <row r="306" spans="1:10" hidden="1" x14ac:dyDescent="0.35">
      <c r="A306" s="6">
        <v>45597</v>
      </c>
      <c r="B306" s="5" t="s">
        <v>22</v>
      </c>
      <c r="C306" s="5" t="s">
        <v>6</v>
      </c>
      <c r="D306" s="5" t="s">
        <v>112</v>
      </c>
      <c r="E306" s="5" t="s">
        <v>4</v>
      </c>
      <c r="F306" s="5" t="s">
        <v>113</v>
      </c>
      <c r="G306" s="5">
        <v>50</v>
      </c>
      <c r="H306" s="5">
        <v>39</v>
      </c>
      <c r="I306" s="5">
        <v>47</v>
      </c>
      <c r="J306" s="9">
        <f t="shared" si="4"/>
        <v>45.333333333333336</v>
      </c>
    </row>
    <row r="307" spans="1:10" hidden="1" x14ac:dyDescent="0.35">
      <c r="A307" s="6">
        <v>45597</v>
      </c>
      <c r="B307" s="5" t="s">
        <v>22</v>
      </c>
      <c r="C307" s="5" t="s">
        <v>252</v>
      </c>
      <c r="D307" s="5" t="s">
        <v>127</v>
      </c>
      <c r="E307" s="5" t="s">
        <v>4</v>
      </c>
      <c r="F307" s="5" t="s">
        <v>128</v>
      </c>
      <c r="G307" s="5">
        <v>41</v>
      </c>
      <c r="H307" s="5">
        <v>49</v>
      </c>
      <c r="I307" s="5">
        <v>46</v>
      </c>
      <c r="J307" s="9">
        <f t="shared" si="4"/>
        <v>45.333333333333336</v>
      </c>
    </row>
    <row r="308" spans="1:10" hidden="1" x14ac:dyDescent="0.35">
      <c r="A308" s="6">
        <v>45597</v>
      </c>
      <c r="B308" s="5" t="s">
        <v>22</v>
      </c>
      <c r="C308" s="5" t="s">
        <v>6</v>
      </c>
      <c r="D308" s="5" t="s">
        <v>117</v>
      </c>
      <c r="E308" s="5" t="s">
        <v>4</v>
      </c>
      <c r="F308" s="5" t="s">
        <v>28</v>
      </c>
      <c r="G308" s="5">
        <v>48</v>
      </c>
      <c r="H308" s="5">
        <v>18</v>
      </c>
      <c r="I308" s="5">
        <v>72</v>
      </c>
      <c r="J308" s="9">
        <f t="shared" si="4"/>
        <v>46</v>
      </c>
    </row>
    <row r="309" spans="1:10" hidden="1" x14ac:dyDescent="0.35">
      <c r="A309" s="6">
        <v>45597</v>
      </c>
      <c r="B309" s="5" t="s">
        <v>22</v>
      </c>
      <c r="C309" s="5" t="s">
        <v>65</v>
      </c>
      <c r="D309" s="5" t="s">
        <v>122</v>
      </c>
      <c r="E309" s="5" t="s">
        <v>4</v>
      </c>
      <c r="F309" s="5" t="s">
        <v>123</v>
      </c>
      <c r="G309" s="5">
        <v>32</v>
      </c>
      <c r="H309" s="5">
        <v>51</v>
      </c>
      <c r="I309" s="5">
        <v>55</v>
      </c>
      <c r="J309" s="9">
        <f t="shared" si="4"/>
        <v>46</v>
      </c>
    </row>
    <row r="310" spans="1:10" hidden="1" x14ac:dyDescent="0.35">
      <c r="A310" s="6">
        <v>45597</v>
      </c>
      <c r="B310" s="5" t="s">
        <v>22</v>
      </c>
      <c r="C310" s="5" t="s">
        <v>9</v>
      </c>
      <c r="D310" s="5" t="s">
        <v>118</v>
      </c>
      <c r="E310" s="5" t="s">
        <v>4</v>
      </c>
      <c r="F310" s="5" t="s">
        <v>119</v>
      </c>
      <c r="G310" s="5">
        <v>56</v>
      </c>
      <c r="H310" s="5">
        <v>36</v>
      </c>
      <c r="I310" s="5">
        <v>48</v>
      </c>
      <c r="J310" s="9">
        <f t="shared" si="4"/>
        <v>46.666666666666664</v>
      </c>
    </row>
    <row r="311" spans="1:10" hidden="1" x14ac:dyDescent="0.35">
      <c r="A311" s="6">
        <v>45597</v>
      </c>
      <c r="B311" s="5" t="s">
        <v>22</v>
      </c>
      <c r="C311" s="5" t="s">
        <v>80</v>
      </c>
      <c r="D311" s="5" t="s">
        <v>133</v>
      </c>
      <c r="E311" s="5" t="s">
        <v>4</v>
      </c>
      <c r="F311" s="5" t="s">
        <v>134</v>
      </c>
      <c r="G311" s="5">
        <v>51</v>
      </c>
      <c r="H311" s="5">
        <v>54</v>
      </c>
      <c r="I311" s="5">
        <v>35</v>
      </c>
      <c r="J311" s="9">
        <f t="shared" si="4"/>
        <v>46.666666666666664</v>
      </c>
    </row>
    <row r="312" spans="1:10" hidden="1" x14ac:dyDescent="0.35">
      <c r="A312" s="6">
        <v>45597</v>
      </c>
      <c r="B312" s="5" t="s">
        <v>22</v>
      </c>
      <c r="C312" s="5" t="s">
        <v>132</v>
      </c>
      <c r="D312" s="5" t="s">
        <v>130</v>
      </c>
      <c r="E312" s="5" t="s">
        <v>4</v>
      </c>
      <c r="F312" s="5" t="s">
        <v>131</v>
      </c>
      <c r="G312" s="5">
        <v>49</v>
      </c>
      <c r="H312" s="5">
        <v>31</v>
      </c>
      <c r="I312" s="5">
        <v>62</v>
      </c>
      <c r="J312" s="9">
        <f t="shared" si="4"/>
        <v>47.333333333333336</v>
      </c>
    </row>
    <row r="313" spans="1:10" x14ac:dyDescent="0.35">
      <c r="A313" s="6">
        <v>45597</v>
      </c>
      <c r="B313" s="5" t="s">
        <v>22</v>
      </c>
      <c r="C313" s="5" t="s">
        <v>36</v>
      </c>
      <c r="D313" s="5" t="s">
        <v>135</v>
      </c>
      <c r="E313" s="5" t="s">
        <v>4</v>
      </c>
      <c r="F313" s="5" t="s">
        <v>136</v>
      </c>
      <c r="G313" s="5">
        <v>58</v>
      </c>
      <c r="H313" s="5">
        <v>50</v>
      </c>
      <c r="I313" s="5">
        <v>38</v>
      </c>
      <c r="J313" s="9">
        <f t="shared" si="4"/>
        <v>48.666666666666664</v>
      </c>
    </row>
    <row r="314" spans="1:10" hidden="1" x14ac:dyDescent="0.35">
      <c r="A314" s="6">
        <v>45597</v>
      </c>
      <c r="B314" s="5" t="s">
        <v>22</v>
      </c>
      <c r="C314" s="5" t="s">
        <v>12</v>
      </c>
      <c r="D314" s="5" t="s">
        <v>137</v>
      </c>
      <c r="E314" s="5" t="s">
        <v>27</v>
      </c>
      <c r="F314" s="5" t="s">
        <v>28</v>
      </c>
      <c r="G314" s="5">
        <v>38</v>
      </c>
      <c r="H314" s="5">
        <v>57</v>
      </c>
      <c r="I314" s="5">
        <v>52</v>
      </c>
      <c r="J314" s="9">
        <f t="shared" si="4"/>
        <v>49</v>
      </c>
    </row>
    <row r="315" spans="1:10" hidden="1" x14ac:dyDescent="0.35">
      <c r="A315" s="6">
        <v>45597</v>
      </c>
      <c r="B315" s="5" t="s">
        <v>22</v>
      </c>
      <c r="C315" s="5" t="s">
        <v>116</v>
      </c>
      <c r="D315" s="5" t="s">
        <v>129</v>
      </c>
      <c r="E315" s="5" t="s">
        <v>4</v>
      </c>
      <c r="F315" s="5" t="s">
        <v>28</v>
      </c>
      <c r="G315" s="5">
        <v>89</v>
      </c>
      <c r="H315" s="5">
        <v>38</v>
      </c>
      <c r="I315" s="5">
        <v>22</v>
      </c>
      <c r="J315" s="9">
        <f t="shared" si="4"/>
        <v>49.666666666666664</v>
      </c>
    </row>
    <row r="316" spans="1:10" hidden="1" x14ac:dyDescent="0.35">
      <c r="A316" s="6">
        <v>45597</v>
      </c>
      <c r="B316" s="5" t="s">
        <v>22</v>
      </c>
      <c r="C316" s="5" t="s">
        <v>88</v>
      </c>
      <c r="D316" s="5" t="s">
        <v>139</v>
      </c>
      <c r="E316" s="5" t="s">
        <v>4</v>
      </c>
      <c r="F316" s="5" t="s">
        <v>28</v>
      </c>
      <c r="G316" s="5">
        <v>54</v>
      </c>
      <c r="H316" s="5">
        <v>43</v>
      </c>
      <c r="I316" s="5">
        <v>61</v>
      </c>
      <c r="J316" s="9">
        <f t="shared" si="4"/>
        <v>52.666666666666664</v>
      </c>
    </row>
    <row r="317" spans="1:10" hidden="1" x14ac:dyDescent="0.35">
      <c r="A317" s="6">
        <v>45597</v>
      </c>
      <c r="B317" s="5" t="s">
        <v>22</v>
      </c>
      <c r="C317" s="5" t="s">
        <v>49</v>
      </c>
      <c r="D317" s="5" t="s">
        <v>147</v>
      </c>
      <c r="E317" s="5" t="s">
        <v>4</v>
      </c>
      <c r="F317" s="5" t="s">
        <v>148</v>
      </c>
      <c r="G317" s="5">
        <v>39</v>
      </c>
      <c r="H317" s="5">
        <v>63</v>
      </c>
      <c r="I317" s="5">
        <v>57</v>
      </c>
      <c r="J317" s="9">
        <f t="shared" si="4"/>
        <v>53</v>
      </c>
    </row>
    <row r="318" spans="1:10" hidden="1" x14ac:dyDescent="0.35">
      <c r="A318" s="6">
        <v>45597</v>
      </c>
      <c r="B318" s="5" t="s">
        <v>22</v>
      </c>
      <c r="C318" s="5" t="s">
        <v>29</v>
      </c>
      <c r="D318" s="5" t="s">
        <v>146</v>
      </c>
      <c r="E318" s="5" t="s">
        <v>4</v>
      </c>
      <c r="F318" s="5" t="s">
        <v>28</v>
      </c>
      <c r="G318" s="5">
        <v>60</v>
      </c>
      <c r="H318" s="5">
        <v>29</v>
      </c>
      <c r="I318" s="5">
        <v>73</v>
      </c>
      <c r="J318" s="9">
        <f t="shared" si="4"/>
        <v>54</v>
      </c>
    </row>
    <row r="319" spans="1:10" hidden="1" x14ac:dyDescent="0.35">
      <c r="A319" s="6">
        <v>45597</v>
      </c>
      <c r="B319" s="5" t="s">
        <v>22</v>
      </c>
      <c r="C319" s="5" t="s">
        <v>145</v>
      </c>
      <c r="D319" s="5" t="s">
        <v>144</v>
      </c>
      <c r="E319" s="5" t="s">
        <v>4</v>
      </c>
      <c r="F319" s="5" t="s">
        <v>28</v>
      </c>
      <c r="G319" s="5">
        <v>72</v>
      </c>
      <c r="H319" s="5">
        <v>44</v>
      </c>
      <c r="I319" s="5">
        <v>53</v>
      </c>
      <c r="J319" s="9">
        <f t="shared" si="4"/>
        <v>56.333333333333336</v>
      </c>
    </row>
    <row r="320" spans="1:10" hidden="1" x14ac:dyDescent="0.35">
      <c r="A320" s="6">
        <v>45597</v>
      </c>
      <c r="B320" s="5" t="s">
        <v>22</v>
      </c>
      <c r="C320" s="5" t="s">
        <v>116</v>
      </c>
      <c r="D320" s="5" t="s">
        <v>154</v>
      </c>
      <c r="E320" s="5" t="s">
        <v>4</v>
      </c>
      <c r="F320" s="5" t="s">
        <v>155</v>
      </c>
      <c r="G320" s="5">
        <v>66</v>
      </c>
      <c r="H320" s="5">
        <v>46</v>
      </c>
      <c r="I320" s="5">
        <v>58</v>
      </c>
      <c r="J320" s="9">
        <f t="shared" si="4"/>
        <v>56.666666666666664</v>
      </c>
    </row>
    <row r="321" spans="1:10" x14ac:dyDescent="0.35">
      <c r="A321" s="6">
        <v>45597</v>
      </c>
      <c r="B321" s="5" t="s">
        <v>22</v>
      </c>
      <c r="C321" s="5" t="s">
        <v>76</v>
      </c>
      <c r="D321" s="5" t="s">
        <v>156</v>
      </c>
      <c r="E321" s="5" t="s">
        <v>4</v>
      </c>
      <c r="F321" s="5" t="s">
        <v>157</v>
      </c>
      <c r="G321" s="5">
        <v>55</v>
      </c>
      <c r="H321" s="5">
        <v>80</v>
      </c>
      <c r="I321" s="5">
        <v>36</v>
      </c>
      <c r="J321" s="9">
        <f t="shared" si="4"/>
        <v>57</v>
      </c>
    </row>
    <row r="322" spans="1:10" hidden="1" x14ac:dyDescent="0.35">
      <c r="A322" s="6">
        <v>45597</v>
      </c>
      <c r="B322" s="5" t="s">
        <v>22</v>
      </c>
      <c r="C322" s="5" t="s">
        <v>49</v>
      </c>
      <c r="D322" s="5" t="s">
        <v>152</v>
      </c>
      <c r="E322" s="5" t="s">
        <v>4</v>
      </c>
      <c r="F322" s="5" t="s">
        <v>153</v>
      </c>
      <c r="G322" s="5">
        <v>59</v>
      </c>
      <c r="H322" s="5">
        <v>83</v>
      </c>
      <c r="I322" s="5">
        <v>31</v>
      </c>
      <c r="J322" s="9">
        <f t="shared" ref="J322:J385" si="5">AVERAGE(G322:I322)</f>
        <v>57.666666666666664</v>
      </c>
    </row>
    <row r="323" spans="1:10" hidden="1" x14ac:dyDescent="0.35">
      <c r="A323" s="6">
        <v>45597</v>
      </c>
      <c r="B323" s="5" t="s">
        <v>22</v>
      </c>
      <c r="C323" s="5" t="s">
        <v>12</v>
      </c>
      <c r="D323" s="5" t="s">
        <v>158</v>
      </c>
      <c r="E323" s="5" t="s">
        <v>4</v>
      </c>
      <c r="F323" s="5" t="s">
        <v>28</v>
      </c>
      <c r="G323" s="5">
        <v>79</v>
      </c>
      <c r="H323" s="5">
        <v>64</v>
      </c>
      <c r="I323" s="5">
        <v>33</v>
      </c>
      <c r="J323" s="9">
        <f t="shared" si="5"/>
        <v>58.666666666666664</v>
      </c>
    </row>
    <row r="324" spans="1:10" hidden="1" x14ac:dyDescent="0.35">
      <c r="A324" s="6">
        <v>45597</v>
      </c>
      <c r="B324" s="5" t="s">
        <v>22</v>
      </c>
      <c r="C324" s="5" t="s">
        <v>145</v>
      </c>
      <c r="D324" s="5" t="s">
        <v>163</v>
      </c>
      <c r="E324" s="5" t="s">
        <v>4</v>
      </c>
      <c r="F324" s="5" t="s">
        <v>28</v>
      </c>
      <c r="G324" s="5">
        <v>47</v>
      </c>
      <c r="H324" s="5">
        <v>48</v>
      </c>
      <c r="I324" s="5">
        <v>81</v>
      </c>
      <c r="J324" s="9">
        <f t="shared" si="5"/>
        <v>58.666666666666664</v>
      </c>
    </row>
    <row r="325" spans="1:10" hidden="1" x14ac:dyDescent="0.35">
      <c r="A325" s="6">
        <v>45597</v>
      </c>
      <c r="B325" s="5" t="s">
        <v>22</v>
      </c>
      <c r="C325" s="5" t="s">
        <v>52</v>
      </c>
      <c r="D325" s="5" t="s">
        <v>160</v>
      </c>
      <c r="E325" s="5" t="s">
        <v>4</v>
      </c>
      <c r="F325" s="5" t="s">
        <v>28</v>
      </c>
      <c r="G325" s="5">
        <v>74</v>
      </c>
      <c r="H325" s="5">
        <v>30</v>
      </c>
      <c r="I325" s="5">
        <v>75</v>
      </c>
      <c r="J325" s="9">
        <f t="shared" si="5"/>
        <v>59.666666666666664</v>
      </c>
    </row>
    <row r="326" spans="1:10" hidden="1" x14ac:dyDescent="0.35">
      <c r="A326" s="6">
        <v>45597</v>
      </c>
      <c r="B326" s="5" t="s">
        <v>22</v>
      </c>
      <c r="C326" s="5" t="s">
        <v>9</v>
      </c>
      <c r="D326" s="5" t="s">
        <v>161</v>
      </c>
      <c r="E326" s="5" t="s">
        <v>162</v>
      </c>
      <c r="F326" s="5" t="s">
        <v>28</v>
      </c>
      <c r="G326" s="5">
        <v>68</v>
      </c>
      <c r="H326" s="5">
        <v>67</v>
      </c>
      <c r="I326" s="5">
        <v>44</v>
      </c>
      <c r="J326" s="9">
        <f t="shared" si="5"/>
        <v>59.666666666666664</v>
      </c>
    </row>
    <row r="327" spans="1:10" hidden="1" x14ac:dyDescent="0.35">
      <c r="A327" s="6">
        <v>45597</v>
      </c>
      <c r="B327" s="5" t="s">
        <v>22</v>
      </c>
      <c r="C327" s="5" t="s">
        <v>12</v>
      </c>
      <c r="D327" s="5" t="s">
        <v>167</v>
      </c>
      <c r="E327" s="5" t="s">
        <v>4</v>
      </c>
      <c r="F327" s="5" t="s">
        <v>168</v>
      </c>
      <c r="G327" s="5">
        <v>45</v>
      </c>
      <c r="H327" s="5">
        <v>66</v>
      </c>
      <c r="I327" s="5">
        <v>68</v>
      </c>
      <c r="J327" s="9">
        <f t="shared" si="5"/>
        <v>59.666666666666664</v>
      </c>
    </row>
    <row r="328" spans="1:10" hidden="1" x14ac:dyDescent="0.35">
      <c r="A328" s="6">
        <v>45597</v>
      </c>
      <c r="B328" s="5" t="s">
        <v>22</v>
      </c>
      <c r="C328" s="5" t="s">
        <v>121</v>
      </c>
      <c r="D328" s="5" t="s">
        <v>166</v>
      </c>
      <c r="E328" s="5" t="s">
        <v>4</v>
      </c>
      <c r="F328" s="5" t="s">
        <v>28</v>
      </c>
      <c r="G328" s="5">
        <v>42</v>
      </c>
      <c r="H328" s="5">
        <v>69</v>
      </c>
      <c r="I328" s="5">
        <v>70</v>
      </c>
      <c r="J328" s="9">
        <f t="shared" si="5"/>
        <v>60.333333333333336</v>
      </c>
    </row>
    <row r="329" spans="1:10" hidden="1" x14ac:dyDescent="0.35">
      <c r="A329" s="6">
        <v>45597</v>
      </c>
      <c r="B329" s="5" t="s">
        <v>22</v>
      </c>
      <c r="C329" s="5" t="s">
        <v>12</v>
      </c>
      <c r="D329" s="5" t="s">
        <v>164</v>
      </c>
      <c r="E329" s="5" t="s">
        <v>4</v>
      </c>
      <c r="F329" s="5" t="s">
        <v>165</v>
      </c>
      <c r="G329" s="5">
        <v>71</v>
      </c>
      <c r="H329" s="5">
        <v>74</v>
      </c>
      <c r="I329" s="5">
        <v>39</v>
      </c>
      <c r="J329" s="9">
        <f t="shared" si="5"/>
        <v>61.333333333333336</v>
      </c>
    </row>
    <row r="330" spans="1:10" hidden="1" x14ac:dyDescent="0.35">
      <c r="A330" s="6">
        <v>45597</v>
      </c>
      <c r="B330" s="5" t="s">
        <v>22</v>
      </c>
      <c r="C330" s="5" t="s">
        <v>121</v>
      </c>
      <c r="D330" s="5" t="s">
        <v>173</v>
      </c>
      <c r="E330" s="5" t="s">
        <v>4</v>
      </c>
      <c r="F330" s="5" t="s">
        <v>174</v>
      </c>
      <c r="G330" s="5">
        <v>43</v>
      </c>
      <c r="H330" s="5">
        <v>78</v>
      </c>
      <c r="I330" s="5">
        <v>65</v>
      </c>
      <c r="J330" s="9">
        <f t="shared" si="5"/>
        <v>62</v>
      </c>
    </row>
    <row r="331" spans="1:10" hidden="1" x14ac:dyDescent="0.35">
      <c r="A331" s="6">
        <v>45597</v>
      </c>
      <c r="B331" s="5" t="s">
        <v>22</v>
      </c>
      <c r="C331" s="5" t="s">
        <v>80</v>
      </c>
      <c r="D331" s="5" t="s">
        <v>176</v>
      </c>
      <c r="E331" s="5" t="s">
        <v>4</v>
      </c>
      <c r="F331" s="5" t="s">
        <v>28</v>
      </c>
      <c r="G331" s="5">
        <v>76</v>
      </c>
      <c r="H331" s="5">
        <v>28</v>
      </c>
      <c r="I331" s="5">
        <v>87</v>
      </c>
      <c r="J331" s="9">
        <f t="shared" si="5"/>
        <v>63.666666666666664</v>
      </c>
    </row>
    <row r="332" spans="1:10" hidden="1" x14ac:dyDescent="0.35">
      <c r="A332" s="6">
        <v>45597</v>
      </c>
      <c r="B332" s="5" t="s">
        <v>22</v>
      </c>
      <c r="C332" s="5" t="s">
        <v>6</v>
      </c>
      <c r="D332" s="5" t="s">
        <v>169</v>
      </c>
      <c r="E332" s="5" t="s">
        <v>4</v>
      </c>
      <c r="F332" s="5" t="s">
        <v>170</v>
      </c>
      <c r="G332" s="5">
        <v>69</v>
      </c>
      <c r="H332" s="5">
        <v>40</v>
      </c>
      <c r="I332" s="5">
        <v>83</v>
      </c>
      <c r="J332" s="9">
        <f t="shared" si="5"/>
        <v>64</v>
      </c>
    </row>
    <row r="333" spans="1:10" hidden="1" x14ac:dyDescent="0.35">
      <c r="A333" s="6">
        <v>45597</v>
      </c>
      <c r="B333" s="5" t="s">
        <v>22</v>
      </c>
      <c r="C333" s="5" t="s">
        <v>12</v>
      </c>
      <c r="D333" s="5" t="s">
        <v>175</v>
      </c>
      <c r="E333" s="5" t="s">
        <v>4</v>
      </c>
      <c r="F333" s="5" t="s">
        <v>28</v>
      </c>
      <c r="G333" s="5">
        <v>81</v>
      </c>
      <c r="H333" s="5">
        <v>53</v>
      </c>
      <c r="I333" s="5">
        <v>59</v>
      </c>
      <c r="J333" s="9">
        <f t="shared" si="5"/>
        <v>64.333333333333329</v>
      </c>
    </row>
    <row r="334" spans="1:10" x14ac:dyDescent="0.35">
      <c r="A334" s="6">
        <v>45597</v>
      </c>
      <c r="B334" s="5" t="s">
        <v>22</v>
      </c>
      <c r="C334" s="5" t="s">
        <v>36</v>
      </c>
      <c r="D334" s="5" t="s">
        <v>171</v>
      </c>
      <c r="E334" s="5" t="s">
        <v>4</v>
      </c>
      <c r="F334" s="5" t="s">
        <v>172</v>
      </c>
      <c r="G334" s="5">
        <v>73</v>
      </c>
      <c r="H334" s="5">
        <v>71</v>
      </c>
      <c r="I334" s="5">
        <v>54</v>
      </c>
      <c r="J334" s="9">
        <f t="shared" si="5"/>
        <v>66</v>
      </c>
    </row>
    <row r="335" spans="1:10" hidden="1" x14ac:dyDescent="0.35">
      <c r="A335" s="6">
        <v>45597</v>
      </c>
      <c r="B335" s="5" t="s">
        <v>22</v>
      </c>
      <c r="C335" s="5" t="s">
        <v>252</v>
      </c>
      <c r="D335" s="5" t="s">
        <v>179</v>
      </c>
      <c r="E335" s="5" t="s">
        <v>4</v>
      </c>
      <c r="F335" s="5" t="s">
        <v>28</v>
      </c>
      <c r="G335" s="5">
        <v>75</v>
      </c>
      <c r="H335" s="5">
        <v>60</v>
      </c>
      <c r="I335" s="5">
        <v>63</v>
      </c>
      <c r="J335" s="9">
        <f t="shared" si="5"/>
        <v>66</v>
      </c>
    </row>
    <row r="336" spans="1:10" hidden="1" x14ac:dyDescent="0.35">
      <c r="A336" s="6">
        <v>45597</v>
      </c>
      <c r="B336" s="5" t="s">
        <v>22</v>
      </c>
      <c r="C336" s="5" t="s">
        <v>101</v>
      </c>
      <c r="D336" s="5" t="s">
        <v>184</v>
      </c>
      <c r="E336" s="5" t="s">
        <v>4</v>
      </c>
      <c r="F336" s="5" t="s">
        <v>28</v>
      </c>
      <c r="G336" s="5">
        <v>44</v>
      </c>
      <c r="H336" s="5">
        <v>86</v>
      </c>
      <c r="I336" s="5">
        <v>69</v>
      </c>
      <c r="J336" s="9">
        <f t="shared" si="5"/>
        <v>66.333333333333329</v>
      </c>
    </row>
    <row r="337" spans="1:10" hidden="1" x14ac:dyDescent="0.35">
      <c r="A337" s="6">
        <v>45597</v>
      </c>
      <c r="B337" s="5" t="s">
        <v>22</v>
      </c>
      <c r="C337" s="5" t="s">
        <v>188</v>
      </c>
      <c r="D337" s="5" t="s">
        <v>187</v>
      </c>
      <c r="E337" s="5" t="s">
        <v>4</v>
      </c>
      <c r="F337" s="5" t="s">
        <v>28</v>
      </c>
      <c r="G337" s="5">
        <v>53</v>
      </c>
      <c r="H337" s="5">
        <v>77</v>
      </c>
      <c r="I337" s="5">
        <v>76</v>
      </c>
      <c r="J337" s="9">
        <f t="shared" si="5"/>
        <v>68.666666666666671</v>
      </c>
    </row>
    <row r="338" spans="1:10" hidden="1" x14ac:dyDescent="0.35">
      <c r="A338" s="6">
        <v>45597</v>
      </c>
      <c r="B338" s="5" t="s">
        <v>22</v>
      </c>
      <c r="C338" s="5" t="s">
        <v>188</v>
      </c>
      <c r="D338" s="5" t="s">
        <v>189</v>
      </c>
      <c r="E338" s="5" t="s">
        <v>4</v>
      </c>
      <c r="F338" s="5" t="s">
        <v>190</v>
      </c>
      <c r="G338" s="5">
        <v>98</v>
      </c>
      <c r="H338" s="5">
        <v>62</v>
      </c>
      <c r="I338" s="5">
        <v>49</v>
      </c>
      <c r="J338" s="9">
        <f t="shared" si="5"/>
        <v>69.666666666666671</v>
      </c>
    </row>
    <row r="339" spans="1:10" hidden="1" x14ac:dyDescent="0.35">
      <c r="A339" s="6">
        <v>45597</v>
      </c>
      <c r="B339" s="5" t="s">
        <v>22</v>
      </c>
      <c r="C339" s="5" t="s">
        <v>12</v>
      </c>
      <c r="D339" s="5" t="s">
        <v>185</v>
      </c>
      <c r="E339" s="5" t="s">
        <v>162</v>
      </c>
      <c r="F339" s="5" t="s">
        <v>28</v>
      </c>
      <c r="G339" s="5">
        <v>63</v>
      </c>
      <c r="H339" s="5">
        <v>84</v>
      </c>
      <c r="I339" s="5">
        <v>64</v>
      </c>
      <c r="J339" s="9">
        <f t="shared" si="5"/>
        <v>70.333333333333329</v>
      </c>
    </row>
    <row r="340" spans="1:10" hidden="1" x14ac:dyDescent="0.35">
      <c r="A340" s="6">
        <v>45597</v>
      </c>
      <c r="B340" s="5" t="s">
        <v>22</v>
      </c>
      <c r="C340" s="5" t="s">
        <v>202</v>
      </c>
      <c r="D340" s="5" t="s">
        <v>200</v>
      </c>
      <c r="E340" s="5" t="s">
        <v>4</v>
      </c>
      <c r="F340" s="5" t="s">
        <v>201</v>
      </c>
      <c r="G340" s="5">
        <v>62</v>
      </c>
      <c r="H340" s="5">
        <v>70</v>
      </c>
      <c r="I340" s="5">
        <v>90</v>
      </c>
      <c r="J340" s="9">
        <f t="shared" si="5"/>
        <v>74</v>
      </c>
    </row>
    <row r="341" spans="1:10" x14ac:dyDescent="0.35">
      <c r="A341" s="6">
        <v>45597</v>
      </c>
      <c r="B341" s="5" t="s">
        <v>22</v>
      </c>
      <c r="C341" s="5" t="s">
        <v>36</v>
      </c>
      <c r="D341" s="5" t="s">
        <v>192</v>
      </c>
      <c r="E341" s="5" t="s">
        <v>4</v>
      </c>
      <c r="F341" s="5" t="s">
        <v>193</v>
      </c>
      <c r="G341" s="5">
        <v>84</v>
      </c>
      <c r="H341" s="5">
        <v>85</v>
      </c>
      <c r="I341" s="5">
        <v>56</v>
      </c>
      <c r="J341" s="9">
        <f t="shared" si="5"/>
        <v>75</v>
      </c>
    </row>
    <row r="342" spans="1:10" hidden="1" x14ac:dyDescent="0.35">
      <c r="A342" s="6">
        <v>45597</v>
      </c>
      <c r="B342" s="5" t="s">
        <v>22</v>
      </c>
      <c r="C342" s="5" t="s">
        <v>12</v>
      </c>
      <c r="D342" s="5" t="s">
        <v>194</v>
      </c>
      <c r="E342" s="5" t="s">
        <v>4</v>
      </c>
      <c r="F342" s="5" t="s">
        <v>28</v>
      </c>
      <c r="G342" s="5">
        <v>82</v>
      </c>
      <c r="H342" s="5">
        <v>72</v>
      </c>
      <c r="I342" s="5">
        <v>71</v>
      </c>
      <c r="J342" s="9">
        <f t="shared" si="5"/>
        <v>75</v>
      </c>
    </row>
    <row r="343" spans="1:10" hidden="1" x14ac:dyDescent="0.35">
      <c r="A343" s="6">
        <v>45597</v>
      </c>
      <c r="B343" s="5" t="s">
        <v>22</v>
      </c>
      <c r="C343" s="5" t="s">
        <v>12</v>
      </c>
      <c r="D343" s="5" t="s">
        <v>195</v>
      </c>
      <c r="E343" s="5" t="s">
        <v>4</v>
      </c>
      <c r="F343" s="5" t="s">
        <v>28</v>
      </c>
      <c r="G343" s="5">
        <v>70</v>
      </c>
      <c r="H343" s="5">
        <v>89</v>
      </c>
      <c r="I343" s="5">
        <v>66</v>
      </c>
      <c r="J343" s="9">
        <f t="shared" si="5"/>
        <v>75</v>
      </c>
    </row>
    <row r="344" spans="1:10" hidden="1" x14ac:dyDescent="0.35">
      <c r="A344" s="6">
        <v>45597</v>
      </c>
      <c r="B344" s="5" t="s">
        <v>22</v>
      </c>
      <c r="C344" s="5" t="s">
        <v>145</v>
      </c>
      <c r="D344" s="5" t="s">
        <v>199</v>
      </c>
      <c r="E344" s="5" t="s">
        <v>4</v>
      </c>
      <c r="F344" s="5" t="s">
        <v>28</v>
      </c>
      <c r="G344" s="5">
        <v>95</v>
      </c>
      <c r="H344" s="5">
        <v>47</v>
      </c>
      <c r="I344" s="5">
        <v>84</v>
      </c>
      <c r="J344" s="9">
        <f t="shared" si="5"/>
        <v>75.333333333333329</v>
      </c>
    </row>
    <row r="345" spans="1:10" hidden="1" x14ac:dyDescent="0.35">
      <c r="A345" s="6">
        <v>45597</v>
      </c>
      <c r="B345" s="5" t="s">
        <v>22</v>
      </c>
      <c r="C345" s="5" t="s">
        <v>52</v>
      </c>
      <c r="D345" s="5" t="s">
        <v>203</v>
      </c>
      <c r="E345" s="5" t="s">
        <v>4</v>
      </c>
      <c r="F345" s="5" t="s">
        <v>204</v>
      </c>
      <c r="G345" s="5">
        <v>77</v>
      </c>
      <c r="H345" s="5">
        <v>75</v>
      </c>
      <c r="I345" s="5">
        <v>77</v>
      </c>
      <c r="J345" s="9">
        <f t="shared" si="5"/>
        <v>76.333333333333329</v>
      </c>
    </row>
    <row r="346" spans="1:10" hidden="1" x14ac:dyDescent="0.35">
      <c r="A346" s="6">
        <v>45597</v>
      </c>
      <c r="B346" s="5" t="s">
        <v>22</v>
      </c>
      <c r="C346" s="5" t="s">
        <v>206</v>
      </c>
      <c r="D346" s="5" t="s">
        <v>205</v>
      </c>
      <c r="E346" s="5" t="s">
        <v>4</v>
      </c>
      <c r="F346" s="5" t="s">
        <v>28</v>
      </c>
      <c r="G346" s="5">
        <v>57</v>
      </c>
      <c r="H346" s="5">
        <v>81</v>
      </c>
      <c r="I346" s="5">
        <v>91</v>
      </c>
      <c r="J346" s="9">
        <f t="shared" si="5"/>
        <v>76.333333333333329</v>
      </c>
    </row>
    <row r="347" spans="1:10" hidden="1" x14ac:dyDescent="0.35">
      <c r="A347" s="6">
        <v>45597</v>
      </c>
      <c r="B347" s="5" t="s">
        <v>22</v>
      </c>
      <c r="C347" s="5" t="s">
        <v>210</v>
      </c>
      <c r="D347" s="5" t="s">
        <v>208</v>
      </c>
      <c r="E347" s="5" t="s">
        <v>4</v>
      </c>
      <c r="F347" s="5" t="s">
        <v>209</v>
      </c>
      <c r="G347" s="5">
        <v>87</v>
      </c>
      <c r="H347" s="5">
        <v>73</v>
      </c>
      <c r="I347" s="5">
        <v>79</v>
      </c>
      <c r="J347" s="9">
        <f t="shared" si="5"/>
        <v>79.666666666666671</v>
      </c>
    </row>
    <row r="348" spans="1:10" hidden="1" x14ac:dyDescent="0.35">
      <c r="A348" s="6">
        <v>45597</v>
      </c>
      <c r="B348" s="5" t="s">
        <v>22</v>
      </c>
      <c r="C348" s="5" t="s">
        <v>252</v>
      </c>
      <c r="D348" s="5" t="s">
        <v>228</v>
      </c>
      <c r="E348" s="5" t="s">
        <v>4</v>
      </c>
      <c r="F348" s="5" t="s">
        <v>28</v>
      </c>
      <c r="G348" s="5">
        <v>67</v>
      </c>
      <c r="H348" s="5">
        <v>76</v>
      </c>
      <c r="I348" s="5">
        <v>99</v>
      </c>
      <c r="J348" s="9">
        <f t="shared" si="5"/>
        <v>80.666666666666671</v>
      </c>
    </row>
    <row r="349" spans="1:10" hidden="1" x14ac:dyDescent="0.35">
      <c r="A349" s="6">
        <v>45597</v>
      </c>
      <c r="B349" s="5" t="s">
        <v>22</v>
      </c>
      <c r="C349" s="5" t="s">
        <v>49</v>
      </c>
      <c r="D349" s="5" t="s">
        <v>213</v>
      </c>
      <c r="E349" s="5" t="s">
        <v>4</v>
      </c>
      <c r="F349" s="5" t="s">
        <v>28</v>
      </c>
      <c r="G349" s="5">
        <v>78</v>
      </c>
      <c r="H349" s="5">
        <v>91</v>
      </c>
      <c r="I349" s="5">
        <v>78</v>
      </c>
      <c r="J349" s="9">
        <f t="shared" si="5"/>
        <v>82.333333333333329</v>
      </c>
    </row>
    <row r="350" spans="1:10" hidden="1" x14ac:dyDescent="0.35">
      <c r="A350" s="6">
        <v>45597</v>
      </c>
      <c r="B350" s="5" t="s">
        <v>22</v>
      </c>
      <c r="C350" s="5" t="s">
        <v>12</v>
      </c>
      <c r="D350" s="5" t="s">
        <v>220</v>
      </c>
      <c r="E350" s="5" t="s">
        <v>4</v>
      </c>
      <c r="F350" s="5" t="s">
        <v>28</v>
      </c>
      <c r="G350" s="5">
        <v>65</v>
      </c>
      <c r="H350" s="5">
        <v>88</v>
      </c>
      <c r="I350" s="5">
        <v>95</v>
      </c>
      <c r="J350" s="9">
        <f t="shared" si="5"/>
        <v>82.666666666666671</v>
      </c>
    </row>
    <row r="351" spans="1:10" hidden="1" x14ac:dyDescent="0.35">
      <c r="A351" s="6">
        <v>45597</v>
      </c>
      <c r="B351" s="5" t="s">
        <v>22</v>
      </c>
      <c r="C351" s="5" t="s">
        <v>6</v>
      </c>
      <c r="D351" s="5" t="s">
        <v>226</v>
      </c>
      <c r="E351" s="5" t="s">
        <v>4</v>
      </c>
      <c r="F351" s="5" t="s">
        <v>28</v>
      </c>
      <c r="G351" s="5">
        <v>83</v>
      </c>
      <c r="H351" s="5">
        <v>68</v>
      </c>
      <c r="I351" s="5">
        <v>97</v>
      </c>
      <c r="J351" s="9">
        <f t="shared" si="5"/>
        <v>82.666666666666671</v>
      </c>
    </row>
    <row r="352" spans="1:10" x14ac:dyDescent="0.35">
      <c r="A352" s="6">
        <v>45597</v>
      </c>
      <c r="B352" s="5" t="s">
        <v>22</v>
      </c>
      <c r="C352" s="5" t="s">
        <v>36</v>
      </c>
      <c r="D352" s="5" t="s">
        <v>239</v>
      </c>
      <c r="E352" s="5" t="s">
        <v>4</v>
      </c>
      <c r="F352" s="5" t="s">
        <v>240</v>
      </c>
      <c r="G352" s="5">
        <v>52</v>
      </c>
      <c r="H352" s="5">
        <v>98</v>
      </c>
      <c r="I352" s="5">
        <v>98</v>
      </c>
      <c r="J352" s="9">
        <f t="shared" si="5"/>
        <v>82.666666666666671</v>
      </c>
    </row>
    <row r="353" spans="1:10" hidden="1" x14ac:dyDescent="0.35">
      <c r="A353" s="6">
        <v>45597</v>
      </c>
      <c r="B353" s="5" t="s">
        <v>22</v>
      </c>
      <c r="C353" s="5" t="s">
        <v>126</v>
      </c>
      <c r="D353" s="5" t="s">
        <v>253</v>
      </c>
      <c r="E353" s="5" t="s">
        <v>4</v>
      </c>
      <c r="F353" s="5" t="e">
        <v>#N/A</v>
      </c>
      <c r="G353" s="5">
        <v>86</v>
      </c>
      <c r="H353" s="5">
        <v>65</v>
      </c>
      <c r="I353" s="5">
        <v>100</v>
      </c>
      <c r="J353" s="9">
        <f t="shared" si="5"/>
        <v>83.666666666666671</v>
      </c>
    </row>
    <row r="354" spans="1:10" hidden="1" x14ac:dyDescent="0.35">
      <c r="A354" s="6">
        <v>45597</v>
      </c>
      <c r="B354" s="5" t="s">
        <v>22</v>
      </c>
      <c r="C354" s="5" t="s">
        <v>9</v>
      </c>
      <c r="D354" s="5" t="s">
        <v>219</v>
      </c>
      <c r="E354" s="5" t="s">
        <v>4</v>
      </c>
      <c r="F354" s="5" t="s">
        <v>28</v>
      </c>
      <c r="G354" s="5">
        <v>88</v>
      </c>
      <c r="H354" s="5">
        <v>79</v>
      </c>
      <c r="I354" s="5">
        <v>86</v>
      </c>
      <c r="J354" s="9">
        <f t="shared" si="5"/>
        <v>84.333333333333329</v>
      </c>
    </row>
    <row r="355" spans="1:10" hidden="1" x14ac:dyDescent="0.35">
      <c r="A355" s="6">
        <v>45597</v>
      </c>
      <c r="B355" s="5" t="s">
        <v>22</v>
      </c>
      <c r="C355" s="5" t="s">
        <v>145</v>
      </c>
      <c r="D355" s="5" t="s">
        <v>217</v>
      </c>
      <c r="E355" s="5" t="s">
        <v>4</v>
      </c>
      <c r="F355" s="5" t="s">
        <v>218</v>
      </c>
      <c r="G355" s="5">
        <v>85</v>
      </c>
      <c r="H355" s="5">
        <v>82</v>
      </c>
      <c r="I355" s="5">
        <v>88</v>
      </c>
      <c r="J355" s="9">
        <f t="shared" si="5"/>
        <v>85</v>
      </c>
    </row>
    <row r="356" spans="1:10" hidden="1" x14ac:dyDescent="0.35">
      <c r="A356" s="6">
        <v>45597</v>
      </c>
      <c r="B356" s="5" t="s">
        <v>22</v>
      </c>
      <c r="C356" s="5" t="s">
        <v>206</v>
      </c>
      <c r="D356" s="5" t="s">
        <v>229</v>
      </c>
      <c r="E356" s="5" t="s">
        <v>4</v>
      </c>
      <c r="F356" s="5" t="s">
        <v>230</v>
      </c>
      <c r="G356" s="5">
        <v>93</v>
      </c>
      <c r="H356" s="5">
        <v>99</v>
      </c>
      <c r="I356" s="5">
        <v>67</v>
      </c>
      <c r="J356" s="9">
        <f t="shared" si="5"/>
        <v>86.333333333333329</v>
      </c>
    </row>
    <row r="357" spans="1:10" hidden="1" x14ac:dyDescent="0.35">
      <c r="A357" s="6">
        <v>45597</v>
      </c>
      <c r="B357" s="5" t="s">
        <v>22</v>
      </c>
      <c r="C357" s="5" t="s">
        <v>252</v>
      </c>
      <c r="D357" s="5" t="s">
        <v>224</v>
      </c>
      <c r="E357" s="5" t="s">
        <v>4</v>
      </c>
      <c r="F357" s="5" t="s">
        <v>225</v>
      </c>
      <c r="G357" s="5">
        <v>91</v>
      </c>
      <c r="H357" s="5">
        <v>87</v>
      </c>
      <c r="I357" s="5">
        <v>82</v>
      </c>
      <c r="J357" s="9">
        <f t="shared" si="5"/>
        <v>86.666666666666671</v>
      </c>
    </row>
    <row r="358" spans="1:10" hidden="1" x14ac:dyDescent="0.35">
      <c r="A358" s="6">
        <v>45597</v>
      </c>
      <c r="B358" s="5" t="s">
        <v>22</v>
      </c>
      <c r="C358" s="5" t="s">
        <v>126</v>
      </c>
      <c r="D358" s="5" t="s">
        <v>236</v>
      </c>
      <c r="E358" s="5" t="s">
        <v>4</v>
      </c>
      <c r="F358" s="5" t="s">
        <v>237</v>
      </c>
      <c r="G358" s="5">
        <v>97</v>
      </c>
      <c r="H358" s="5">
        <v>96</v>
      </c>
      <c r="I358" s="5">
        <v>74</v>
      </c>
      <c r="J358" s="9">
        <f t="shared" si="5"/>
        <v>89</v>
      </c>
    </row>
    <row r="359" spans="1:10" hidden="1" x14ac:dyDescent="0.35">
      <c r="A359" s="6">
        <v>45597</v>
      </c>
      <c r="B359" s="5" t="s">
        <v>22</v>
      </c>
      <c r="C359" s="5" t="s">
        <v>6</v>
      </c>
      <c r="D359" s="5" t="s">
        <v>235</v>
      </c>
      <c r="E359" s="5" t="s">
        <v>4</v>
      </c>
      <c r="F359" s="5" t="s">
        <v>28</v>
      </c>
      <c r="G359" s="5">
        <v>90</v>
      </c>
      <c r="H359" s="5">
        <v>93</v>
      </c>
      <c r="I359" s="5">
        <v>85</v>
      </c>
      <c r="J359" s="9">
        <f t="shared" si="5"/>
        <v>89.333333333333329</v>
      </c>
    </row>
    <row r="360" spans="1:10" hidden="1" x14ac:dyDescent="0.35">
      <c r="A360" s="6">
        <v>45597</v>
      </c>
      <c r="B360" s="5" t="s">
        <v>22</v>
      </c>
      <c r="C360" s="5" t="s">
        <v>52</v>
      </c>
      <c r="D360" s="5" t="s">
        <v>233</v>
      </c>
      <c r="E360" s="5" t="s">
        <v>4</v>
      </c>
      <c r="F360" s="5" t="s">
        <v>234</v>
      </c>
      <c r="G360" s="5">
        <v>99</v>
      </c>
      <c r="H360" s="5">
        <v>92</v>
      </c>
      <c r="I360" s="5">
        <v>80</v>
      </c>
      <c r="J360" s="9">
        <f t="shared" si="5"/>
        <v>90.333333333333329</v>
      </c>
    </row>
    <row r="361" spans="1:10" hidden="1" x14ac:dyDescent="0.35">
      <c r="A361" s="6">
        <v>45597</v>
      </c>
      <c r="B361" s="5" t="s">
        <v>22</v>
      </c>
      <c r="C361" s="5" t="s">
        <v>145</v>
      </c>
      <c r="D361" s="5" t="s">
        <v>250</v>
      </c>
      <c r="E361" s="5" t="s">
        <v>4</v>
      </c>
      <c r="F361" s="5" t="s">
        <v>28</v>
      </c>
      <c r="G361" s="5">
        <v>80</v>
      </c>
      <c r="H361" s="5">
        <v>100</v>
      </c>
      <c r="I361" s="5">
        <v>96</v>
      </c>
      <c r="J361" s="9">
        <f t="shared" si="5"/>
        <v>92</v>
      </c>
    </row>
    <row r="362" spans="1:10" x14ac:dyDescent="0.35">
      <c r="A362" s="6">
        <v>45597</v>
      </c>
      <c r="B362" s="5" t="s">
        <v>22</v>
      </c>
      <c r="C362" s="5" t="s">
        <v>36</v>
      </c>
      <c r="D362" s="5" t="s">
        <v>241</v>
      </c>
      <c r="E362" s="5" t="s">
        <v>4</v>
      </c>
      <c r="F362" s="5" t="s">
        <v>242</v>
      </c>
      <c r="G362" s="5">
        <v>94</v>
      </c>
      <c r="H362" s="5">
        <v>90</v>
      </c>
      <c r="I362" s="5">
        <v>93</v>
      </c>
      <c r="J362" s="9">
        <f t="shared" si="5"/>
        <v>92.333333333333329</v>
      </c>
    </row>
    <row r="363" spans="1:10" hidden="1" x14ac:dyDescent="0.35">
      <c r="A363" s="6">
        <v>45597</v>
      </c>
      <c r="B363" s="5" t="s">
        <v>22</v>
      </c>
      <c r="C363" s="5" t="s">
        <v>12</v>
      </c>
      <c r="D363" s="5" t="s">
        <v>243</v>
      </c>
      <c r="E363" s="5" t="s">
        <v>4</v>
      </c>
      <c r="F363" s="5" t="s">
        <v>28</v>
      </c>
      <c r="G363" s="5">
        <v>92</v>
      </c>
      <c r="H363" s="5">
        <v>94</v>
      </c>
      <c r="I363" s="5">
        <v>92</v>
      </c>
      <c r="J363" s="9">
        <f t="shared" si="5"/>
        <v>92.666666666666671</v>
      </c>
    </row>
    <row r="364" spans="1:10" hidden="1" x14ac:dyDescent="0.35">
      <c r="A364" s="6">
        <v>45597</v>
      </c>
      <c r="B364" s="5" t="s">
        <v>22</v>
      </c>
      <c r="C364" s="5" t="s">
        <v>69</v>
      </c>
      <c r="D364" s="5" t="s">
        <v>246</v>
      </c>
      <c r="E364" s="5" t="s">
        <v>4</v>
      </c>
      <c r="F364" s="5" t="s">
        <v>247</v>
      </c>
      <c r="G364" s="5">
        <v>96</v>
      </c>
      <c r="H364" s="5">
        <v>97</v>
      </c>
      <c r="I364" s="5">
        <v>89</v>
      </c>
      <c r="J364" s="9">
        <f t="shared" si="5"/>
        <v>94</v>
      </c>
    </row>
    <row r="365" spans="1:10" hidden="1" x14ac:dyDescent="0.35">
      <c r="A365" s="6">
        <v>45597</v>
      </c>
      <c r="B365" s="5" t="s">
        <v>22</v>
      </c>
      <c r="C365" s="5" t="s">
        <v>46</v>
      </c>
      <c r="D365" s="5" t="s">
        <v>251</v>
      </c>
      <c r="E365" s="5" t="s">
        <v>27</v>
      </c>
      <c r="F365" s="5" t="s">
        <v>28</v>
      </c>
      <c r="G365" s="5">
        <v>100</v>
      </c>
      <c r="H365" s="5">
        <v>95</v>
      </c>
      <c r="I365" s="5">
        <v>94</v>
      </c>
      <c r="J365" s="9">
        <f t="shared" si="5"/>
        <v>96.333333333333329</v>
      </c>
    </row>
    <row r="366" spans="1:10" hidden="1" x14ac:dyDescent="0.35">
      <c r="A366" s="8">
        <v>45566</v>
      </c>
      <c r="B366" s="7" t="s">
        <v>22</v>
      </c>
      <c r="C366" s="7" t="s">
        <v>6</v>
      </c>
      <c r="D366" s="7" t="s">
        <v>3</v>
      </c>
      <c r="E366" s="7" t="s">
        <v>4</v>
      </c>
      <c r="F366" s="7" t="s">
        <v>5</v>
      </c>
      <c r="G366" s="7">
        <v>2</v>
      </c>
      <c r="H366" s="7">
        <v>1</v>
      </c>
      <c r="I366" s="7">
        <v>3</v>
      </c>
      <c r="J366" s="9">
        <f t="shared" si="5"/>
        <v>2</v>
      </c>
    </row>
    <row r="367" spans="1:10" hidden="1" x14ac:dyDescent="0.35">
      <c r="A367" s="8">
        <v>45566</v>
      </c>
      <c r="B367" s="7" t="s">
        <v>22</v>
      </c>
      <c r="C367" s="7" t="s">
        <v>9</v>
      </c>
      <c r="D367" s="7" t="s">
        <v>7</v>
      </c>
      <c r="E367" s="7" t="s">
        <v>4</v>
      </c>
      <c r="F367" s="7" t="s">
        <v>8</v>
      </c>
      <c r="G367" s="7">
        <v>1</v>
      </c>
      <c r="H367" s="7">
        <v>4</v>
      </c>
      <c r="I367" s="7">
        <v>1</v>
      </c>
      <c r="J367" s="9">
        <f t="shared" si="5"/>
        <v>2</v>
      </c>
    </row>
    <row r="368" spans="1:10" hidden="1" x14ac:dyDescent="0.35">
      <c r="A368" s="8">
        <v>45566</v>
      </c>
      <c r="B368" s="7" t="s">
        <v>22</v>
      </c>
      <c r="C368" s="7" t="s">
        <v>9</v>
      </c>
      <c r="D368" s="7" t="s">
        <v>13</v>
      </c>
      <c r="E368" s="7" t="s">
        <v>4</v>
      </c>
      <c r="F368" s="7" t="s">
        <v>14</v>
      </c>
      <c r="G368" s="7">
        <v>7</v>
      </c>
      <c r="H368" s="7">
        <v>2</v>
      </c>
      <c r="I368" s="7">
        <v>8</v>
      </c>
      <c r="J368" s="9">
        <f t="shared" si="5"/>
        <v>5.666666666666667</v>
      </c>
    </row>
    <row r="369" spans="1:11" hidden="1" x14ac:dyDescent="0.35">
      <c r="A369" s="8">
        <v>45566</v>
      </c>
      <c r="B369" s="7" t="s">
        <v>22</v>
      </c>
      <c r="C369" s="7" t="s">
        <v>252</v>
      </c>
      <c r="D369" s="7" t="s">
        <v>30</v>
      </c>
      <c r="E369" s="7" t="s">
        <v>4</v>
      </c>
      <c r="F369" s="7" t="s">
        <v>31</v>
      </c>
      <c r="G369" s="7">
        <v>6</v>
      </c>
      <c r="H369" s="7">
        <v>8</v>
      </c>
      <c r="I369" s="7">
        <v>7</v>
      </c>
      <c r="J369" s="9">
        <f t="shared" si="5"/>
        <v>7</v>
      </c>
    </row>
    <row r="370" spans="1:11" hidden="1" x14ac:dyDescent="0.35">
      <c r="A370" s="8">
        <v>45566</v>
      </c>
      <c r="B370" s="7" t="s">
        <v>22</v>
      </c>
      <c r="C370" s="7" t="s">
        <v>9</v>
      </c>
      <c r="D370" s="7" t="s">
        <v>33</v>
      </c>
      <c r="E370" s="7" t="s">
        <v>4</v>
      </c>
      <c r="F370" s="7" t="s">
        <v>28</v>
      </c>
      <c r="G370" s="7">
        <v>10</v>
      </c>
      <c r="H370" s="7">
        <v>5</v>
      </c>
      <c r="I370" s="7">
        <v>6</v>
      </c>
      <c r="J370" s="9">
        <f t="shared" si="5"/>
        <v>7</v>
      </c>
    </row>
    <row r="371" spans="1:11" hidden="1" x14ac:dyDescent="0.35">
      <c r="A371" s="8">
        <v>45566</v>
      </c>
      <c r="B371" s="7" t="s">
        <v>22</v>
      </c>
      <c r="C371" s="7" t="s">
        <v>29</v>
      </c>
      <c r="D371" s="7" t="s">
        <v>26</v>
      </c>
      <c r="E371" s="7" t="s">
        <v>27</v>
      </c>
      <c r="F371" s="7" t="s">
        <v>28</v>
      </c>
      <c r="G371" s="7">
        <v>4</v>
      </c>
      <c r="H371" s="7">
        <v>14</v>
      </c>
      <c r="I371" s="7">
        <v>5</v>
      </c>
      <c r="J371" s="9">
        <f t="shared" si="5"/>
        <v>7.666666666666667</v>
      </c>
    </row>
    <row r="372" spans="1:11" hidden="1" x14ac:dyDescent="0.35">
      <c r="A372" s="8">
        <v>45566</v>
      </c>
      <c r="B372" s="7" t="s">
        <v>22</v>
      </c>
      <c r="C372" s="7" t="s">
        <v>9</v>
      </c>
      <c r="D372" s="7" t="s">
        <v>39</v>
      </c>
      <c r="E372" s="7" t="s">
        <v>4</v>
      </c>
      <c r="F372" s="7" t="s">
        <v>40</v>
      </c>
      <c r="G372" s="7">
        <v>3</v>
      </c>
      <c r="H372" s="7">
        <v>12</v>
      </c>
      <c r="I372" s="7">
        <v>18</v>
      </c>
      <c r="J372" s="9">
        <f t="shared" si="5"/>
        <v>11</v>
      </c>
    </row>
    <row r="373" spans="1:11" x14ac:dyDescent="0.35">
      <c r="A373" s="8">
        <v>45566</v>
      </c>
      <c r="B373" s="7" t="s">
        <v>22</v>
      </c>
      <c r="C373" s="7" t="s">
        <v>36</v>
      </c>
      <c r="D373" s="7" t="s">
        <v>42</v>
      </c>
      <c r="E373" s="7" t="s">
        <v>4</v>
      </c>
      <c r="F373" s="7" t="s">
        <v>43</v>
      </c>
      <c r="G373" s="7">
        <v>14</v>
      </c>
      <c r="H373" s="7">
        <v>19</v>
      </c>
      <c r="I373" s="7">
        <v>2</v>
      </c>
      <c r="J373" s="9">
        <f t="shared" si="5"/>
        <v>11.666666666666666</v>
      </c>
      <c r="K373" t="s">
        <v>811</v>
      </c>
    </row>
    <row r="374" spans="1:11" hidden="1" x14ac:dyDescent="0.35">
      <c r="A374" s="8">
        <v>45566</v>
      </c>
      <c r="B374" s="7" t="s">
        <v>22</v>
      </c>
      <c r="C374" s="7" t="s">
        <v>52</v>
      </c>
      <c r="D374" s="7" t="s">
        <v>50</v>
      </c>
      <c r="E374" s="7" t="s">
        <v>4</v>
      </c>
      <c r="F374" s="7" t="s">
        <v>51</v>
      </c>
      <c r="G374" s="7">
        <v>17</v>
      </c>
      <c r="H374" s="7">
        <v>13</v>
      </c>
      <c r="I374" s="7">
        <v>10</v>
      </c>
      <c r="J374" s="9">
        <f t="shared" si="5"/>
        <v>13.333333333333334</v>
      </c>
    </row>
    <row r="375" spans="1:11" hidden="1" x14ac:dyDescent="0.35">
      <c r="A375" s="8">
        <v>45566</v>
      </c>
      <c r="B375" s="7" t="s">
        <v>22</v>
      </c>
      <c r="C375" s="7" t="s">
        <v>12</v>
      </c>
      <c r="D375" s="7" t="s">
        <v>24</v>
      </c>
      <c r="E375" s="7" t="s">
        <v>4</v>
      </c>
      <c r="F375" s="7" t="s">
        <v>25</v>
      </c>
      <c r="G375" s="7">
        <v>9</v>
      </c>
      <c r="H375" s="7">
        <v>23</v>
      </c>
      <c r="I375" s="7">
        <v>9</v>
      </c>
      <c r="J375" s="9">
        <f t="shared" si="5"/>
        <v>13.666666666666666</v>
      </c>
    </row>
    <row r="376" spans="1:11" hidden="1" x14ac:dyDescent="0.35">
      <c r="A376" s="8">
        <v>45566</v>
      </c>
      <c r="B376" s="7" t="s">
        <v>22</v>
      </c>
      <c r="C376" s="7" t="s">
        <v>9</v>
      </c>
      <c r="D376" s="7" t="s">
        <v>15</v>
      </c>
      <c r="E376" s="7" t="s">
        <v>4</v>
      </c>
      <c r="F376" s="7" t="s">
        <v>16</v>
      </c>
      <c r="G376" s="7">
        <v>5</v>
      </c>
      <c r="H376" s="7">
        <v>21</v>
      </c>
      <c r="I376" s="7">
        <v>17</v>
      </c>
      <c r="J376" s="9">
        <f t="shared" si="5"/>
        <v>14.333333333333334</v>
      </c>
    </row>
    <row r="377" spans="1:11" hidden="1" x14ac:dyDescent="0.35">
      <c r="A377" s="8">
        <v>45566</v>
      </c>
      <c r="B377" s="7" t="s">
        <v>22</v>
      </c>
      <c r="C377" s="7" t="s">
        <v>46</v>
      </c>
      <c r="D377" s="7" t="s">
        <v>44</v>
      </c>
      <c r="E377" s="7" t="s">
        <v>4</v>
      </c>
      <c r="F377" s="7" t="s">
        <v>45</v>
      </c>
      <c r="G377" s="7">
        <v>12</v>
      </c>
      <c r="H377" s="7">
        <v>28</v>
      </c>
      <c r="I377" s="7">
        <v>4</v>
      </c>
      <c r="J377" s="9">
        <f t="shared" si="5"/>
        <v>14.666666666666666</v>
      </c>
    </row>
    <row r="378" spans="1:11" hidden="1" x14ac:dyDescent="0.35">
      <c r="A378" s="8">
        <v>45566</v>
      </c>
      <c r="B378" s="7" t="s">
        <v>22</v>
      </c>
      <c r="C378" s="7" t="s">
        <v>49</v>
      </c>
      <c r="D378" s="7" t="s">
        <v>55</v>
      </c>
      <c r="E378" s="7" t="s">
        <v>4</v>
      </c>
      <c r="F378" s="7" t="s">
        <v>56</v>
      </c>
      <c r="G378" s="7">
        <v>16</v>
      </c>
      <c r="H378" s="7">
        <v>17</v>
      </c>
      <c r="I378" s="7">
        <v>16</v>
      </c>
      <c r="J378" s="9">
        <f t="shared" si="5"/>
        <v>16.333333333333332</v>
      </c>
    </row>
    <row r="379" spans="1:11" hidden="1" x14ac:dyDescent="0.35">
      <c r="A379" s="8">
        <v>45566</v>
      </c>
      <c r="B379" s="7" t="s">
        <v>22</v>
      </c>
      <c r="C379" s="7" t="s">
        <v>9</v>
      </c>
      <c r="D379" s="7" t="s">
        <v>62</v>
      </c>
      <c r="E379" s="7" t="s">
        <v>27</v>
      </c>
      <c r="F379" s="7" t="s">
        <v>28</v>
      </c>
      <c r="G379" s="7">
        <v>20</v>
      </c>
      <c r="H379" s="7">
        <v>10</v>
      </c>
      <c r="I379" s="7">
        <v>20</v>
      </c>
      <c r="J379" s="9">
        <f t="shared" si="5"/>
        <v>16.666666666666668</v>
      </c>
    </row>
    <row r="380" spans="1:11" hidden="1" x14ac:dyDescent="0.35">
      <c r="A380" s="8">
        <v>45566</v>
      </c>
      <c r="B380" s="7" t="s">
        <v>22</v>
      </c>
      <c r="C380" s="7" t="s">
        <v>6</v>
      </c>
      <c r="D380" s="7" t="s">
        <v>41</v>
      </c>
      <c r="E380" s="7" t="s">
        <v>4</v>
      </c>
      <c r="F380" s="7" t="s">
        <v>28</v>
      </c>
      <c r="G380" s="7">
        <v>13</v>
      </c>
      <c r="H380" s="7">
        <v>18</v>
      </c>
      <c r="I380" s="7">
        <v>21</v>
      </c>
      <c r="J380" s="9">
        <f t="shared" si="5"/>
        <v>17.333333333333332</v>
      </c>
    </row>
    <row r="381" spans="1:11" x14ac:dyDescent="0.35">
      <c r="A381" s="8">
        <v>45566</v>
      </c>
      <c r="B381" s="7" t="s">
        <v>22</v>
      </c>
      <c r="C381" s="7" t="s">
        <v>36</v>
      </c>
      <c r="D381" s="7" t="s">
        <v>53</v>
      </c>
      <c r="E381" s="7" t="s">
        <v>4</v>
      </c>
      <c r="F381" s="7" t="s">
        <v>54</v>
      </c>
      <c r="G381" s="7">
        <v>11</v>
      </c>
      <c r="H381" s="7">
        <v>6</v>
      </c>
      <c r="I381" s="7">
        <v>36</v>
      </c>
      <c r="J381" s="9">
        <f t="shared" si="5"/>
        <v>17.666666666666668</v>
      </c>
      <c r="K381" t="s">
        <v>811</v>
      </c>
    </row>
    <row r="382" spans="1:11" hidden="1" x14ac:dyDescent="0.35">
      <c r="A382" s="8">
        <v>45566</v>
      </c>
      <c r="B382" s="7" t="s">
        <v>22</v>
      </c>
      <c r="C382" s="7" t="s">
        <v>9</v>
      </c>
      <c r="D382" s="7" t="s">
        <v>61</v>
      </c>
      <c r="E382" s="7" t="s">
        <v>4</v>
      </c>
      <c r="F382" s="7" t="s">
        <v>28</v>
      </c>
      <c r="G382" s="7">
        <v>18</v>
      </c>
      <c r="H382" s="7">
        <v>7</v>
      </c>
      <c r="I382" s="7">
        <v>29</v>
      </c>
      <c r="J382" s="9">
        <f t="shared" si="5"/>
        <v>18</v>
      </c>
    </row>
    <row r="383" spans="1:11" hidden="1" x14ac:dyDescent="0.35">
      <c r="A383" s="8">
        <v>45566</v>
      </c>
      <c r="B383" s="7" t="s">
        <v>22</v>
      </c>
      <c r="C383" s="7" t="s">
        <v>52</v>
      </c>
      <c r="D383" s="7" t="s">
        <v>63</v>
      </c>
      <c r="E383" s="7" t="s">
        <v>4</v>
      </c>
      <c r="F383" s="7" t="s">
        <v>28</v>
      </c>
      <c r="G383" s="7">
        <v>23</v>
      </c>
      <c r="H383" s="7">
        <v>9</v>
      </c>
      <c r="I383" s="7">
        <v>22</v>
      </c>
      <c r="J383" s="9">
        <f t="shared" si="5"/>
        <v>18</v>
      </c>
    </row>
    <row r="384" spans="1:11" hidden="1" x14ac:dyDescent="0.35">
      <c r="A384" s="8">
        <v>45566</v>
      </c>
      <c r="B384" s="7" t="s">
        <v>22</v>
      </c>
      <c r="C384" s="7" t="s">
        <v>9</v>
      </c>
      <c r="D384" s="7" t="s">
        <v>57</v>
      </c>
      <c r="E384" s="7" t="s">
        <v>4</v>
      </c>
      <c r="F384" s="7" t="s">
        <v>58</v>
      </c>
      <c r="G384" s="7">
        <v>8</v>
      </c>
      <c r="H384" s="7">
        <v>24</v>
      </c>
      <c r="I384" s="7">
        <v>26</v>
      </c>
      <c r="J384" s="9">
        <f t="shared" si="5"/>
        <v>19.333333333333332</v>
      </c>
    </row>
    <row r="385" spans="1:11" hidden="1" x14ac:dyDescent="0.35">
      <c r="A385" s="8">
        <v>45566</v>
      </c>
      <c r="B385" s="7" t="s">
        <v>22</v>
      </c>
      <c r="C385" s="7" t="s">
        <v>9</v>
      </c>
      <c r="D385" s="7" t="s">
        <v>60</v>
      </c>
      <c r="E385" s="7" t="s">
        <v>4</v>
      </c>
      <c r="F385" s="7" t="s">
        <v>28</v>
      </c>
      <c r="G385" s="7">
        <v>15</v>
      </c>
      <c r="H385" s="7">
        <v>15</v>
      </c>
      <c r="I385" s="7">
        <v>28</v>
      </c>
      <c r="J385" s="9">
        <f t="shared" si="5"/>
        <v>19.333333333333332</v>
      </c>
    </row>
    <row r="386" spans="1:11" x14ac:dyDescent="0.35">
      <c r="A386" s="8">
        <v>45566</v>
      </c>
      <c r="B386" s="7" t="s">
        <v>22</v>
      </c>
      <c r="C386" s="7" t="s">
        <v>36</v>
      </c>
      <c r="D386" s="7" t="s">
        <v>70</v>
      </c>
      <c r="E386" s="7" t="s">
        <v>4</v>
      </c>
      <c r="F386" s="7" t="s">
        <v>71</v>
      </c>
      <c r="G386" s="7">
        <v>25</v>
      </c>
      <c r="H386" s="7">
        <v>11</v>
      </c>
      <c r="I386" s="7">
        <v>25</v>
      </c>
      <c r="J386" s="9">
        <f t="shared" ref="J386:J445" si="6">AVERAGE(G386:I386)</f>
        <v>20.333333333333332</v>
      </c>
      <c r="K386" t="s">
        <v>811</v>
      </c>
    </row>
    <row r="387" spans="1:11" hidden="1" x14ac:dyDescent="0.35">
      <c r="A387" s="8">
        <v>45566</v>
      </c>
      <c r="B387" s="7" t="s">
        <v>22</v>
      </c>
      <c r="C387" s="7" t="s">
        <v>69</v>
      </c>
      <c r="D387" s="7" t="s">
        <v>67</v>
      </c>
      <c r="E387" s="7" t="s">
        <v>4</v>
      </c>
      <c r="F387" s="7" t="s">
        <v>68</v>
      </c>
      <c r="G387" s="7">
        <v>26</v>
      </c>
      <c r="H387" s="7">
        <v>22</v>
      </c>
      <c r="I387" s="7">
        <v>14</v>
      </c>
      <c r="J387" s="9">
        <f t="shared" si="6"/>
        <v>20.666666666666668</v>
      </c>
    </row>
    <row r="388" spans="1:11" hidden="1" x14ac:dyDescent="0.35">
      <c r="A388" s="8">
        <v>45566</v>
      </c>
      <c r="B388" s="7" t="s">
        <v>22</v>
      </c>
      <c r="C388" s="7" t="s">
        <v>9</v>
      </c>
      <c r="D388" s="7" t="s">
        <v>81</v>
      </c>
      <c r="E388" s="7" t="s">
        <v>4</v>
      </c>
      <c r="F388" s="7" t="s">
        <v>82</v>
      </c>
      <c r="G388" s="7">
        <v>22</v>
      </c>
      <c r="H388" s="7">
        <v>20</v>
      </c>
      <c r="I388" s="7">
        <v>34</v>
      </c>
      <c r="J388" s="9">
        <f t="shared" si="6"/>
        <v>25.333333333333332</v>
      </c>
    </row>
    <row r="389" spans="1:11" hidden="1" x14ac:dyDescent="0.35">
      <c r="A389" s="8">
        <v>45566</v>
      </c>
      <c r="B389" s="7" t="s">
        <v>22</v>
      </c>
      <c r="C389" s="7" t="s">
        <v>49</v>
      </c>
      <c r="D389" s="7" t="s">
        <v>83</v>
      </c>
      <c r="E389" s="7" t="s">
        <v>4</v>
      </c>
      <c r="F389" s="7" t="s">
        <v>28</v>
      </c>
      <c r="G389" s="7">
        <v>21</v>
      </c>
      <c r="H389" s="7">
        <v>45</v>
      </c>
      <c r="I389" s="7">
        <v>11</v>
      </c>
      <c r="J389" s="9">
        <f t="shared" si="6"/>
        <v>25.666666666666668</v>
      </c>
    </row>
    <row r="390" spans="1:11" hidden="1" x14ac:dyDescent="0.35">
      <c r="A390" s="8">
        <v>45566</v>
      </c>
      <c r="B390" s="7" t="s">
        <v>22</v>
      </c>
      <c r="C390" s="7" t="s">
        <v>49</v>
      </c>
      <c r="D390" s="7" t="s">
        <v>84</v>
      </c>
      <c r="E390" s="7" t="s">
        <v>4</v>
      </c>
      <c r="F390" s="7" t="s">
        <v>85</v>
      </c>
      <c r="G390" s="7">
        <v>24</v>
      </c>
      <c r="H390" s="7">
        <v>39</v>
      </c>
      <c r="I390" s="7">
        <v>15</v>
      </c>
      <c r="J390" s="9">
        <f t="shared" si="6"/>
        <v>26</v>
      </c>
    </row>
    <row r="391" spans="1:11" hidden="1" x14ac:dyDescent="0.35">
      <c r="A391" s="8">
        <v>45566</v>
      </c>
      <c r="B391" s="7" t="s">
        <v>22</v>
      </c>
      <c r="C391" s="7" t="s">
        <v>88</v>
      </c>
      <c r="D391" s="7" t="s">
        <v>86</v>
      </c>
      <c r="E391" s="7" t="s">
        <v>4</v>
      </c>
      <c r="F391" s="7" t="s">
        <v>87</v>
      </c>
      <c r="G391" s="7">
        <v>27</v>
      </c>
      <c r="H391" s="7">
        <v>41</v>
      </c>
      <c r="I391" s="7">
        <v>12</v>
      </c>
      <c r="J391" s="9">
        <f t="shared" si="6"/>
        <v>26.666666666666668</v>
      </c>
    </row>
    <row r="392" spans="1:11" hidden="1" x14ac:dyDescent="0.35">
      <c r="A392" s="8">
        <v>45566</v>
      </c>
      <c r="B392" s="7" t="s">
        <v>22</v>
      </c>
      <c r="C392" s="7" t="s">
        <v>6</v>
      </c>
      <c r="D392" s="7" t="s">
        <v>78</v>
      </c>
      <c r="E392" s="7" t="s">
        <v>4</v>
      </c>
      <c r="F392" s="7" t="s">
        <v>28</v>
      </c>
      <c r="G392" s="7">
        <v>29</v>
      </c>
      <c r="H392" s="7">
        <v>3</v>
      </c>
      <c r="I392" s="7">
        <v>51</v>
      </c>
      <c r="J392" s="9">
        <f t="shared" si="6"/>
        <v>27.666666666666668</v>
      </c>
    </row>
    <row r="393" spans="1:11" hidden="1" x14ac:dyDescent="0.35">
      <c r="A393" s="8">
        <v>45566</v>
      </c>
      <c r="B393" s="7" t="s">
        <v>22</v>
      </c>
      <c r="C393" s="7" t="s">
        <v>49</v>
      </c>
      <c r="D393" s="7" t="s">
        <v>92</v>
      </c>
      <c r="E393" s="7" t="s">
        <v>4</v>
      </c>
      <c r="F393" s="7" t="s">
        <v>93</v>
      </c>
      <c r="G393" s="7">
        <v>19</v>
      </c>
      <c r="H393" s="7">
        <v>46</v>
      </c>
      <c r="I393" s="7">
        <v>23</v>
      </c>
      <c r="J393" s="9">
        <f t="shared" si="6"/>
        <v>29.333333333333332</v>
      </c>
    </row>
    <row r="394" spans="1:11" hidden="1" x14ac:dyDescent="0.35">
      <c r="A394" s="8">
        <v>45566</v>
      </c>
      <c r="B394" s="7" t="s">
        <v>22</v>
      </c>
      <c r="C394" s="7" t="s">
        <v>12</v>
      </c>
      <c r="D394" s="7" t="s">
        <v>102</v>
      </c>
      <c r="E394" s="7" t="s">
        <v>4</v>
      </c>
      <c r="F394" s="7" t="s">
        <v>103</v>
      </c>
      <c r="G394" s="7">
        <v>30</v>
      </c>
      <c r="H394" s="7">
        <v>44</v>
      </c>
      <c r="I394" s="7">
        <v>24</v>
      </c>
      <c r="J394" s="9">
        <f t="shared" si="6"/>
        <v>32.666666666666664</v>
      </c>
    </row>
    <row r="395" spans="1:11" x14ac:dyDescent="0.35">
      <c r="A395" s="8">
        <v>45566</v>
      </c>
      <c r="B395" s="7" t="s">
        <v>22</v>
      </c>
      <c r="C395" s="7" t="s">
        <v>36</v>
      </c>
      <c r="D395" s="7" t="s">
        <v>97</v>
      </c>
      <c r="E395" s="7" t="s">
        <v>4</v>
      </c>
      <c r="F395" s="7" t="s">
        <v>98</v>
      </c>
      <c r="G395" s="7">
        <v>28</v>
      </c>
      <c r="H395" s="7">
        <v>33</v>
      </c>
      <c r="I395" s="7">
        <v>38</v>
      </c>
      <c r="J395" s="9">
        <f t="shared" si="6"/>
        <v>33</v>
      </c>
      <c r="K395" t="s">
        <v>811</v>
      </c>
    </row>
    <row r="396" spans="1:11" hidden="1" x14ac:dyDescent="0.35">
      <c r="A396" s="8">
        <v>45566</v>
      </c>
      <c r="B396" s="7" t="s">
        <v>22</v>
      </c>
      <c r="C396" s="7" t="s">
        <v>49</v>
      </c>
      <c r="D396" s="7" t="s">
        <v>104</v>
      </c>
      <c r="E396" s="7" t="s">
        <v>4</v>
      </c>
      <c r="F396" s="7" t="s">
        <v>105</v>
      </c>
      <c r="G396" s="7">
        <v>34</v>
      </c>
      <c r="H396" s="7">
        <v>27</v>
      </c>
      <c r="I396" s="7">
        <v>43</v>
      </c>
      <c r="J396" s="9">
        <f t="shared" si="6"/>
        <v>34.666666666666664</v>
      </c>
    </row>
    <row r="397" spans="1:11" hidden="1" x14ac:dyDescent="0.35">
      <c r="A397" s="8">
        <v>45566</v>
      </c>
      <c r="B397" s="7" t="s">
        <v>22</v>
      </c>
      <c r="C397" s="7" t="s">
        <v>101</v>
      </c>
      <c r="D397" s="7" t="s">
        <v>100</v>
      </c>
      <c r="E397" s="7" t="s">
        <v>4</v>
      </c>
      <c r="F397" s="7" t="s">
        <v>28</v>
      </c>
      <c r="G397" s="7">
        <v>31</v>
      </c>
      <c r="H397" s="7">
        <v>30</v>
      </c>
      <c r="I397" s="7">
        <v>44</v>
      </c>
      <c r="J397" s="9">
        <f t="shared" si="6"/>
        <v>35</v>
      </c>
    </row>
    <row r="398" spans="1:11" hidden="1" x14ac:dyDescent="0.35">
      <c r="A398" s="8">
        <v>45566</v>
      </c>
      <c r="B398" s="7" t="s">
        <v>22</v>
      </c>
      <c r="C398" s="7" t="s">
        <v>9</v>
      </c>
      <c r="D398" s="7" t="s">
        <v>106</v>
      </c>
      <c r="E398" s="7" t="s">
        <v>4</v>
      </c>
      <c r="F398" s="7" t="s">
        <v>107</v>
      </c>
      <c r="G398" s="7">
        <v>51</v>
      </c>
      <c r="H398" s="7">
        <v>42</v>
      </c>
      <c r="I398" s="7">
        <v>13</v>
      </c>
      <c r="J398" s="9">
        <f t="shared" si="6"/>
        <v>35.333333333333336</v>
      </c>
    </row>
    <row r="399" spans="1:11" hidden="1" x14ac:dyDescent="0.35">
      <c r="A399" s="8">
        <v>45566</v>
      </c>
      <c r="B399" s="7" t="s">
        <v>22</v>
      </c>
      <c r="C399" s="7" t="s">
        <v>88</v>
      </c>
      <c r="D399" s="7" t="s">
        <v>109</v>
      </c>
      <c r="E399" s="7" t="s">
        <v>4</v>
      </c>
      <c r="F399" s="7" t="s">
        <v>110</v>
      </c>
      <c r="G399" s="7">
        <v>39</v>
      </c>
      <c r="H399" s="7">
        <v>35</v>
      </c>
      <c r="I399" s="7">
        <v>32</v>
      </c>
      <c r="J399" s="9">
        <f t="shared" si="6"/>
        <v>35.333333333333336</v>
      </c>
    </row>
    <row r="400" spans="1:11" hidden="1" x14ac:dyDescent="0.35">
      <c r="A400" s="8">
        <v>45566</v>
      </c>
      <c r="B400" s="7" t="s">
        <v>22</v>
      </c>
      <c r="C400" s="7" t="s">
        <v>116</v>
      </c>
      <c r="D400" s="7" t="s">
        <v>114</v>
      </c>
      <c r="E400" s="7" t="s">
        <v>4</v>
      </c>
      <c r="F400" s="7" t="s">
        <v>115</v>
      </c>
      <c r="G400" s="7">
        <v>49</v>
      </c>
      <c r="H400" s="7">
        <v>26</v>
      </c>
      <c r="I400" s="7">
        <v>35</v>
      </c>
      <c r="J400" s="9">
        <f t="shared" si="6"/>
        <v>36.666666666666664</v>
      </c>
    </row>
    <row r="401" spans="1:11" hidden="1" x14ac:dyDescent="0.35">
      <c r="A401" s="8">
        <v>45566</v>
      </c>
      <c r="B401" s="7" t="s">
        <v>22</v>
      </c>
      <c r="C401" s="7" t="s">
        <v>252</v>
      </c>
      <c r="D401" s="7" t="s">
        <v>127</v>
      </c>
      <c r="E401" s="7" t="s">
        <v>4</v>
      </c>
      <c r="F401" s="7" t="s">
        <v>128</v>
      </c>
      <c r="G401" s="7">
        <v>35</v>
      </c>
      <c r="H401" s="7">
        <v>38</v>
      </c>
      <c r="I401" s="7">
        <v>39</v>
      </c>
      <c r="J401" s="9">
        <f t="shared" si="6"/>
        <v>37.333333333333336</v>
      </c>
    </row>
    <row r="402" spans="1:11" hidden="1" x14ac:dyDescent="0.35">
      <c r="A402" s="8">
        <v>45566</v>
      </c>
      <c r="B402" s="7" t="s">
        <v>22</v>
      </c>
      <c r="C402" s="7" t="s">
        <v>80</v>
      </c>
      <c r="D402" s="7" t="s">
        <v>133</v>
      </c>
      <c r="E402" s="7" t="s">
        <v>4</v>
      </c>
      <c r="F402" s="7" t="s">
        <v>134</v>
      </c>
      <c r="G402" s="7">
        <v>42</v>
      </c>
      <c r="H402" s="7">
        <v>40</v>
      </c>
      <c r="I402" s="7">
        <v>30</v>
      </c>
      <c r="J402" s="9">
        <f t="shared" si="6"/>
        <v>37.333333333333336</v>
      </c>
    </row>
    <row r="403" spans="1:11" hidden="1" x14ac:dyDescent="0.35">
      <c r="A403" s="8">
        <v>45566</v>
      </c>
      <c r="B403" s="7" t="s">
        <v>22</v>
      </c>
      <c r="C403" s="7" t="s">
        <v>6</v>
      </c>
      <c r="D403" s="7" t="s">
        <v>112</v>
      </c>
      <c r="E403" s="7" t="s">
        <v>4</v>
      </c>
      <c r="F403" s="7" t="s">
        <v>113</v>
      </c>
      <c r="G403" s="7">
        <v>41</v>
      </c>
      <c r="H403" s="7">
        <v>32</v>
      </c>
      <c r="I403" s="7">
        <v>41</v>
      </c>
      <c r="J403" s="9">
        <f t="shared" si="6"/>
        <v>38</v>
      </c>
    </row>
    <row r="404" spans="1:11" hidden="1" x14ac:dyDescent="0.35">
      <c r="A404" s="8">
        <v>45566</v>
      </c>
      <c r="B404" s="7" t="s">
        <v>22</v>
      </c>
      <c r="C404" s="7" t="s">
        <v>6</v>
      </c>
      <c r="D404" s="7" t="s">
        <v>117</v>
      </c>
      <c r="E404" s="7" t="s">
        <v>4</v>
      </c>
      <c r="F404" s="7" t="s">
        <v>28</v>
      </c>
      <c r="G404" s="7">
        <v>40</v>
      </c>
      <c r="H404" s="7">
        <v>16</v>
      </c>
      <c r="I404" s="7">
        <v>59</v>
      </c>
      <c r="J404" s="9">
        <f t="shared" si="6"/>
        <v>38.333333333333336</v>
      </c>
    </row>
    <row r="405" spans="1:11" hidden="1" x14ac:dyDescent="0.35">
      <c r="A405" s="8">
        <v>45566</v>
      </c>
      <c r="B405" s="7" t="s">
        <v>22</v>
      </c>
      <c r="C405" s="7" t="s">
        <v>9</v>
      </c>
      <c r="D405" s="7" t="s">
        <v>118</v>
      </c>
      <c r="E405" s="7" t="s">
        <v>4</v>
      </c>
      <c r="F405" s="7" t="s">
        <v>119</v>
      </c>
      <c r="G405" s="7">
        <v>46</v>
      </c>
      <c r="H405" s="7">
        <v>29</v>
      </c>
      <c r="I405" s="7">
        <v>42</v>
      </c>
      <c r="J405" s="9">
        <f t="shared" si="6"/>
        <v>39</v>
      </c>
    </row>
    <row r="406" spans="1:11" hidden="1" x14ac:dyDescent="0.35">
      <c r="A406" s="8">
        <v>45566</v>
      </c>
      <c r="B406" s="7" t="s">
        <v>22</v>
      </c>
      <c r="C406" s="7" t="s">
        <v>116</v>
      </c>
      <c r="D406" s="7" t="s">
        <v>129</v>
      </c>
      <c r="E406" s="7" t="s">
        <v>4</v>
      </c>
      <c r="F406" s="7" t="s">
        <v>28</v>
      </c>
      <c r="G406" s="7">
        <v>70</v>
      </c>
      <c r="H406" s="7">
        <v>31</v>
      </c>
      <c r="I406" s="7">
        <v>19</v>
      </c>
      <c r="J406" s="9">
        <f t="shared" si="6"/>
        <v>40</v>
      </c>
    </row>
    <row r="407" spans="1:11" hidden="1" x14ac:dyDescent="0.35">
      <c r="A407" s="8">
        <v>45566</v>
      </c>
      <c r="B407" s="7" t="s">
        <v>22</v>
      </c>
      <c r="C407" s="7" t="s">
        <v>12</v>
      </c>
      <c r="D407" s="7" t="s">
        <v>137</v>
      </c>
      <c r="E407" s="7" t="s">
        <v>27</v>
      </c>
      <c r="F407" s="7" t="s">
        <v>28</v>
      </c>
      <c r="G407" s="7">
        <v>32</v>
      </c>
      <c r="H407" s="7">
        <v>43</v>
      </c>
      <c r="I407" s="7">
        <v>45</v>
      </c>
      <c r="J407" s="9">
        <f t="shared" si="6"/>
        <v>40</v>
      </c>
    </row>
    <row r="408" spans="1:11" hidden="1" x14ac:dyDescent="0.35">
      <c r="A408" s="8">
        <v>45566</v>
      </c>
      <c r="B408" s="7" t="s">
        <v>22</v>
      </c>
      <c r="C408" s="7" t="s">
        <v>49</v>
      </c>
      <c r="D408" s="7" t="s">
        <v>147</v>
      </c>
      <c r="E408" s="7" t="s">
        <v>4</v>
      </c>
      <c r="F408" s="7" t="s">
        <v>148</v>
      </c>
      <c r="G408" s="7">
        <v>33</v>
      </c>
      <c r="H408" s="7">
        <v>47</v>
      </c>
      <c r="I408" s="7">
        <v>49</v>
      </c>
      <c r="J408" s="9">
        <f t="shared" si="6"/>
        <v>43</v>
      </c>
    </row>
    <row r="409" spans="1:11" hidden="1" x14ac:dyDescent="0.35">
      <c r="A409" s="8">
        <v>45566</v>
      </c>
      <c r="B409" s="7" t="s">
        <v>22</v>
      </c>
      <c r="C409" s="7" t="s">
        <v>145</v>
      </c>
      <c r="D409" s="7" t="s">
        <v>144</v>
      </c>
      <c r="E409" s="7" t="s">
        <v>4</v>
      </c>
      <c r="F409" s="7" t="s">
        <v>28</v>
      </c>
      <c r="G409" s="7">
        <v>57</v>
      </c>
      <c r="H409" s="7">
        <v>34</v>
      </c>
      <c r="I409" s="7">
        <v>46</v>
      </c>
      <c r="J409" s="9">
        <f t="shared" si="6"/>
        <v>45.666666666666664</v>
      </c>
    </row>
    <row r="410" spans="1:11" x14ac:dyDescent="0.35">
      <c r="A410" s="8">
        <v>45566</v>
      </c>
      <c r="B410" s="7" t="s">
        <v>22</v>
      </c>
      <c r="C410" s="7" t="s">
        <v>76</v>
      </c>
      <c r="D410" s="7" t="s">
        <v>156</v>
      </c>
      <c r="E410" s="7" t="s">
        <v>4</v>
      </c>
      <c r="F410" s="7" t="s">
        <v>157</v>
      </c>
      <c r="G410" s="7">
        <v>45</v>
      </c>
      <c r="H410" s="7">
        <v>61</v>
      </c>
      <c r="I410" s="7">
        <v>31</v>
      </c>
      <c r="J410" s="9">
        <f t="shared" si="6"/>
        <v>45.666666666666664</v>
      </c>
      <c r="K410" t="s">
        <v>811</v>
      </c>
    </row>
    <row r="411" spans="1:11" hidden="1" x14ac:dyDescent="0.35">
      <c r="A411" s="8">
        <v>45566</v>
      </c>
      <c r="B411" s="7" t="s">
        <v>22</v>
      </c>
      <c r="C411" s="7" t="s">
        <v>49</v>
      </c>
      <c r="D411" s="7" t="s">
        <v>152</v>
      </c>
      <c r="E411" s="7" t="s">
        <v>4</v>
      </c>
      <c r="F411" s="7" t="s">
        <v>153</v>
      </c>
      <c r="G411" s="7">
        <v>48</v>
      </c>
      <c r="H411" s="7">
        <v>64</v>
      </c>
      <c r="I411" s="7">
        <v>27</v>
      </c>
      <c r="J411" s="9">
        <f t="shared" si="6"/>
        <v>46.333333333333336</v>
      </c>
    </row>
    <row r="412" spans="1:11" hidden="1" x14ac:dyDescent="0.35">
      <c r="A412" s="8">
        <v>45566</v>
      </c>
      <c r="B412" s="7" t="s">
        <v>22</v>
      </c>
      <c r="C412" s="7" t="s">
        <v>116</v>
      </c>
      <c r="D412" s="7" t="s">
        <v>154</v>
      </c>
      <c r="E412" s="7" t="s">
        <v>4</v>
      </c>
      <c r="F412" s="7" t="s">
        <v>155</v>
      </c>
      <c r="G412" s="7">
        <v>53</v>
      </c>
      <c r="H412" s="7">
        <v>36</v>
      </c>
      <c r="I412" s="7">
        <v>50</v>
      </c>
      <c r="J412" s="9">
        <f t="shared" si="6"/>
        <v>46.333333333333336</v>
      </c>
    </row>
    <row r="413" spans="1:11" hidden="1" x14ac:dyDescent="0.35">
      <c r="A413" s="8">
        <v>45566</v>
      </c>
      <c r="B413" s="7" t="s">
        <v>22</v>
      </c>
      <c r="C413" s="7" t="s">
        <v>9</v>
      </c>
      <c r="D413" s="7" t="s">
        <v>161</v>
      </c>
      <c r="E413" s="7" t="s">
        <v>162</v>
      </c>
      <c r="F413" s="7" t="s">
        <v>28</v>
      </c>
      <c r="G413" s="7">
        <v>54</v>
      </c>
      <c r="H413" s="7">
        <v>50</v>
      </c>
      <c r="I413" s="7">
        <v>37</v>
      </c>
      <c r="J413" s="9">
        <f t="shared" si="6"/>
        <v>47</v>
      </c>
    </row>
    <row r="414" spans="1:11" hidden="1" x14ac:dyDescent="0.35">
      <c r="A414" s="8">
        <v>45566</v>
      </c>
      <c r="B414" s="7" t="s">
        <v>22</v>
      </c>
      <c r="C414" s="7" t="s">
        <v>12</v>
      </c>
      <c r="D414" s="7" t="s">
        <v>167</v>
      </c>
      <c r="E414" s="7" t="s">
        <v>4</v>
      </c>
      <c r="F414" s="7" t="s">
        <v>168</v>
      </c>
      <c r="G414" s="7">
        <v>38</v>
      </c>
      <c r="H414" s="7">
        <v>49</v>
      </c>
      <c r="I414" s="7">
        <v>56</v>
      </c>
      <c r="J414" s="9">
        <f t="shared" si="6"/>
        <v>47.666666666666664</v>
      </c>
    </row>
    <row r="415" spans="1:11" hidden="1" x14ac:dyDescent="0.35">
      <c r="A415" s="8">
        <v>45566</v>
      </c>
      <c r="B415" s="7" t="s">
        <v>22</v>
      </c>
      <c r="C415" s="7" t="s">
        <v>52</v>
      </c>
      <c r="D415" s="7" t="s">
        <v>160</v>
      </c>
      <c r="E415" s="7" t="s">
        <v>4</v>
      </c>
      <c r="F415" s="7" t="s">
        <v>28</v>
      </c>
      <c r="G415" s="7">
        <v>59</v>
      </c>
      <c r="H415" s="7">
        <v>25</v>
      </c>
      <c r="I415" s="7">
        <v>61</v>
      </c>
      <c r="J415" s="9">
        <f t="shared" si="6"/>
        <v>48.333333333333336</v>
      </c>
    </row>
    <row r="416" spans="1:11" hidden="1" x14ac:dyDescent="0.35">
      <c r="A416" s="8">
        <v>45566</v>
      </c>
      <c r="B416" s="7" t="s">
        <v>22</v>
      </c>
      <c r="C416" s="7" t="s">
        <v>12</v>
      </c>
      <c r="D416" s="7" t="s">
        <v>164</v>
      </c>
      <c r="E416" s="7" t="s">
        <v>4</v>
      </c>
      <c r="F416" s="7" t="s">
        <v>165</v>
      </c>
      <c r="G416" s="7">
        <v>56</v>
      </c>
      <c r="H416" s="7">
        <v>56</v>
      </c>
      <c r="I416" s="7">
        <v>33</v>
      </c>
      <c r="J416" s="9">
        <f t="shared" si="6"/>
        <v>48.333333333333336</v>
      </c>
    </row>
    <row r="417" spans="1:11" hidden="1" x14ac:dyDescent="0.35">
      <c r="A417" s="8">
        <v>45566</v>
      </c>
      <c r="B417" s="7" t="s">
        <v>22</v>
      </c>
      <c r="C417" s="7" t="s">
        <v>121</v>
      </c>
      <c r="D417" s="7" t="s">
        <v>173</v>
      </c>
      <c r="E417" s="7" t="s">
        <v>4</v>
      </c>
      <c r="F417" s="7" t="s">
        <v>174</v>
      </c>
      <c r="G417" s="7">
        <v>36</v>
      </c>
      <c r="H417" s="7">
        <v>59</v>
      </c>
      <c r="I417" s="7">
        <v>53</v>
      </c>
      <c r="J417" s="9">
        <f t="shared" si="6"/>
        <v>49.333333333333336</v>
      </c>
    </row>
    <row r="418" spans="1:11" x14ac:dyDescent="0.35">
      <c r="A418" s="8">
        <v>45566</v>
      </c>
      <c r="B418" s="7" t="s">
        <v>22</v>
      </c>
      <c r="C418" s="7" t="s">
        <v>36</v>
      </c>
      <c r="D418" s="7" t="s">
        <v>171</v>
      </c>
      <c r="E418" s="7" t="s">
        <v>4</v>
      </c>
      <c r="F418" s="7" t="s">
        <v>172</v>
      </c>
      <c r="G418" s="7">
        <v>58</v>
      </c>
      <c r="H418" s="7">
        <v>52</v>
      </c>
      <c r="I418" s="7">
        <v>47</v>
      </c>
      <c r="J418" s="9">
        <f t="shared" si="6"/>
        <v>52.333333333333336</v>
      </c>
      <c r="K418" t="s">
        <v>811</v>
      </c>
    </row>
    <row r="419" spans="1:11" hidden="1" x14ac:dyDescent="0.35">
      <c r="A419" s="8">
        <v>45566</v>
      </c>
      <c r="B419" s="7" t="s">
        <v>22</v>
      </c>
      <c r="C419" s="7" t="s">
        <v>101</v>
      </c>
      <c r="D419" s="7" t="s">
        <v>184</v>
      </c>
      <c r="E419" s="7" t="s">
        <v>4</v>
      </c>
      <c r="F419" s="7" t="s">
        <v>28</v>
      </c>
      <c r="G419" s="7">
        <v>37</v>
      </c>
      <c r="H419" s="7">
        <v>67</v>
      </c>
      <c r="I419" s="7">
        <v>57</v>
      </c>
      <c r="J419" s="9">
        <f t="shared" si="6"/>
        <v>53.666666666666664</v>
      </c>
    </row>
    <row r="420" spans="1:11" hidden="1" x14ac:dyDescent="0.35">
      <c r="A420" s="8">
        <v>45566</v>
      </c>
      <c r="B420" s="7" t="s">
        <v>22</v>
      </c>
      <c r="C420" s="7" t="s">
        <v>188</v>
      </c>
      <c r="D420" s="7" t="s">
        <v>187</v>
      </c>
      <c r="E420" s="7" t="s">
        <v>4</v>
      </c>
      <c r="F420" s="7" t="s">
        <v>28</v>
      </c>
      <c r="G420" s="7">
        <v>44</v>
      </c>
      <c r="H420" s="7">
        <v>58</v>
      </c>
      <c r="I420" s="7">
        <v>62</v>
      </c>
      <c r="J420" s="9">
        <f t="shared" si="6"/>
        <v>54.666666666666664</v>
      </c>
    </row>
    <row r="421" spans="1:11" hidden="1" x14ac:dyDescent="0.35">
      <c r="A421" s="8">
        <v>45566</v>
      </c>
      <c r="B421" s="7" t="s">
        <v>22</v>
      </c>
      <c r="C421" s="7" t="s">
        <v>12</v>
      </c>
      <c r="D421" s="7" t="s">
        <v>185</v>
      </c>
      <c r="E421" s="7" t="s">
        <v>162</v>
      </c>
      <c r="F421" s="7" t="s">
        <v>28</v>
      </c>
      <c r="G421" s="7">
        <v>50</v>
      </c>
      <c r="H421" s="7">
        <v>65</v>
      </c>
      <c r="I421" s="7">
        <v>52</v>
      </c>
      <c r="J421" s="9">
        <f t="shared" si="6"/>
        <v>55.666666666666664</v>
      </c>
    </row>
    <row r="422" spans="1:11" hidden="1" x14ac:dyDescent="0.35">
      <c r="A422" s="8">
        <v>45566</v>
      </c>
      <c r="B422" s="7" t="s">
        <v>22</v>
      </c>
      <c r="C422" s="7" t="s">
        <v>188</v>
      </c>
      <c r="D422" s="7" t="s">
        <v>189</v>
      </c>
      <c r="E422" s="7" t="s">
        <v>4</v>
      </c>
      <c r="F422" s="7" t="s">
        <v>190</v>
      </c>
      <c r="G422" s="7">
        <v>78</v>
      </c>
      <c r="H422" s="7">
        <v>54</v>
      </c>
      <c r="I422" s="7">
        <v>40</v>
      </c>
      <c r="J422" s="9">
        <f t="shared" si="6"/>
        <v>57.333333333333336</v>
      </c>
    </row>
    <row r="423" spans="1:11" hidden="1" x14ac:dyDescent="0.35">
      <c r="A423" s="8">
        <v>45566</v>
      </c>
      <c r="B423" s="7" t="s">
        <v>22</v>
      </c>
      <c r="C423" s="7" t="s">
        <v>12</v>
      </c>
      <c r="D423" s="7" t="s">
        <v>194</v>
      </c>
      <c r="E423" s="7" t="s">
        <v>4</v>
      </c>
      <c r="F423" s="7" t="s">
        <v>28</v>
      </c>
      <c r="G423" s="7">
        <v>63</v>
      </c>
      <c r="H423" s="7">
        <v>53</v>
      </c>
      <c r="I423" s="7">
        <v>58</v>
      </c>
      <c r="J423" s="9">
        <f t="shared" si="6"/>
        <v>58</v>
      </c>
    </row>
    <row r="424" spans="1:11" x14ac:dyDescent="0.35">
      <c r="A424" s="8">
        <v>45566</v>
      </c>
      <c r="B424" s="7" t="s">
        <v>22</v>
      </c>
      <c r="C424" s="7" t="s">
        <v>36</v>
      </c>
      <c r="D424" s="7" t="s">
        <v>192</v>
      </c>
      <c r="E424" s="7" t="s">
        <v>4</v>
      </c>
      <c r="F424" s="7" t="s">
        <v>193</v>
      </c>
      <c r="G424" s="7">
        <v>65</v>
      </c>
      <c r="H424" s="7">
        <v>66</v>
      </c>
      <c r="I424" s="7">
        <v>48</v>
      </c>
      <c r="J424" s="9">
        <f t="shared" si="6"/>
        <v>59.666666666666664</v>
      </c>
      <c r="K424" t="s">
        <v>811</v>
      </c>
    </row>
    <row r="425" spans="1:11" hidden="1" x14ac:dyDescent="0.35">
      <c r="A425" s="8">
        <v>45566</v>
      </c>
      <c r="B425" s="7" t="s">
        <v>22</v>
      </c>
      <c r="C425" s="7" t="s">
        <v>12</v>
      </c>
      <c r="D425" s="7" t="s">
        <v>254</v>
      </c>
      <c r="E425" s="7" t="s">
        <v>4</v>
      </c>
      <c r="F425" s="7" t="e">
        <v>#N/A</v>
      </c>
      <c r="G425" s="7">
        <v>55</v>
      </c>
      <c r="H425" s="7">
        <v>70</v>
      </c>
      <c r="I425" s="7">
        <v>54</v>
      </c>
      <c r="J425" s="9">
        <f t="shared" si="6"/>
        <v>59.666666666666664</v>
      </c>
    </row>
    <row r="426" spans="1:11" hidden="1" x14ac:dyDescent="0.35">
      <c r="A426" s="8">
        <v>45566</v>
      </c>
      <c r="B426" s="7" t="s">
        <v>22</v>
      </c>
      <c r="C426" s="7" t="s">
        <v>145</v>
      </c>
      <c r="D426" s="7" t="s">
        <v>199</v>
      </c>
      <c r="E426" s="7" t="s">
        <v>4</v>
      </c>
      <c r="F426" s="7" t="s">
        <v>28</v>
      </c>
      <c r="G426" s="7">
        <v>75</v>
      </c>
      <c r="H426" s="7">
        <v>37</v>
      </c>
      <c r="I426" s="7">
        <v>68</v>
      </c>
      <c r="J426" s="9">
        <f t="shared" si="6"/>
        <v>60</v>
      </c>
    </row>
    <row r="427" spans="1:11" hidden="1" x14ac:dyDescent="0.35">
      <c r="A427" s="8">
        <v>45566</v>
      </c>
      <c r="B427" s="7" t="s">
        <v>22</v>
      </c>
      <c r="C427" s="7" t="s">
        <v>52</v>
      </c>
      <c r="D427" s="7" t="s">
        <v>203</v>
      </c>
      <c r="E427" s="7" t="s">
        <v>4</v>
      </c>
      <c r="F427" s="7" t="s">
        <v>204</v>
      </c>
      <c r="G427" s="7">
        <v>60</v>
      </c>
      <c r="H427" s="7">
        <v>57</v>
      </c>
      <c r="I427" s="7">
        <v>63</v>
      </c>
      <c r="J427" s="9">
        <f t="shared" si="6"/>
        <v>60</v>
      </c>
    </row>
    <row r="428" spans="1:11" hidden="1" x14ac:dyDescent="0.35">
      <c r="A428" s="8">
        <v>45566</v>
      </c>
      <c r="B428" s="7" t="s">
        <v>22</v>
      </c>
      <c r="C428" s="7" t="s">
        <v>206</v>
      </c>
      <c r="D428" s="7" t="s">
        <v>205</v>
      </c>
      <c r="E428" s="7" t="s">
        <v>4</v>
      </c>
      <c r="F428" s="7" t="s">
        <v>28</v>
      </c>
      <c r="G428" s="7">
        <v>47</v>
      </c>
      <c r="H428" s="7">
        <v>62</v>
      </c>
      <c r="I428" s="7">
        <v>73</v>
      </c>
      <c r="J428" s="9">
        <f t="shared" si="6"/>
        <v>60.666666666666664</v>
      </c>
    </row>
    <row r="429" spans="1:11" hidden="1" x14ac:dyDescent="0.35">
      <c r="A429" s="8">
        <v>45566</v>
      </c>
      <c r="B429" s="7" t="s">
        <v>22</v>
      </c>
      <c r="C429" s="7" t="s">
        <v>210</v>
      </c>
      <c r="D429" s="7" t="s">
        <v>208</v>
      </c>
      <c r="E429" s="7" t="s">
        <v>4</v>
      </c>
      <c r="F429" s="7" t="s">
        <v>209</v>
      </c>
      <c r="G429" s="7">
        <v>68</v>
      </c>
      <c r="H429" s="7">
        <v>55</v>
      </c>
      <c r="I429" s="7">
        <v>65</v>
      </c>
      <c r="J429" s="9">
        <f t="shared" si="6"/>
        <v>62.666666666666664</v>
      </c>
    </row>
    <row r="430" spans="1:11" hidden="1" x14ac:dyDescent="0.35">
      <c r="A430" s="8">
        <v>45566</v>
      </c>
      <c r="B430" s="7" t="s">
        <v>22</v>
      </c>
      <c r="C430" s="7" t="s">
        <v>6</v>
      </c>
      <c r="D430" s="7" t="s">
        <v>226</v>
      </c>
      <c r="E430" s="7" t="s">
        <v>4</v>
      </c>
      <c r="F430" s="7" t="s">
        <v>28</v>
      </c>
      <c r="G430" s="7">
        <v>64</v>
      </c>
      <c r="H430" s="7">
        <v>51</v>
      </c>
      <c r="I430" s="7">
        <v>78</v>
      </c>
      <c r="J430" s="9">
        <f t="shared" si="6"/>
        <v>64.333333333333329</v>
      </c>
    </row>
    <row r="431" spans="1:11" hidden="1" x14ac:dyDescent="0.35">
      <c r="A431" s="8">
        <v>45566</v>
      </c>
      <c r="B431" s="7" t="s">
        <v>22</v>
      </c>
      <c r="C431" s="7" t="s">
        <v>126</v>
      </c>
      <c r="D431" s="7" t="s">
        <v>232</v>
      </c>
      <c r="E431" s="7" t="s">
        <v>4</v>
      </c>
      <c r="F431" s="7" t="s">
        <v>28</v>
      </c>
      <c r="G431" s="7">
        <v>67</v>
      </c>
      <c r="H431" s="7">
        <v>48</v>
      </c>
      <c r="I431" s="7">
        <v>80</v>
      </c>
      <c r="J431" s="9">
        <f t="shared" si="6"/>
        <v>65</v>
      </c>
    </row>
    <row r="432" spans="1:11" hidden="1" x14ac:dyDescent="0.35">
      <c r="A432" s="8">
        <v>45566</v>
      </c>
      <c r="B432" s="7" t="s">
        <v>22</v>
      </c>
      <c r="C432" s="7" t="s">
        <v>49</v>
      </c>
      <c r="D432" s="7" t="s">
        <v>213</v>
      </c>
      <c r="E432" s="7" t="s">
        <v>4</v>
      </c>
      <c r="F432" s="7" t="s">
        <v>28</v>
      </c>
      <c r="G432" s="7">
        <v>61</v>
      </c>
      <c r="H432" s="7">
        <v>72</v>
      </c>
      <c r="I432" s="7">
        <v>64</v>
      </c>
      <c r="J432" s="9">
        <f t="shared" si="6"/>
        <v>65.666666666666671</v>
      </c>
    </row>
    <row r="433" spans="1:11" hidden="1" x14ac:dyDescent="0.35">
      <c r="A433" s="8">
        <v>45566</v>
      </c>
      <c r="B433" s="7" t="s">
        <v>22</v>
      </c>
      <c r="C433" s="7" t="s">
        <v>12</v>
      </c>
      <c r="D433" s="7" t="s">
        <v>220</v>
      </c>
      <c r="E433" s="7" t="s">
        <v>4</v>
      </c>
      <c r="F433" s="7" t="s">
        <v>28</v>
      </c>
      <c r="G433" s="7">
        <v>52</v>
      </c>
      <c r="H433" s="7">
        <v>69</v>
      </c>
      <c r="I433" s="7">
        <v>76</v>
      </c>
      <c r="J433" s="9">
        <f t="shared" si="6"/>
        <v>65.666666666666671</v>
      </c>
    </row>
    <row r="434" spans="1:11" hidden="1" x14ac:dyDescent="0.35">
      <c r="A434" s="8">
        <v>45566</v>
      </c>
      <c r="B434" s="7" t="s">
        <v>22</v>
      </c>
      <c r="C434" s="7" t="s">
        <v>9</v>
      </c>
      <c r="D434" s="7" t="s">
        <v>219</v>
      </c>
      <c r="E434" s="7" t="s">
        <v>4</v>
      </c>
      <c r="F434" s="7" t="s">
        <v>28</v>
      </c>
      <c r="G434" s="7">
        <v>69</v>
      </c>
      <c r="H434" s="7">
        <v>60</v>
      </c>
      <c r="I434" s="7">
        <v>70</v>
      </c>
      <c r="J434" s="9">
        <f t="shared" si="6"/>
        <v>66.333333333333329</v>
      </c>
    </row>
    <row r="435" spans="1:11" hidden="1" x14ac:dyDescent="0.35">
      <c r="A435" s="8">
        <v>45566</v>
      </c>
      <c r="B435" s="7" t="s">
        <v>22</v>
      </c>
      <c r="C435" s="7" t="s">
        <v>145</v>
      </c>
      <c r="D435" s="7" t="s">
        <v>217</v>
      </c>
      <c r="E435" s="7" t="s">
        <v>4</v>
      </c>
      <c r="F435" s="7" t="s">
        <v>218</v>
      </c>
      <c r="G435" s="7">
        <v>66</v>
      </c>
      <c r="H435" s="7">
        <v>63</v>
      </c>
      <c r="I435" s="7">
        <v>71</v>
      </c>
      <c r="J435" s="9">
        <f t="shared" si="6"/>
        <v>66.666666666666671</v>
      </c>
    </row>
    <row r="436" spans="1:11" x14ac:dyDescent="0.35">
      <c r="A436" s="8">
        <v>45566</v>
      </c>
      <c r="B436" s="7" t="s">
        <v>22</v>
      </c>
      <c r="C436" s="7" t="s">
        <v>36</v>
      </c>
      <c r="D436" s="7" t="s">
        <v>239</v>
      </c>
      <c r="E436" s="7" t="s">
        <v>4</v>
      </c>
      <c r="F436" s="7" t="s">
        <v>240</v>
      </c>
      <c r="G436" s="7">
        <v>43</v>
      </c>
      <c r="H436" s="7">
        <v>78</v>
      </c>
      <c r="I436" s="7">
        <v>79</v>
      </c>
      <c r="J436" s="9">
        <f t="shared" si="6"/>
        <v>66.666666666666671</v>
      </c>
      <c r="K436" t="s">
        <v>811</v>
      </c>
    </row>
    <row r="437" spans="1:11" hidden="1" x14ac:dyDescent="0.35">
      <c r="A437" s="8">
        <v>45566</v>
      </c>
      <c r="B437" s="7" t="s">
        <v>22</v>
      </c>
      <c r="C437" s="7" t="s">
        <v>252</v>
      </c>
      <c r="D437" s="7" t="s">
        <v>224</v>
      </c>
      <c r="E437" s="7" t="s">
        <v>4</v>
      </c>
      <c r="F437" s="7" t="s">
        <v>225</v>
      </c>
      <c r="G437" s="7">
        <v>72</v>
      </c>
      <c r="H437" s="7">
        <v>68</v>
      </c>
      <c r="I437" s="7">
        <v>67</v>
      </c>
      <c r="J437" s="9">
        <f t="shared" si="6"/>
        <v>69</v>
      </c>
    </row>
    <row r="438" spans="1:11" hidden="1" x14ac:dyDescent="0.35">
      <c r="A438" s="8">
        <v>45566</v>
      </c>
      <c r="B438" s="7" t="s">
        <v>22</v>
      </c>
      <c r="C438" s="7" t="s">
        <v>206</v>
      </c>
      <c r="D438" s="7" t="s">
        <v>229</v>
      </c>
      <c r="E438" s="7" t="s">
        <v>4</v>
      </c>
      <c r="F438" s="7" t="s">
        <v>230</v>
      </c>
      <c r="G438" s="7">
        <v>73</v>
      </c>
      <c r="H438" s="7">
        <v>79</v>
      </c>
      <c r="I438" s="7">
        <v>55</v>
      </c>
      <c r="J438" s="9">
        <f t="shared" si="6"/>
        <v>69</v>
      </c>
    </row>
    <row r="439" spans="1:11" hidden="1" x14ac:dyDescent="0.35">
      <c r="A439" s="8">
        <v>45566</v>
      </c>
      <c r="B439" s="7" t="s">
        <v>22</v>
      </c>
      <c r="C439" s="7" t="s">
        <v>126</v>
      </c>
      <c r="D439" s="7" t="s">
        <v>236</v>
      </c>
      <c r="E439" s="7" t="s">
        <v>4</v>
      </c>
      <c r="F439" s="7" t="s">
        <v>237</v>
      </c>
      <c r="G439" s="7">
        <v>77</v>
      </c>
      <c r="H439" s="7">
        <v>76</v>
      </c>
      <c r="I439" s="7">
        <v>60</v>
      </c>
      <c r="J439" s="9">
        <f t="shared" si="6"/>
        <v>71</v>
      </c>
    </row>
    <row r="440" spans="1:11" hidden="1" x14ac:dyDescent="0.35">
      <c r="A440" s="8">
        <v>45566</v>
      </c>
      <c r="B440" s="7" t="s">
        <v>22</v>
      </c>
      <c r="C440" s="7" t="s">
        <v>6</v>
      </c>
      <c r="D440" s="7" t="s">
        <v>235</v>
      </c>
      <c r="E440" s="7" t="s">
        <v>4</v>
      </c>
      <c r="F440" s="7" t="s">
        <v>28</v>
      </c>
      <c r="G440" s="7">
        <v>71</v>
      </c>
      <c r="H440" s="7">
        <v>74</v>
      </c>
      <c r="I440" s="7">
        <v>69</v>
      </c>
      <c r="J440" s="9">
        <f t="shared" si="6"/>
        <v>71.333333333333329</v>
      </c>
    </row>
    <row r="441" spans="1:11" hidden="1" x14ac:dyDescent="0.35">
      <c r="A441" s="8">
        <v>45566</v>
      </c>
      <c r="B441" s="7" t="s">
        <v>22</v>
      </c>
      <c r="C441" s="7" t="s">
        <v>52</v>
      </c>
      <c r="D441" s="7" t="s">
        <v>233</v>
      </c>
      <c r="E441" s="7" t="s">
        <v>4</v>
      </c>
      <c r="F441" s="7" t="s">
        <v>234</v>
      </c>
      <c r="G441" s="7">
        <v>79</v>
      </c>
      <c r="H441" s="7">
        <v>73</v>
      </c>
      <c r="I441" s="7">
        <v>66</v>
      </c>
      <c r="J441" s="9">
        <f t="shared" si="6"/>
        <v>72.666666666666671</v>
      </c>
    </row>
    <row r="442" spans="1:11" x14ac:dyDescent="0.35">
      <c r="A442" s="8">
        <v>45566</v>
      </c>
      <c r="B442" s="7" t="s">
        <v>22</v>
      </c>
      <c r="C442" s="7" t="s">
        <v>36</v>
      </c>
      <c r="D442" s="7" t="s">
        <v>241</v>
      </c>
      <c r="E442" s="7" t="s">
        <v>4</v>
      </c>
      <c r="F442" s="7" t="s">
        <v>242</v>
      </c>
      <c r="G442" s="7">
        <v>74</v>
      </c>
      <c r="H442" s="7">
        <v>71</v>
      </c>
      <c r="I442" s="7">
        <v>74</v>
      </c>
      <c r="J442" s="9">
        <f t="shared" si="6"/>
        <v>73</v>
      </c>
    </row>
    <row r="443" spans="1:11" hidden="1" x14ac:dyDescent="0.35">
      <c r="A443" s="8">
        <v>45566</v>
      </c>
      <c r="B443" s="7" t="s">
        <v>22</v>
      </c>
      <c r="C443" s="7" t="s">
        <v>145</v>
      </c>
      <c r="D443" s="7" t="s">
        <v>250</v>
      </c>
      <c r="E443" s="7" t="s">
        <v>4</v>
      </c>
      <c r="F443" s="7" t="s">
        <v>28</v>
      </c>
      <c r="G443" s="7">
        <v>62</v>
      </c>
      <c r="H443" s="7">
        <v>80</v>
      </c>
      <c r="I443" s="7">
        <v>77</v>
      </c>
      <c r="J443" s="9">
        <f t="shared" si="6"/>
        <v>73</v>
      </c>
    </row>
    <row r="444" spans="1:11" hidden="1" x14ac:dyDescent="0.35">
      <c r="A444" s="8">
        <v>45566</v>
      </c>
      <c r="B444" s="7" t="s">
        <v>22</v>
      </c>
      <c r="C444" s="7" t="s">
        <v>69</v>
      </c>
      <c r="D444" s="7" t="s">
        <v>246</v>
      </c>
      <c r="E444" s="7" t="s">
        <v>4</v>
      </c>
      <c r="F444" s="7" t="s">
        <v>247</v>
      </c>
      <c r="G444" s="7">
        <v>76</v>
      </c>
      <c r="H444" s="7">
        <v>77</v>
      </c>
      <c r="I444" s="7">
        <v>72</v>
      </c>
      <c r="J444" s="9">
        <f t="shared" si="6"/>
        <v>75</v>
      </c>
    </row>
    <row r="445" spans="1:11" hidden="1" x14ac:dyDescent="0.35">
      <c r="A445" s="8">
        <v>45566</v>
      </c>
      <c r="B445" s="7" t="s">
        <v>22</v>
      </c>
      <c r="C445" s="7" t="s">
        <v>46</v>
      </c>
      <c r="D445" s="7" t="s">
        <v>251</v>
      </c>
      <c r="E445" s="7" t="s">
        <v>27</v>
      </c>
      <c r="F445" s="7" t="s">
        <v>28</v>
      </c>
      <c r="G445" s="7">
        <v>80</v>
      </c>
      <c r="H445" s="7">
        <v>75</v>
      </c>
      <c r="I445" s="7">
        <v>75</v>
      </c>
      <c r="J445" s="9">
        <f t="shared" si="6"/>
        <v>76.666666666666671</v>
      </c>
    </row>
  </sheetData>
  <autoFilter ref="A1:J445" xr:uid="{C5DD7246-3765-4B25-AF45-F64931E08975}">
    <filterColumn colId="2">
      <filters>
        <filter val="Добыча нефти и газа"/>
        <filter val="Интегрированные нефтегазовые компании"/>
        <filter val="Транспортировка нефти и газа"/>
      </filters>
    </filterColumn>
    <filterColumn colId="4">
      <filters>
        <filter val="Россия"/>
      </filters>
    </filterColumn>
    <filterColumn colId="5">
      <filters>
        <filter val="BANEP"/>
        <filter val="GAZP"/>
        <filter val="LKOH"/>
        <filter val="NVTK"/>
        <filter val="RNFT"/>
        <filter val="ROSN"/>
        <filter val="SIBN"/>
        <filter val="SNGS"/>
        <filter val="TATN"/>
        <filter val="TRNFP"/>
        <filter val="YAKG"/>
      </filters>
    </filterColumn>
    <sortState xmlns:xlrd2="http://schemas.microsoft.com/office/spreadsheetml/2017/richdata2" ref="A2:J445">
      <sortCondition descending="1" ref="A1:A4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Приложение №1</vt:lpstr>
      <vt:lpstr>Приложение №2</vt:lpstr>
      <vt:lpstr>Стандарты нефтегаза</vt:lpstr>
      <vt:lpstr>Рисунок 1</vt:lpstr>
      <vt:lpstr>Рисунок 2</vt:lpstr>
      <vt:lpstr>Сравнение пок-ей методологий</vt:lpstr>
      <vt:lpstr>только совпадения</vt:lpstr>
      <vt:lpstr>Анкета для лидеров рынка</vt:lpstr>
      <vt:lpstr>Новая метода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Влада Ц</dc:creator>
  <cp:lastModifiedBy>Цанга Влада Игоревна</cp:lastModifiedBy>
  <dcterms:created xsi:type="dcterms:W3CDTF">2025-02-08T12:55:23Z</dcterms:created>
  <dcterms:modified xsi:type="dcterms:W3CDTF">2025-04-29T09:05:02Z</dcterms:modified>
</cp:coreProperties>
</file>