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node\"/>
    </mc:Choice>
  </mc:AlternateContent>
  <bookViews>
    <workbookView xWindow="930" yWindow="0" windowWidth="23070" windowHeight="1032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" l="1"/>
  <c r="H37" i="3"/>
  <c r="H35" i="3"/>
  <c r="H34" i="3"/>
  <c r="F56" i="3"/>
  <c r="E56" i="3"/>
  <c r="D56" i="3"/>
  <c r="C56" i="3"/>
  <c r="G55" i="3"/>
  <c r="G54" i="3"/>
  <c r="G53" i="3"/>
  <c r="G52" i="3"/>
  <c r="F47" i="3"/>
  <c r="E47" i="3"/>
  <c r="D47" i="3"/>
  <c r="C47" i="3"/>
  <c r="G46" i="3"/>
  <c r="G45" i="3"/>
  <c r="G44" i="3"/>
  <c r="G43" i="3"/>
  <c r="F38" i="3"/>
  <c r="E38" i="3"/>
  <c r="D38" i="3"/>
  <c r="C38" i="3"/>
  <c r="G37" i="3"/>
  <c r="G36" i="3"/>
  <c r="G35" i="3"/>
  <c r="G34" i="3"/>
  <c r="F29" i="3"/>
  <c r="E29" i="3"/>
  <c r="D29" i="3"/>
  <c r="C29" i="3"/>
  <c r="G28" i="3"/>
  <c r="G27" i="3"/>
  <c r="G26" i="3"/>
  <c r="G25" i="3"/>
  <c r="C20" i="3"/>
  <c r="F20" i="3"/>
  <c r="E20" i="3"/>
  <c r="D20" i="3"/>
  <c r="G19" i="3"/>
  <c r="G18" i="3"/>
  <c r="G17" i="3"/>
  <c r="G16" i="3"/>
  <c r="G12" i="3"/>
  <c r="F12" i="3"/>
  <c r="E12" i="3"/>
  <c r="D12" i="3"/>
  <c r="C12" i="3"/>
  <c r="H11" i="3"/>
  <c r="H10" i="3"/>
  <c r="H9" i="3"/>
  <c r="H8" i="3"/>
  <c r="H7" i="3"/>
  <c r="G47" i="3" l="1"/>
  <c r="G56" i="3"/>
  <c r="G20" i="3"/>
  <c r="H18" i="3" s="1"/>
  <c r="G38" i="3"/>
  <c r="I34" i="3"/>
  <c r="H38" i="3"/>
  <c r="G29" i="3"/>
  <c r="H12" i="3"/>
  <c r="H19" i="3" l="1"/>
  <c r="H27" i="3"/>
  <c r="H26" i="3"/>
  <c r="H25" i="3"/>
  <c r="H16" i="3"/>
  <c r="H17" i="3"/>
  <c r="H28" i="3"/>
  <c r="I38" i="3"/>
  <c r="H46" i="3"/>
  <c r="H44" i="3"/>
  <c r="H47" i="3" s="1"/>
  <c r="I47" i="3" s="1"/>
  <c r="H45" i="3"/>
  <c r="H43" i="3"/>
  <c r="H55" i="3"/>
  <c r="H54" i="3"/>
  <c r="H53" i="3"/>
  <c r="H52" i="3"/>
  <c r="I36" i="3"/>
  <c r="J34" i="3" s="1"/>
  <c r="I9" i="3"/>
  <c r="I11" i="3"/>
  <c r="I8" i="3"/>
  <c r="I7" i="3"/>
  <c r="I10" i="3"/>
  <c r="H29" i="3" l="1"/>
  <c r="I29" i="3" s="1"/>
  <c r="I25" i="3"/>
  <c r="I27" i="3" s="1"/>
  <c r="J25" i="3" s="1"/>
  <c r="H20" i="3"/>
  <c r="I20" i="3" s="1"/>
  <c r="I21" i="3" s="1"/>
  <c r="I16" i="3"/>
  <c r="I18" i="3" s="1"/>
  <c r="J16" i="3" s="1"/>
  <c r="I43" i="3"/>
  <c r="I45" i="3" s="1"/>
  <c r="J43" i="3" s="1"/>
  <c r="I52" i="3"/>
  <c r="I54" i="3" s="1"/>
  <c r="J52" i="3" s="1"/>
  <c r="H56" i="3"/>
  <c r="I56" i="3" s="1"/>
  <c r="I57" i="3" s="1"/>
  <c r="I48" i="3"/>
  <c r="I39" i="3"/>
  <c r="I12" i="3"/>
  <c r="J7" i="3"/>
  <c r="J9" i="3" s="1"/>
  <c r="K7" i="3" s="1"/>
  <c r="I30" i="3" l="1"/>
</calcChain>
</file>

<file path=xl/sharedStrings.xml><?xml version="1.0" encoding="utf-8"?>
<sst xmlns="http://schemas.openxmlformats.org/spreadsheetml/2006/main" count="183" uniqueCount="54">
  <si>
    <t>Середн.геометр.</t>
  </si>
  <si>
    <t>Сер. геометр. зважене</t>
  </si>
  <si>
    <t>Макс. власне значення</t>
  </si>
  <si>
    <t>Відношення узгодженості</t>
  </si>
  <si>
    <t>Ітераційний алгоритм</t>
  </si>
  <si>
    <t>E1</t>
  </si>
  <si>
    <t>A1</t>
  </si>
  <si>
    <t>A2</t>
  </si>
  <si>
    <t>A3</t>
  </si>
  <si>
    <t>A4</t>
  </si>
  <si>
    <t>(Wi)</t>
  </si>
  <si>
    <t>l max</t>
  </si>
  <si>
    <t>2.22%</t>
  </si>
  <si>
    <t>ІУ</t>
  </si>
  <si>
    <t>М(ІУ), n = 4</t>
  </si>
  <si>
    <t>Sum</t>
  </si>
  <si>
    <t>Si</t>
  </si>
  <si>
    <t>e^T</t>
  </si>
  <si>
    <t>[A]^k e</t>
  </si>
  <si>
    <t>e^T [A]^k e</t>
  </si>
  <si>
    <t>e^T * AW</t>
  </si>
  <si>
    <t>A*W</t>
  </si>
  <si>
    <t>A^1</t>
  </si>
  <si>
    <t>W1</t>
  </si>
  <si>
    <t>k=1</t>
  </si>
  <si>
    <t>A^2</t>
  </si>
  <si>
    <t>W2</t>
  </si>
  <si>
    <t>abs(W2 - W1)</t>
  </si>
  <si>
    <t>eps</t>
  </si>
  <si>
    <t>k=2</t>
  </si>
  <si>
    <t>A^3</t>
  </si>
  <si>
    <t>W3</t>
  </si>
  <si>
    <t>abs(W3 - W2)</t>
  </si>
  <si>
    <t>k=3</t>
  </si>
  <si>
    <t xml:space="preserve">Точне значеня </t>
  </si>
  <si>
    <t>0.170</t>
  </si>
  <si>
    <t>0.114</t>
  </si>
  <si>
    <t>A5</t>
  </si>
  <si>
    <t>Середн. геометр.</t>
  </si>
  <si>
    <t xml:space="preserve">Сер. геометр. зважене </t>
  </si>
  <si>
    <r>
      <t>l</t>
    </r>
    <r>
      <rPr>
        <b/>
        <sz val="10"/>
        <rFont val="Arial Cyr"/>
        <charset val="204"/>
      </rPr>
      <t xml:space="preserve"> max</t>
    </r>
  </si>
  <si>
    <t>ВУ</t>
  </si>
  <si>
    <t xml:space="preserve">Сума </t>
  </si>
  <si>
    <t>М(ІУ), n=5</t>
  </si>
  <si>
    <t>Вилучені альтернативи</t>
  </si>
  <si>
    <t>А1</t>
  </si>
  <si>
    <t>А2</t>
  </si>
  <si>
    <t>А3</t>
  </si>
  <si>
    <t>А4</t>
  </si>
  <si>
    <t>А5</t>
  </si>
  <si>
    <t>68.2%</t>
  </si>
  <si>
    <t>0.639</t>
  </si>
  <si>
    <t>19.7%</t>
  </si>
  <si>
    <t>23.3%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</si>
</sst>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9" formatCode="0.000"/>
    <numFmt numFmtId="170" formatCode="0.0%"/>
  </numFmts>
  <fonts count="197" x14ac:knownFonts="1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0"/>
      <name val="Arial Cyr"/>
      <charset val="204"/>
    </font>
    <font>
      <b/>
      <sz val="10"/>
      <name val="Arial CYR"/>
    </font>
    <font>
      <b/>
      <sz val="10"/>
      <name val="Symbol"/>
      <family val="1"/>
      <charset val="2"/>
    </font>
    <font>
      <sz val="10"/>
      <name val="Arial CYR"/>
    </font>
    <font>
      <sz val="10"/>
      <name val="Arial Cyr"/>
      <charset val="204"/>
    </font>
    <font>
      <b/>
      <i/>
      <sz val="10"/>
      <name val="Arial Cyr"/>
      <charset val="204"/>
    </font>
  </fonts>
  <fills count="19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3" fillId="14" borderId="13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5" fillId="16" borderId="15" xfId="0" applyFont="1" applyFill="1" applyBorder="1" applyAlignment="1">
      <alignment horizontal="center" vertical="center"/>
    </xf>
    <xf numFmtId="0" fontId="16" fillId="17" borderId="16" xfId="0" applyFont="1" applyFill="1" applyBorder="1" applyAlignment="1">
      <alignment horizontal="center" vertical="center"/>
    </xf>
    <xf numFmtId="164" fontId="17" fillId="18" borderId="17" xfId="0" applyNumberFormat="1" applyFont="1" applyFill="1" applyBorder="1" applyAlignment="1">
      <alignment horizontal="center" vertical="center"/>
    </xf>
    <xf numFmtId="164" fontId="18" fillId="19" borderId="18" xfId="0" applyNumberFormat="1" applyFont="1" applyFill="1" applyBorder="1" applyAlignment="1">
      <alignment horizontal="center" vertical="center"/>
    </xf>
    <xf numFmtId="164" fontId="19" fillId="20" borderId="19" xfId="0" applyNumberFormat="1" applyFont="1" applyFill="1" applyBorder="1" applyAlignment="1">
      <alignment horizontal="center" vertical="center"/>
    </xf>
    <xf numFmtId="164" fontId="20" fillId="21" borderId="20" xfId="0" applyNumberFormat="1" applyFont="1" applyFill="1" applyBorder="1" applyAlignment="1">
      <alignment horizontal="center" vertical="center"/>
    </xf>
    <xf numFmtId="0" fontId="21" fillId="22" borderId="21" xfId="0" applyFont="1" applyFill="1" applyBorder="1" applyAlignment="1">
      <alignment horizontal="center" vertical="center"/>
    </xf>
    <xf numFmtId="0" fontId="22" fillId="23" borderId="22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164" fontId="24" fillId="25" borderId="24" xfId="0" applyNumberFormat="1" applyFont="1" applyFill="1" applyBorder="1" applyAlignment="1">
      <alignment horizontal="center" vertical="center"/>
    </xf>
    <xf numFmtId="164" fontId="25" fillId="26" borderId="25" xfId="0" applyNumberFormat="1" applyFont="1" applyFill="1" applyBorder="1" applyAlignment="1">
      <alignment horizontal="center" vertical="center"/>
    </xf>
    <xf numFmtId="164" fontId="26" fillId="27" borderId="26" xfId="0" applyNumberFormat="1" applyFont="1" applyFill="1" applyBorder="1" applyAlignment="1">
      <alignment horizontal="center" vertical="center"/>
    </xf>
    <xf numFmtId="164" fontId="27" fillId="28" borderId="27" xfId="0" applyNumberFormat="1" applyFont="1" applyFill="1" applyBorder="1" applyAlignment="1">
      <alignment horizontal="center" vertical="center"/>
    </xf>
    <xf numFmtId="0" fontId="28" fillId="29" borderId="28" xfId="0" applyFont="1" applyFill="1" applyBorder="1" applyAlignment="1">
      <alignment horizontal="center" vertical="center"/>
    </xf>
    <xf numFmtId="0" fontId="29" fillId="30" borderId="29" xfId="0" applyFont="1" applyFill="1" applyBorder="1" applyAlignment="1">
      <alignment horizontal="center" vertical="center"/>
    </xf>
    <xf numFmtId="0" fontId="30" fillId="31" borderId="30" xfId="0" applyFont="1" applyFill="1" applyBorder="1" applyAlignment="1">
      <alignment horizontal="center" vertical="center"/>
    </xf>
    <xf numFmtId="164" fontId="31" fillId="32" borderId="31" xfId="0" applyNumberFormat="1" applyFont="1" applyFill="1" applyBorder="1" applyAlignment="1">
      <alignment horizontal="center" vertical="center"/>
    </xf>
    <xf numFmtId="164" fontId="32" fillId="33" borderId="32" xfId="0" applyNumberFormat="1" applyFont="1" applyFill="1" applyBorder="1" applyAlignment="1">
      <alignment horizontal="center" vertical="center"/>
    </xf>
    <xf numFmtId="164" fontId="33" fillId="34" borderId="33" xfId="0" applyNumberFormat="1" applyFont="1" applyFill="1" applyBorder="1" applyAlignment="1">
      <alignment horizontal="center" vertical="center"/>
    </xf>
    <xf numFmtId="164" fontId="34" fillId="35" borderId="34" xfId="0" applyNumberFormat="1" applyFont="1" applyFill="1" applyBorder="1" applyAlignment="1">
      <alignment horizontal="center" vertical="center"/>
    </xf>
    <xf numFmtId="0" fontId="35" fillId="36" borderId="35" xfId="0" applyFont="1" applyFill="1" applyBorder="1" applyAlignment="1">
      <alignment horizontal="center" vertical="center"/>
    </xf>
    <xf numFmtId="0" fontId="36" fillId="37" borderId="36" xfId="0" applyFont="1" applyFill="1" applyBorder="1" applyAlignment="1">
      <alignment horizontal="center" vertical="center"/>
    </xf>
    <xf numFmtId="0" fontId="37" fillId="38" borderId="37" xfId="0" applyFont="1" applyFill="1" applyBorder="1" applyAlignment="1">
      <alignment horizontal="center" vertical="center"/>
    </xf>
    <xf numFmtId="164" fontId="38" fillId="39" borderId="38" xfId="0" applyNumberFormat="1" applyFont="1" applyFill="1" applyBorder="1" applyAlignment="1">
      <alignment horizontal="center" vertical="center"/>
    </xf>
    <xf numFmtId="164" fontId="39" fillId="40" borderId="39" xfId="0" applyNumberFormat="1" applyFont="1" applyFill="1" applyBorder="1" applyAlignment="1">
      <alignment horizontal="center" vertical="center"/>
    </xf>
    <xf numFmtId="164" fontId="40" fillId="41" borderId="40" xfId="0" applyNumberFormat="1" applyFont="1" applyFill="1" applyBorder="1" applyAlignment="1">
      <alignment horizontal="center" vertical="center"/>
    </xf>
    <xf numFmtId="164" fontId="41" fillId="42" borderId="41" xfId="0" applyNumberFormat="1" applyFont="1" applyFill="1" applyBorder="1" applyAlignment="1">
      <alignment horizontal="center" vertical="center"/>
    </xf>
    <xf numFmtId="0" fontId="42" fillId="43" borderId="42" xfId="0" applyFont="1" applyFill="1" applyBorder="1" applyAlignment="1">
      <alignment horizontal="center" vertical="center"/>
    </xf>
    <xf numFmtId="0" fontId="43" fillId="44" borderId="43" xfId="0" applyFont="1" applyFill="1" applyBorder="1" applyAlignment="1">
      <alignment horizontal="center" vertical="center" wrapText="1"/>
    </xf>
    <xf numFmtId="0" fontId="44" fillId="45" borderId="44" xfId="0" applyFont="1" applyFill="1" applyBorder="1" applyAlignment="1">
      <alignment horizontal="center" vertical="center"/>
    </xf>
    <xf numFmtId="0" fontId="45" fillId="46" borderId="45" xfId="0" applyFont="1" applyFill="1" applyBorder="1" applyAlignment="1">
      <alignment horizontal="center" vertical="center"/>
    </xf>
    <xf numFmtId="0" fontId="46" fillId="47" borderId="46" xfId="0" applyFont="1" applyFill="1" applyBorder="1" applyAlignment="1">
      <alignment horizontal="center" vertical="center"/>
    </xf>
    <xf numFmtId="0" fontId="47" fillId="48" borderId="47" xfId="0" applyFont="1" applyFill="1" applyBorder="1" applyAlignment="1">
      <alignment horizontal="center" vertical="center"/>
    </xf>
    <xf numFmtId="0" fontId="48" fillId="49" borderId="48" xfId="0" applyFont="1" applyFill="1" applyBorder="1" applyAlignment="1">
      <alignment horizontal="center" vertical="center"/>
    </xf>
    <xf numFmtId="0" fontId="49" fillId="50" borderId="49" xfId="0" applyFont="1" applyFill="1" applyBorder="1" applyAlignment="1">
      <alignment horizontal="center" vertical="center"/>
    </xf>
    <xf numFmtId="0" fontId="50" fillId="51" borderId="50" xfId="0" applyFont="1" applyFill="1" applyBorder="1" applyAlignment="1">
      <alignment horizontal="center" vertical="center" wrapText="1"/>
    </xf>
    <xf numFmtId="0" fontId="51" fillId="52" borderId="51" xfId="0" applyFont="1" applyFill="1" applyBorder="1" applyAlignment="1">
      <alignment horizontal="center" vertical="center"/>
    </xf>
    <xf numFmtId="0" fontId="52" fillId="53" borderId="52" xfId="0" applyFont="1" applyFill="1" applyBorder="1" applyAlignment="1">
      <alignment horizontal="center" vertical="center"/>
    </xf>
    <xf numFmtId="0" fontId="53" fillId="54" borderId="53" xfId="0" applyFont="1" applyFill="1" applyBorder="1" applyAlignment="1">
      <alignment horizontal="center" vertical="center"/>
    </xf>
    <xf numFmtId="0" fontId="54" fillId="55" borderId="54" xfId="0" applyFont="1" applyFill="1" applyBorder="1" applyAlignment="1">
      <alignment horizontal="center" vertical="center"/>
    </xf>
    <xf numFmtId="0" fontId="55" fillId="56" borderId="55" xfId="0" applyFont="1" applyFill="1" applyBorder="1" applyAlignment="1">
      <alignment horizontal="center" vertical="center"/>
    </xf>
    <xf numFmtId="0" fontId="56" fillId="57" borderId="56" xfId="0" applyFont="1" applyFill="1" applyBorder="1" applyAlignment="1">
      <alignment horizontal="center" vertical="center"/>
    </xf>
    <xf numFmtId="0" fontId="57" fillId="58" borderId="57" xfId="0" applyFont="1" applyFill="1" applyBorder="1" applyAlignment="1">
      <alignment horizontal="center" vertical="center" wrapText="1"/>
    </xf>
    <xf numFmtId="0" fontId="58" fillId="59" borderId="58" xfId="0" applyFont="1" applyFill="1" applyBorder="1" applyAlignment="1">
      <alignment horizontal="center" vertical="center"/>
    </xf>
    <xf numFmtId="0" fontId="59" fillId="60" borderId="59" xfId="0" applyFont="1" applyFill="1" applyBorder="1" applyAlignment="1">
      <alignment horizontal="center" vertical="center"/>
    </xf>
    <xf numFmtId="0" fontId="60" fillId="61" borderId="60" xfId="0" applyFont="1" applyFill="1" applyBorder="1" applyAlignment="1">
      <alignment horizontal="center" vertical="center"/>
    </xf>
    <xf numFmtId="0" fontId="61" fillId="62" borderId="61" xfId="0" applyFont="1" applyFill="1" applyBorder="1" applyAlignment="1">
      <alignment horizontal="center" vertical="center"/>
    </xf>
    <xf numFmtId="0" fontId="62" fillId="63" borderId="62" xfId="0" applyFont="1" applyFill="1" applyBorder="1" applyAlignment="1">
      <alignment horizontal="center" vertical="center"/>
    </xf>
    <xf numFmtId="0" fontId="63" fillId="64" borderId="63" xfId="0" applyFont="1" applyFill="1" applyBorder="1" applyAlignment="1">
      <alignment horizontal="center" vertical="center"/>
    </xf>
    <xf numFmtId="0" fontId="64" fillId="65" borderId="64" xfId="0" applyFont="1" applyFill="1" applyBorder="1" applyAlignment="1">
      <alignment horizontal="center" vertical="center" wrapText="1"/>
    </xf>
    <xf numFmtId="0" fontId="65" fillId="66" borderId="65" xfId="0" applyFont="1" applyFill="1" applyBorder="1" applyAlignment="1">
      <alignment horizontal="center" vertical="center"/>
    </xf>
    <xf numFmtId="0" fontId="66" fillId="67" borderId="66" xfId="0" applyFont="1" applyFill="1" applyBorder="1" applyAlignment="1">
      <alignment horizontal="center" vertical="center"/>
    </xf>
    <xf numFmtId="0" fontId="67" fillId="68" borderId="67" xfId="0" applyFont="1" applyFill="1" applyBorder="1" applyAlignment="1">
      <alignment horizontal="center" vertical="center"/>
    </xf>
    <xf numFmtId="0" fontId="68" fillId="69" borderId="68" xfId="0" applyFont="1" applyFill="1" applyBorder="1" applyAlignment="1">
      <alignment horizontal="center" vertical="center"/>
    </xf>
    <xf numFmtId="0" fontId="69" fillId="70" borderId="69" xfId="0" applyFont="1" applyFill="1" applyBorder="1" applyAlignment="1">
      <alignment horizontal="center" vertical="center"/>
    </xf>
    <xf numFmtId="0" fontId="70" fillId="71" borderId="70" xfId="0" applyFont="1" applyFill="1" applyBorder="1" applyAlignment="1">
      <alignment horizontal="center" vertical="center"/>
    </xf>
    <xf numFmtId="0" fontId="71" fillId="72" borderId="71" xfId="0" applyFont="1" applyFill="1" applyBorder="1" applyAlignment="1">
      <alignment horizontal="center" vertical="center"/>
    </xf>
    <xf numFmtId="0" fontId="72" fillId="73" borderId="72" xfId="0" applyFont="1" applyFill="1" applyBorder="1" applyAlignment="1">
      <alignment horizontal="center" vertical="center"/>
    </xf>
    <xf numFmtId="0" fontId="73" fillId="74" borderId="73" xfId="0" applyFont="1" applyFill="1" applyBorder="1" applyAlignment="1">
      <alignment horizontal="center" vertical="center"/>
    </xf>
    <xf numFmtId="0" fontId="74" fillId="75" borderId="74" xfId="0" applyFont="1" applyFill="1" applyBorder="1" applyAlignment="1">
      <alignment horizontal="center" vertical="center"/>
    </xf>
    <xf numFmtId="0" fontId="75" fillId="76" borderId="75" xfId="0" applyFont="1" applyFill="1" applyBorder="1" applyAlignment="1">
      <alignment horizontal="center" vertical="center"/>
    </xf>
    <xf numFmtId="0" fontId="76" fillId="77" borderId="76" xfId="0" applyFont="1" applyFill="1" applyBorder="1" applyAlignment="1">
      <alignment horizontal="center" vertical="center"/>
    </xf>
    <xf numFmtId="0" fontId="77" fillId="78" borderId="77" xfId="0" applyFont="1" applyFill="1" applyBorder="1" applyAlignment="1">
      <alignment horizontal="center" vertical="center"/>
    </xf>
    <xf numFmtId="0" fontId="78" fillId="79" borderId="78" xfId="0" applyFont="1" applyFill="1" applyBorder="1" applyAlignment="1">
      <alignment horizontal="center" vertical="center"/>
    </xf>
    <xf numFmtId="0" fontId="79" fillId="80" borderId="79" xfId="0" applyFont="1" applyFill="1" applyBorder="1" applyAlignment="1">
      <alignment horizontal="center" vertical="center"/>
    </xf>
    <xf numFmtId="0" fontId="80" fillId="81" borderId="80" xfId="0" applyFont="1" applyFill="1" applyBorder="1" applyAlignment="1">
      <alignment horizontal="center" vertical="center"/>
    </xf>
    <xf numFmtId="0" fontId="81" fillId="82" borderId="81" xfId="0" applyFont="1" applyFill="1" applyBorder="1" applyAlignment="1">
      <alignment horizontal="center" vertical="center"/>
    </xf>
    <xf numFmtId="0" fontId="82" fillId="83" borderId="82" xfId="0" applyFont="1" applyFill="1" applyBorder="1" applyAlignment="1">
      <alignment horizontal="center" vertical="center"/>
    </xf>
    <xf numFmtId="0" fontId="83" fillId="84" borderId="83" xfId="0" applyFont="1" applyFill="1" applyBorder="1" applyAlignment="1">
      <alignment horizontal="center" vertical="center"/>
    </xf>
    <xf numFmtId="0" fontId="84" fillId="85" borderId="84" xfId="0" applyFont="1" applyFill="1" applyBorder="1" applyAlignment="1">
      <alignment horizontal="center" vertical="center"/>
    </xf>
    <xf numFmtId="0" fontId="85" fillId="86" borderId="85" xfId="0" applyFont="1" applyFill="1" applyBorder="1" applyAlignment="1">
      <alignment horizontal="center" vertical="center"/>
    </xf>
    <xf numFmtId="0" fontId="86" fillId="87" borderId="86" xfId="0" applyFont="1" applyFill="1" applyBorder="1" applyAlignment="1">
      <alignment horizontal="center" vertical="center"/>
    </xf>
    <xf numFmtId="0" fontId="87" fillId="88" borderId="87" xfId="0" applyFont="1" applyFill="1" applyBorder="1" applyAlignment="1">
      <alignment horizontal="center" vertical="center"/>
    </xf>
    <xf numFmtId="0" fontId="88" fillId="89" borderId="88" xfId="0" applyFont="1" applyFill="1" applyBorder="1" applyAlignment="1">
      <alignment horizontal="center" vertical="center"/>
    </xf>
    <xf numFmtId="0" fontId="89" fillId="90" borderId="89" xfId="0" applyFont="1" applyFill="1" applyBorder="1" applyAlignment="1">
      <alignment horizontal="center" vertical="center"/>
    </xf>
    <xf numFmtId="0" fontId="90" fillId="91" borderId="90" xfId="0" applyFont="1" applyFill="1" applyBorder="1" applyAlignment="1">
      <alignment horizontal="center" vertical="center"/>
    </xf>
    <xf numFmtId="0" fontId="91" fillId="92" borderId="91" xfId="0" applyFont="1" applyFill="1" applyBorder="1" applyAlignment="1">
      <alignment horizontal="center" vertical="center"/>
    </xf>
    <xf numFmtId="0" fontId="92" fillId="93" borderId="92" xfId="0" applyFont="1" applyFill="1" applyBorder="1" applyAlignment="1">
      <alignment horizontal="center" vertical="center"/>
    </xf>
    <xf numFmtId="0" fontId="93" fillId="94" borderId="93" xfId="0" applyFont="1" applyFill="1" applyBorder="1" applyAlignment="1">
      <alignment horizontal="center" vertical="center"/>
    </xf>
    <xf numFmtId="0" fontId="94" fillId="95" borderId="94" xfId="0" applyFont="1" applyFill="1" applyBorder="1" applyAlignment="1">
      <alignment horizontal="center" vertical="center"/>
    </xf>
    <xf numFmtId="0" fontId="95" fillId="96" borderId="95" xfId="0" applyFont="1" applyFill="1" applyBorder="1" applyAlignment="1">
      <alignment horizontal="center" vertical="center"/>
    </xf>
    <xf numFmtId="0" fontId="96" fillId="97" borderId="96" xfId="0" applyFont="1" applyFill="1" applyBorder="1" applyAlignment="1">
      <alignment horizontal="center" vertical="center"/>
    </xf>
    <xf numFmtId="0" fontId="97" fillId="98" borderId="97" xfId="0" applyFont="1" applyFill="1" applyBorder="1" applyAlignment="1">
      <alignment horizontal="center" vertical="center"/>
    </xf>
    <xf numFmtId="0" fontId="98" fillId="99" borderId="98" xfId="0" applyFont="1" applyFill="1" applyBorder="1" applyAlignment="1">
      <alignment horizontal="center" vertical="center"/>
    </xf>
    <xf numFmtId="0" fontId="99" fillId="100" borderId="99" xfId="0" applyFont="1" applyFill="1" applyBorder="1" applyAlignment="1">
      <alignment horizontal="center" vertical="center"/>
    </xf>
    <xf numFmtId="0" fontId="100" fillId="101" borderId="100" xfId="0" applyFont="1" applyFill="1" applyBorder="1" applyAlignment="1">
      <alignment horizontal="center" vertical="center"/>
    </xf>
    <xf numFmtId="0" fontId="101" fillId="102" borderId="101" xfId="0" applyFont="1" applyFill="1" applyBorder="1" applyAlignment="1">
      <alignment horizontal="center" vertical="center"/>
    </xf>
    <xf numFmtId="0" fontId="102" fillId="103" borderId="102" xfId="0" applyFont="1" applyFill="1" applyBorder="1" applyAlignment="1">
      <alignment horizontal="center" vertical="center"/>
    </xf>
    <xf numFmtId="0" fontId="103" fillId="104" borderId="103" xfId="0" applyFont="1" applyFill="1" applyBorder="1" applyAlignment="1">
      <alignment horizontal="center" vertical="center"/>
    </xf>
    <xf numFmtId="0" fontId="104" fillId="105" borderId="104" xfId="0" applyFont="1" applyFill="1" applyBorder="1" applyAlignment="1">
      <alignment horizontal="center" vertical="center"/>
    </xf>
    <xf numFmtId="0" fontId="105" fillId="106" borderId="105" xfId="0" applyFont="1" applyFill="1" applyBorder="1" applyAlignment="1">
      <alignment horizontal="center" vertical="center"/>
    </xf>
    <xf numFmtId="0" fontId="106" fillId="107" borderId="106" xfId="0" applyFont="1" applyFill="1" applyBorder="1" applyAlignment="1">
      <alignment horizontal="center" vertical="center"/>
    </xf>
    <xf numFmtId="0" fontId="107" fillId="108" borderId="107" xfId="0" applyFont="1" applyFill="1" applyBorder="1" applyAlignment="1">
      <alignment horizontal="center" vertical="center"/>
    </xf>
    <xf numFmtId="0" fontId="108" fillId="109" borderId="108" xfId="0" applyFont="1" applyFill="1" applyBorder="1" applyAlignment="1">
      <alignment horizontal="center" vertical="center"/>
    </xf>
    <xf numFmtId="0" fontId="109" fillId="110" borderId="109" xfId="0" applyFont="1" applyFill="1" applyBorder="1" applyAlignment="1">
      <alignment horizontal="center" vertical="center"/>
    </xf>
    <xf numFmtId="0" fontId="110" fillId="111" borderId="110" xfId="0" applyFont="1" applyFill="1" applyBorder="1" applyAlignment="1">
      <alignment horizontal="center" vertical="center"/>
    </xf>
    <xf numFmtId="0" fontId="111" fillId="112" borderId="111" xfId="0" applyFont="1" applyFill="1" applyBorder="1" applyAlignment="1">
      <alignment horizontal="center" vertical="center"/>
    </xf>
    <xf numFmtId="0" fontId="112" fillId="113" borderId="112" xfId="0" applyFont="1" applyFill="1" applyBorder="1" applyAlignment="1">
      <alignment horizontal="center" vertical="center"/>
    </xf>
    <xf numFmtId="0" fontId="113" fillId="114" borderId="113" xfId="0" applyFont="1" applyFill="1" applyBorder="1" applyAlignment="1">
      <alignment horizontal="center" vertical="center"/>
    </xf>
    <xf numFmtId="0" fontId="114" fillId="115" borderId="114" xfId="0" applyFont="1" applyFill="1" applyBorder="1" applyAlignment="1">
      <alignment horizontal="center" vertical="center"/>
    </xf>
    <xf numFmtId="0" fontId="115" fillId="116" borderId="115" xfId="0" applyFont="1" applyFill="1" applyBorder="1" applyAlignment="1">
      <alignment horizontal="center" vertical="center"/>
    </xf>
    <xf numFmtId="0" fontId="116" fillId="117" borderId="116" xfId="0" applyFont="1" applyFill="1" applyBorder="1" applyAlignment="1">
      <alignment horizontal="center" vertical="center"/>
    </xf>
    <xf numFmtId="0" fontId="117" fillId="118" borderId="117" xfId="0" applyFont="1" applyFill="1" applyBorder="1" applyAlignment="1">
      <alignment horizontal="center" vertical="center"/>
    </xf>
    <xf numFmtId="0" fontId="118" fillId="119" borderId="118" xfId="0" applyFont="1" applyFill="1" applyBorder="1" applyAlignment="1">
      <alignment horizontal="center" vertical="center"/>
    </xf>
    <xf numFmtId="0" fontId="119" fillId="120" borderId="119" xfId="0" applyFont="1" applyFill="1" applyBorder="1" applyAlignment="1">
      <alignment horizontal="center" vertical="center"/>
    </xf>
    <xf numFmtId="0" fontId="120" fillId="121" borderId="120" xfId="0" applyFont="1" applyFill="1" applyBorder="1" applyAlignment="1">
      <alignment horizontal="center" vertical="center"/>
    </xf>
    <xf numFmtId="0" fontId="121" fillId="122" borderId="121" xfId="0" applyFont="1" applyFill="1" applyBorder="1" applyAlignment="1">
      <alignment horizontal="center" vertical="center"/>
    </xf>
    <xf numFmtId="0" fontId="122" fillId="123" borderId="122" xfId="0" applyFont="1" applyFill="1" applyBorder="1" applyAlignment="1">
      <alignment horizontal="center" vertical="center"/>
    </xf>
    <xf numFmtId="0" fontId="123" fillId="124" borderId="123" xfId="0" applyFont="1" applyFill="1" applyBorder="1" applyAlignment="1">
      <alignment horizontal="center" vertical="center"/>
    </xf>
    <xf numFmtId="0" fontId="124" fillId="125" borderId="124" xfId="0" applyFont="1" applyFill="1" applyBorder="1" applyAlignment="1">
      <alignment horizontal="center" vertical="center"/>
    </xf>
    <xf numFmtId="0" fontId="125" fillId="126" borderId="125" xfId="0" applyFont="1" applyFill="1" applyBorder="1" applyAlignment="1">
      <alignment horizontal="center" vertical="center"/>
    </xf>
    <xf numFmtId="0" fontId="126" fillId="127" borderId="126" xfId="0" applyFont="1" applyFill="1" applyBorder="1" applyAlignment="1">
      <alignment horizontal="center" vertical="center"/>
    </xf>
    <xf numFmtId="0" fontId="127" fillId="128" borderId="127" xfId="0" applyFont="1" applyFill="1" applyBorder="1" applyAlignment="1">
      <alignment horizontal="center" vertical="center"/>
    </xf>
    <xf numFmtId="0" fontId="128" fillId="129" borderId="128" xfId="0" applyFont="1" applyFill="1" applyBorder="1" applyAlignment="1">
      <alignment horizontal="center" vertical="center"/>
    </xf>
    <xf numFmtId="0" fontId="129" fillId="130" borderId="129" xfId="0" applyFont="1" applyFill="1" applyBorder="1" applyAlignment="1">
      <alignment horizontal="center" vertical="center"/>
    </xf>
    <xf numFmtId="0" fontId="130" fillId="131" borderId="130" xfId="0" applyFont="1" applyFill="1" applyBorder="1" applyAlignment="1">
      <alignment horizontal="center" vertical="center"/>
    </xf>
    <xf numFmtId="0" fontId="131" fillId="132" borderId="131" xfId="0" applyFont="1" applyFill="1" applyBorder="1" applyAlignment="1">
      <alignment horizontal="center" vertical="center"/>
    </xf>
    <xf numFmtId="0" fontId="132" fillId="133" borderId="132" xfId="0" applyFont="1" applyFill="1" applyBorder="1" applyAlignment="1">
      <alignment horizontal="center" vertical="center"/>
    </xf>
    <xf numFmtId="0" fontId="133" fillId="134" borderId="133" xfId="0" applyFont="1" applyFill="1" applyBorder="1" applyAlignment="1">
      <alignment horizontal="center" vertical="center"/>
    </xf>
    <xf numFmtId="0" fontId="134" fillId="135" borderId="134" xfId="0" applyFont="1" applyFill="1" applyBorder="1" applyAlignment="1">
      <alignment horizontal="center" vertical="center"/>
    </xf>
    <xf numFmtId="0" fontId="135" fillId="136" borderId="135" xfId="0" applyFont="1" applyFill="1" applyBorder="1" applyAlignment="1">
      <alignment horizontal="center" vertical="center"/>
    </xf>
    <xf numFmtId="0" fontId="136" fillId="137" borderId="136" xfId="0" applyFont="1" applyFill="1" applyBorder="1" applyAlignment="1">
      <alignment horizontal="center" vertical="center"/>
    </xf>
    <xf numFmtId="0" fontId="137" fillId="138" borderId="137" xfId="0" applyFont="1" applyFill="1" applyBorder="1" applyAlignment="1">
      <alignment horizontal="center" vertical="center"/>
    </xf>
    <xf numFmtId="0" fontId="138" fillId="139" borderId="138" xfId="0" applyFont="1" applyFill="1" applyBorder="1" applyAlignment="1">
      <alignment horizontal="center" vertical="center"/>
    </xf>
    <xf numFmtId="0" fontId="139" fillId="140" borderId="139" xfId="0" applyFont="1" applyFill="1" applyBorder="1" applyAlignment="1">
      <alignment horizontal="center" vertical="center"/>
    </xf>
    <xf numFmtId="0" fontId="140" fillId="141" borderId="140" xfId="0" applyFont="1" applyFill="1" applyBorder="1" applyAlignment="1">
      <alignment horizontal="center" vertical="center"/>
    </xf>
    <xf numFmtId="0" fontId="141" fillId="142" borderId="141" xfId="0" applyFont="1" applyFill="1" applyBorder="1" applyAlignment="1">
      <alignment horizontal="center" vertical="center"/>
    </xf>
    <xf numFmtId="0" fontId="142" fillId="143" borderId="142" xfId="0" applyFont="1" applyFill="1" applyBorder="1" applyAlignment="1">
      <alignment horizontal="center" vertical="center"/>
    </xf>
    <xf numFmtId="0" fontId="143" fillId="144" borderId="143" xfId="0" applyFont="1" applyFill="1" applyBorder="1" applyAlignment="1">
      <alignment horizontal="center" vertical="center"/>
    </xf>
    <xf numFmtId="0" fontId="144" fillId="145" borderId="144" xfId="0" applyFont="1" applyFill="1" applyBorder="1" applyAlignment="1">
      <alignment horizontal="center" vertical="center"/>
    </xf>
    <xf numFmtId="0" fontId="145" fillId="146" borderId="145" xfId="0" applyFont="1" applyFill="1" applyBorder="1" applyAlignment="1">
      <alignment horizontal="center" vertical="center"/>
    </xf>
    <xf numFmtId="0" fontId="146" fillId="147" borderId="146" xfId="0" applyFont="1" applyFill="1" applyBorder="1" applyAlignment="1">
      <alignment horizontal="center" vertical="center"/>
    </xf>
    <xf numFmtId="0" fontId="147" fillId="148" borderId="147" xfId="0" applyFont="1" applyFill="1" applyBorder="1" applyAlignment="1">
      <alignment horizontal="center" vertical="center"/>
    </xf>
    <xf numFmtId="0" fontId="148" fillId="149" borderId="148" xfId="0" applyFont="1" applyFill="1" applyBorder="1" applyAlignment="1">
      <alignment horizontal="center" vertical="center"/>
    </xf>
    <xf numFmtId="0" fontId="149" fillId="150" borderId="149" xfId="0" applyFont="1" applyFill="1" applyBorder="1" applyAlignment="1">
      <alignment horizontal="center" vertical="center"/>
    </xf>
    <xf numFmtId="0" fontId="150" fillId="151" borderId="150" xfId="0" applyFont="1" applyFill="1" applyBorder="1" applyAlignment="1">
      <alignment horizontal="center" vertical="center"/>
    </xf>
    <xf numFmtId="0" fontId="151" fillId="152" borderId="151" xfId="0" applyFont="1" applyFill="1" applyBorder="1" applyAlignment="1">
      <alignment horizontal="center" vertical="center"/>
    </xf>
    <xf numFmtId="0" fontId="152" fillId="153" borderId="152" xfId="0" applyFont="1" applyFill="1" applyBorder="1" applyAlignment="1">
      <alignment horizontal="center" vertical="center"/>
    </xf>
    <xf numFmtId="0" fontId="153" fillId="154" borderId="153" xfId="0" applyFont="1" applyFill="1" applyBorder="1" applyAlignment="1">
      <alignment horizontal="center" vertical="center"/>
    </xf>
    <xf numFmtId="0" fontId="154" fillId="155" borderId="154" xfId="0" applyFont="1" applyFill="1" applyBorder="1" applyAlignment="1">
      <alignment horizontal="center" vertical="center"/>
    </xf>
    <xf numFmtId="0" fontId="155" fillId="156" borderId="155" xfId="0" applyFont="1" applyFill="1" applyBorder="1" applyAlignment="1">
      <alignment horizontal="center" vertical="center"/>
    </xf>
    <xf numFmtId="0" fontId="156" fillId="157" borderId="156" xfId="0" applyFont="1" applyFill="1" applyBorder="1" applyAlignment="1">
      <alignment horizontal="center" vertical="center"/>
    </xf>
    <xf numFmtId="0" fontId="157" fillId="158" borderId="157" xfId="0" applyFont="1" applyFill="1" applyBorder="1" applyAlignment="1">
      <alignment horizontal="center" vertical="center"/>
    </xf>
    <xf numFmtId="0" fontId="158" fillId="159" borderId="158" xfId="0" applyFont="1" applyFill="1" applyBorder="1" applyAlignment="1">
      <alignment horizontal="center" vertical="center"/>
    </xf>
    <xf numFmtId="0" fontId="159" fillId="160" borderId="159" xfId="0" applyFont="1" applyFill="1" applyBorder="1" applyAlignment="1">
      <alignment horizontal="center" vertical="center"/>
    </xf>
    <xf numFmtId="0" fontId="160" fillId="161" borderId="160" xfId="0" applyFont="1" applyFill="1" applyBorder="1" applyAlignment="1">
      <alignment horizontal="center" vertical="center"/>
    </xf>
    <xf numFmtId="0" fontId="161" fillId="162" borderId="161" xfId="0" applyFont="1" applyFill="1" applyBorder="1" applyAlignment="1">
      <alignment horizontal="center" vertical="center"/>
    </xf>
    <xf numFmtId="0" fontId="162" fillId="163" borderId="162" xfId="0" applyFont="1" applyFill="1" applyBorder="1" applyAlignment="1">
      <alignment horizontal="center" vertical="center"/>
    </xf>
    <xf numFmtId="0" fontId="163" fillId="164" borderId="163" xfId="0" applyFont="1" applyFill="1" applyBorder="1" applyAlignment="1">
      <alignment horizontal="center" vertical="center"/>
    </xf>
    <xf numFmtId="0" fontId="164" fillId="165" borderId="164" xfId="0" applyFont="1" applyFill="1" applyBorder="1" applyAlignment="1">
      <alignment horizontal="center" vertical="center"/>
    </xf>
    <xf numFmtId="0" fontId="165" fillId="166" borderId="165" xfId="0" applyFont="1" applyFill="1" applyBorder="1" applyAlignment="1">
      <alignment horizontal="center" vertical="center"/>
    </xf>
    <xf numFmtId="0" fontId="166" fillId="167" borderId="166" xfId="0" applyFont="1" applyFill="1" applyBorder="1" applyAlignment="1">
      <alignment horizontal="center" vertical="center"/>
    </xf>
    <xf numFmtId="0" fontId="167" fillId="168" borderId="167" xfId="0" applyFont="1" applyFill="1" applyBorder="1" applyAlignment="1">
      <alignment horizontal="center" vertical="center"/>
    </xf>
    <xf numFmtId="0" fontId="168" fillId="169" borderId="168" xfId="0" applyFont="1" applyFill="1" applyBorder="1" applyAlignment="1">
      <alignment horizontal="center" vertical="center" wrapText="1"/>
    </xf>
    <xf numFmtId="0" fontId="169" fillId="170" borderId="169" xfId="0" applyFont="1" applyFill="1" applyBorder="1" applyAlignment="1">
      <alignment horizontal="center" vertical="center" wrapText="1"/>
    </xf>
    <xf numFmtId="0" fontId="170" fillId="172" borderId="171" xfId="0" applyFont="1" applyFill="1" applyBorder="1" applyAlignment="1">
      <alignment horizontal="center" vertical="center"/>
    </xf>
    <xf numFmtId="0" fontId="171" fillId="173" borderId="172" xfId="0" applyFont="1" applyFill="1" applyBorder="1" applyAlignment="1">
      <alignment horizontal="center" vertical="center"/>
    </xf>
    <xf numFmtId="0" fontId="172" fillId="174" borderId="173" xfId="0" applyFont="1" applyFill="1" applyBorder="1" applyAlignment="1">
      <alignment horizontal="center" vertical="center"/>
    </xf>
    <xf numFmtId="0" fontId="173" fillId="175" borderId="174" xfId="0" applyFont="1" applyFill="1" applyBorder="1" applyAlignment="1">
      <alignment horizontal="center" vertical="center"/>
    </xf>
    <xf numFmtId="0" fontId="174" fillId="176" borderId="175" xfId="0" applyFont="1" applyFill="1" applyBorder="1" applyAlignment="1">
      <alignment horizontal="center" vertical="center"/>
    </xf>
    <xf numFmtId="0" fontId="175" fillId="177" borderId="176" xfId="0" applyFont="1" applyFill="1" applyBorder="1" applyAlignment="1">
      <alignment horizontal="center" vertical="center"/>
    </xf>
    <xf numFmtId="0" fontId="176" fillId="178" borderId="177" xfId="0" applyFont="1" applyFill="1" applyBorder="1" applyAlignment="1">
      <alignment horizontal="center" vertical="center"/>
    </xf>
    <xf numFmtId="0" fontId="177" fillId="180" borderId="179" xfId="0" applyFont="1" applyFill="1" applyBorder="1" applyAlignment="1">
      <alignment horizontal="center" vertical="center"/>
    </xf>
    <xf numFmtId="0" fontId="178" fillId="181" borderId="180" xfId="0" applyFont="1" applyFill="1" applyBorder="1" applyAlignment="1">
      <alignment horizontal="center" vertical="center"/>
    </xf>
    <xf numFmtId="0" fontId="179" fillId="182" borderId="181" xfId="0" applyFont="1" applyFill="1" applyBorder="1" applyAlignment="1">
      <alignment horizontal="center" vertical="center"/>
    </xf>
    <xf numFmtId="0" fontId="180" fillId="183" borderId="182" xfId="0" applyFont="1" applyFill="1" applyBorder="1" applyAlignment="1">
      <alignment horizontal="center" vertical="center"/>
    </xf>
    <xf numFmtId="0" fontId="181" fillId="184" borderId="183" xfId="0" applyFont="1" applyFill="1" applyBorder="1" applyAlignment="1">
      <alignment horizontal="center" vertical="center"/>
    </xf>
    <xf numFmtId="0" fontId="182" fillId="185" borderId="184" xfId="0" applyFont="1" applyFill="1" applyBorder="1" applyAlignment="1">
      <alignment horizontal="center" vertical="center"/>
    </xf>
    <xf numFmtId="0" fontId="183" fillId="186" borderId="185" xfId="0" applyFont="1" applyFill="1" applyBorder="1" applyAlignment="1">
      <alignment horizontal="center" vertical="center"/>
    </xf>
    <xf numFmtId="0" fontId="184" fillId="188" borderId="187" xfId="0" applyFont="1" applyFill="1" applyBorder="1" applyAlignment="1">
      <alignment horizontal="center" vertical="center"/>
    </xf>
    <xf numFmtId="0" fontId="185" fillId="189" borderId="188" xfId="0" applyFont="1" applyFill="1" applyBorder="1" applyAlignment="1">
      <alignment horizontal="center" vertical="center"/>
    </xf>
    <xf numFmtId="0" fontId="186" fillId="190" borderId="189" xfId="0" applyFont="1" applyFill="1" applyBorder="1" applyAlignment="1">
      <alignment horizontal="center" vertical="center"/>
    </xf>
    <xf numFmtId="0" fontId="187" fillId="192" borderId="191" xfId="0" applyFont="1" applyFill="1" applyBorder="1" applyAlignment="1">
      <alignment horizontal="center" vertical="center"/>
    </xf>
    <xf numFmtId="0" fontId="188" fillId="193" borderId="192" xfId="0" applyFont="1" applyFill="1" applyBorder="1" applyAlignment="1">
      <alignment horizontal="center" vertical="center"/>
    </xf>
    <xf numFmtId="0" fontId="189" fillId="194" borderId="193" xfId="0" applyFont="1" applyFill="1" applyBorder="1" applyAlignment="1">
      <alignment horizontal="center" vertical="center"/>
    </xf>
    <xf numFmtId="0" fontId="190" fillId="195" borderId="194" xfId="0" applyFont="1" applyFill="1" applyBorder="1" applyAlignment="1">
      <alignment horizontal="center" vertical="center"/>
    </xf>
    <xf numFmtId="0" fontId="1" fillId="171" borderId="170" xfId="0" applyFont="1" applyFill="1" applyBorder="1" applyAlignment="1">
      <alignment horizontal="center" vertical="center" wrapText="1"/>
    </xf>
    <xf numFmtId="0" fontId="1" fillId="179" borderId="178" xfId="0" applyFont="1" applyFill="1" applyBorder="1" applyAlignment="1">
      <alignment horizontal="center" vertical="center"/>
    </xf>
    <xf numFmtId="0" fontId="1" fillId="187" borderId="186" xfId="0" applyFont="1" applyFill="1" applyBorder="1" applyAlignment="1">
      <alignment horizontal="center" vertical="center"/>
    </xf>
    <xf numFmtId="0" fontId="1" fillId="191" borderId="190" xfId="0" applyFont="1" applyFill="1" applyBorder="1" applyAlignment="1">
      <alignment horizontal="center" vertical="center"/>
    </xf>
    <xf numFmtId="0" fontId="191" fillId="0" borderId="194" xfId="0" applyFont="1" applyBorder="1" applyAlignment="1">
      <alignment horizontal="center" wrapText="1"/>
    </xf>
    <xf numFmtId="0" fontId="191" fillId="0" borderId="194" xfId="0" applyFont="1" applyBorder="1" applyAlignment="1">
      <alignment horizontal="center"/>
    </xf>
    <xf numFmtId="0" fontId="193" fillId="0" borderId="194" xfId="0" applyFont="1" applyBorder="1" applyAlignment="1">
      <alignment horizontal="center"/>
    </xf>
    <xf numFmtId="0" fontId="0" fillId="0" borderId="194" xfId="0" applyBorder="1" applyAlignment="1">
      <alignment horizontal="center"/>
    </xf>
    <xf numFmtId="169" fontId="0" fillId="0" borderId="194" xfId="0" applyNumberFormat="1" applyBorder="1" applyAlignment="1">
      <alignment horizontal="center"/>
    </xf>
    <xf numFmtId="0" fontId="0" fillId="0" borderId="194" xfId="0" applyBorder="1"/>
    <xf numFmtId="2" fontId="0" fillId="0" borderId="194" xfId="0" applyNumberFormat="1" applyBorder="1" applyAlignment="1">
      <alignment horizontal="center"/>
    </xf>
    <xf numFmtId="12" fontId="195" fillId="0" borderId="194" xfId="0" applyNumberFormat="1" applyFont="1" applyBorder="1" applyAlignment="1">
      <alignment horizontal="center"/>
    </xf>
    <xf numFmtId="12" fontId="195" fillId="196" borderId="194" xfId="0" applyNumberFormat="1" applyFont="1" applyFill="1" applyBorder="1" applyAlignment="1">
      <alignment horizontal="center"/>
    </xf>
    <xf numFmtId="12" fontId="195" fillId="197" borderId="194" xfId="0" applyNumberFormat="1" applyFont="1" applyFill="1" applyBorder="1" applyAlignment="1">
      <alignment horizontal="center"/>
    </xf>
    <xf numFmtId="0" fontId="192" fillId="0" borderId="194" xfId="0" applyFont="1" applyBorder="1" applyAlignment="1">
      <alignment horizontal="center"/>
    </xf>
    <xf numFmtId="0" fontId="192" fillId="196" borderId="194" xfId="0" applyFont="1" applyFill="1" applyBorder="1" applyAlignment="1">
      <alignment horizontal="center"/>
    </xf>
    <xf numFmtId="169" fontId="194" fillId="0" borderId="194" xfId="0" applyNumberFormat="1" applyFont="1" applyBorder="1" applyAlignment="1">
      <alignment horizontal="center"/>
    </xf>
    <xf numFmtId="169" fontId="191" fillId="0" borderId="194" xfId="0" applyNumberFormat="1" applyFont="1" applyBorder="1" applyAlignment="1">
      <alignment horizontal="center"/>
    </xf>
    <xf numFmtId="170" fontId="191" fillId="0" borderId="194" xfId="0" applyNumberFormat="1" applyFont="1" applyBorder="1" applyAlignment="1">
      <alignment horizontal="center"/>
    </xf>
    <xf numFmtId="2" fontId="0" fillId="196" borderId="194" xfId="0" applyNumberFormat="1" applyFill="1" applyBorder="1" applyAlignment="1">
      <alignment horizontal="center"/>
    </xf>
    <xf numFmtId="0" fontId="191" fillId="0" borderId="195" xfId="0" applyFont="1" applyBorder="1" applyAlignment="1">
      <alignment horizontal="center" wrapText="1"/>
    </xf>
    <xf numFmtId="0" fontId="196" fillId="195" borderId="196" xfId="0" applyFont="1" applyFill="1" applyBorder="1" applyAlignment="1">
      <alignment horizontal="center" wrapText="1"/>
    </xf>
    <xf numFmtId="0" fontId="196" fillId="195" borderId="197" xfId="0" applyFont="1" applyFill="1" applyBorder="1" applyAlignment="1">
      <alignment horizontal="center" wrapText="1"/>
    </xf>
    <xf numFmtId="0" fontId="0" fillId="0" borderId="198" xfId="0" applyBorder="1" applyAlignment="1">
      <alignment horizontal="center"/>
    </xf>
    <xf numFmtId="170" fontId="0" fillId="0" borderId="199" xfId="0" applyNumberFormat="1" applyBorder="1" applyAlignment="1">
      <alignment horizontal="center"/>
    </xf>
    <xf numFmtId="0" fontId="0" fillId="0" borderId="200" xfId="0" applyBorder="1" applyAlignment="1">
      <alignment horizontal="center"/>
    </xf>
    <xf numFmtId="169" fontId="0" fillId="0" borderId="201" xfId="0" applyNumberFormat="1" applyBorder="1" applyAlignment="1">
      <alignment horizontal="center"/>
    </xf>
    <xf numFmtId="170" fontId="0" fillId="0" borderId="20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5" workbookViewId="0">
      <selection activeCell="O16" sqref="O16"/>
    </sheetView>
  </sheetViews>
  <sheetFormatPr defaultRowHeight="15" x14ac:dyDescent="0.25"/>
  <cols>
    <col min="7" max="7" width="18" customWidth="1"/>
    <col min="8" max="10" width="15" customWidth="1"/>
    <col min="13" max="15" width="15" customWidth="1"/>
  </cols>
  <sheetData>
    <row r="1" spans="1:15" ht="30" x14ac:dyDescent="0.25">
      <c r="A1" s="1"/>
      <c r="B1" s="8"/>
      <c r="C1" s="15"/>
      <c r="D1" s="22"/>
      <c r="E1" s="29"/>
      <c r="F1" s="36"/>
      <c r="G1" s="43" t="s">
        <v>0</v>
      </c>
      <c r="H1" s="50" t="s">
        <v>1</v>
      </c>
      <c r="I1" s="57" t="s">
        <v>2</v>
      </c>
      <c r="J1" s="64" t="s">
        <v>3</v>
      </c>
      <c r="L1" s="167"/>
      <c r="M1" s="168" t="s">
        <v>1</v>
      </c>
      <c r="N1" s="169" t="s">
        <v>4</v>
      </c>
      <c r="O1" s="191" t="s">
        <v>34</v>
      </c>
    </row>
    <row r="2" spans="1:15" x14ac:dyDescent="0.25">
      <c r="A2" s="2"/>
      <c r="B2" s="9" t="s">
        <v>5</v>
      </c>
      <c r="C2" s="16" t="s">
        <v>6</v>
      </c>
      <c r="D2" s="23" t="s">
        <v>7</v>
      </c>
      <c r="E2" s="30" t="s">
        <v>8</v>
      </c>
      <c r="F2" s="37" t="s">
        <v>9</v>
      </c>
      <c r="G2" s="44"/>
      <c r="H2" s="51" t="s">
        <v>10</v>
      </c>
      <c r="I2" s="58" t="s">
        <v>11</v>
      </c>
      <c r="J2" s="65"/>
      <c r="L2" s="170"/>
      <c r="M2" s="171"/>
      <c r="N2" s="172"/>
      <c r="O2" s="173"/>
    </row>
    <row r="3" spans="1:15" x14ac:dyDescent="0.25">
      <c r="A3" s="3"/>
      <c r="B3" s="10" t="s">
        <v>6</v>
      </c>
      <c r="C3" s="17">
        <v>1</v>
      </c>
      <c r="D3" s="24">
        <v>2</v>
      </c>
      <c r="E3" s="31">
        <v>5</v>
      </c>
      <c r="F3" s="38">
        <v>6</v>
      </c>
      <c r="G3" s="45">
        <v>2.78</v>
      </c>
      <c r="H3" s="52">
        <v>0.51500000000000001</v>
      </c>
      <c r="I3" s="59">
        <v>4.0599999999999996</v>
      </c>
      <c r="J3" s="66" t="s">
        <v>12</v>
      </c>
      <c r="L3" s="174"/>
      <c r="M3" s="175">
        <v>0.51500000000000001</v>
      </c>
      <c r="N3" s="176">
        <v>0.51200000000000001</v>
      </c>
      <c r="O3" s="192">
        <v>0.83499999999999996</v>
      </c>
    </row>
    <row r="4" spans="1:15" x14ac:dyDescent="0.25">
      <c r="A4" s="4"/>
      <c r="B4" s="11" t="s">
        <v>7</v>
      </c>
      <c r="C4" s="18">
        <v>0.5</v>
      </c>
      <c r="D4" s="25">
        <v>1</v>
      </c>
      <c r="E4" s="32">
        <v>4</v>
      </c>
      <c r="F4" s="39">
        <v>4</v>
      </c>
      <c r="G4" s="46">
        <v>1.68</v>
      </c>
      <c r="H4" s="53">
        <v>0.311</v>
      </c>
      <c r="I4" s="60" t="s">
        <v>13</v>
      </c>
      <c r="J4" s="67" t="s">
        <v>14</v>
      </c>
      <c r="L4" s="177"/>
      <c r="M4" s="178">
        <v>0.311</v>
      </c>
      <c r="N4" s="179">
        <v>0.311</v>
      </c>
      <c r="O4" s="180">
        <v>0.50900000000000001</v>
      </c>
    </row>
    <row r="5" spans="1:15" x14ac:dyDescent="0.25">
      <c r="A5" s="5"/>
      <c r="B5" s="12" t="s">
        <v>8</v>
      </c>
      <c r="C5" s="19">
        <v>0.2</v>
      </c>
      <c r="D5" s="26">
        <v>0.25</v>
      </c>
      <c r="E5" s="33">
        <v>1</v>
      </c>
      <c r="F5" s="40">
        <v>2</v>
      </c>
      <c r="G5" s="47">
        <v>0.56200000000000006</v>
      </c>
      <c r="H5" s="54">
        <v>0.104</v>
      </c>
      <c r="I5" s="61">
        <v>0.02</v>
      </c>
      <c r="J5" s="68">
        <v>0.9</v>
      </c>
      <c r="L5" s="181"/>
      <c r="M5" s="182">
        <v>0.104</v>
      </c>
      <c r="N5" s="183">
        <v>0.105</v>
      </c>
      <c r="O5" s="193" t="s">
        <v>35</v>
      </c>
    </row>
    <row r="6" spans="1:15" x14ac:dyDescent="0.25">
      <c r="A6" s="6"/>
      <c r="B6" s="13" t="s">
        <v>9</v>
      </c>
      <c r="C6" s="20">
        <v>0.16700000000000001</v>
      </c>
      <c r="D6" s="27">
        <v>0.25</v>
      </c>
      <c r="E6" s="34">
        <v>0.5</v>
      </c>
      <c r="F6" s="41">
        <v>1</v>
      </c>
      <c r="G6" s="48">
        <v>0.38</v>
      </c>
      <c r="H6" s="55">
        <v>7.0300000000000001E-2</v>
      </c>
      <c r="I6" s="62"/>
      <c r="J6" s="69"/>
      <c r="L6" s="184"/>
      <c r="M6" s="185">
        <v>7.0300000000000001E-2</v>
      </c>
      <c r="N6" s="186">
        <v>7.0699999999999999E-2</v>
      </c>
      <c r="O6" s="194" t="s">
        <v>36</v>
      </c>
    </row>
    <row r="7" spans="1:15" x14ac:dyDescent="0.25">
      <c r="A7" s="7" t="s">
        <v>15</v>
      </c>
      <c r="B7" s="14" t="s">
        <v>16</v>
      </c>
      <c r="C7" s="21">
        <v>1.87</v>
      </c>
      <c r="D7" s="28">
        <v>3.5</v>
      </c>
      <c r="E7" s="35">
        <v>10.5</v>
      </c>
      <c r="F7" s="42">
        <v>13</v>
      </c>
      <c r="G7" s="49">
        <v>5.4</v>
      </c>
      <c r="H7" s="56"/>
      <c r="I7" s="63"/>
      <c r="J7" s="70"/>
      <c r="L7" s="187" t="s">
        <v>11</v>
      </c>
      <c r="M7" s="188">
        <v>4.0599999999999996</v>
      </c>
      <c r="N7" s="189">
        <v>4.0599999999999996</v>
      </c>
      <c r="O7" s="190">
        <v>4.0599999999999996</v>
      </c>
    </row>
    <row r="12" spans="1:15" x14ac:dyDescent="0.25">
      <c r="A12" t="s">
        <v>17</v>
      </c>
      <c r="B12" s="71">
        <v>1</v>
      </c>
      <c r="C12" s="72">
        <v>1</v>
      </c>
      <c r="D12" s="73">
        <v>1</v>
      </c>
      <c r="E12" s="74">
        <v>1</v>
      </c>
      <c r="G12" t="s">
        <v>18</v>
      </c>
      <c r="H12" t="s">
        <v>19</v>
      </c>
      <c r="J12" s="165" t="s">
        <v>20</v>
      </c>
      <c r="K12" s="160" t="s">
        <v>21</v>
      </c>
    </row>
    <row r="13" spans="1:15" x14ac:dyDescent="0.25">
      <c r="B13" t="s">
        <v>22</v>
      </c>
      <c r="I13" t="s">
        <v>23</v>
      </c>
      <c r="J13" s="166">
        <v>4.0599999999999996</v>
      </c>
      <c r="K13" s="161">
        <v>2.08</v>
      </c>
    </row>
    <row r="14" spans="1:15" x14ac:dyDescent="0.25">
      <c r="A14" t="s">
        <v>24</v>
      </c>
      <c r="B14" s="75">
        <v>1</v>
      </c>
      <c r="C14" s="76">
        <v>2</v>
      </c>
      <c r="D14" s="77">
        <v>5</v>
      </c>
      <c r="E14" s="78">
        <v>6</v>
      </c>
      <c r="G14" s="91">
        <v>14</v>
      </c>
      <c r="H14" s="95">
        <v>28.9</v>
      </c>
      <c r="I14" s="96">
        <v>0.48399999999999999</v>
      </c>
      <c r="K14" s="162">
        <v>1.27</v>
      </c>
    </row>
    <row r="15" spans="1:15" x14ac:dyDescent="0.25">
      <c r="B15" s="79">
        <v>0.5</v>
      </c>
      <c r="C15" s="80">
        <v>1</v>
      </c>
      <c r="D15" s="81">
        <v>4</v>
      </c>
      <c r="E15" s="82">
        <v>4</v>
      </c>
      <c r="G15" s="92">
        <v>9.5</v>
      </c>
      <c r="I15" s="97">
        <v>0.32900000000000001</v>
      </c>
      <c r="K15" s="163">
        <v>0.42699999999999999</v>
      </c>
    </row>
    <row r="16" spans="1:15" x14ac:dyDescent="0.25">
      <c r="B16" s="83">
        <v>0.2</v>
      </c>
      <c r="C16" s="84">
        <v>0.25</v>
      </c>
      <c r="D16" s="85">
        <v>1</v>
      </c>
      <c r="E16" s="86">
        <v>2</v>
      </c>
      <c r="G16" s="93">
        <v>3.45</v>
      </c>
      <c r="I16" s="98">
        <v>0.11899999999999999</v>
      </c>
      <c r="K16" s="164">
        <v>0.28599999999999998</v>
      </c>
    </row>
    <row r="17" spans="1:11" x14ac:dyDescent="0.25">
      <c r="B17" s="87">
        <v>0.16700000000000001</v>
      </c>
      <c r="C17" s="88">
        <v>0.25</v>
      </c>
      <c r="D17" s="89">
        <v>0.5</v>
      </c>
      <c r="E17" s="90">
        <v>1</v>
      </c>
      <c r="G17" s="94">
        <v>1.92</v>
      </c>
      <c r="I17" s="99">
        <v>6.6400000000000001E-2</v>
      </c>
    </row>
    <row r="18" spans="1:11" x14ac:dyDescent="0.25">
      <c r="B18" t="s">
        <v>25</v>
      </c>
      <c r="I18" t="s">
        <v>26</v>
      </c>
      <c r="J18" t="s">
        <v>27</v>
      </c>
      <c r="K18" t="s">
        <v>28</v>
      </c>
    </row>
    <row r="19" spans="1:11" x14ac:dyDescent="0.25">
      <c r="A19" t="s">
        <v>29</v>
      </c>
      <c r="B19" s="100">
        <v>4</v>
      </c>
      <c r="C19" s="101">
        <v>6.75</v>
      </c>
      <c r="D19" s="102">
        <v>21</v>
      </c>
      <c r="E19" s="103">
        <v>30</v>
      </c>
      <c r="G19" s="116">
        <v>61.8</v>
      </c>
      <c r="H19" s="120">
        <v>121</v>
      </c>
      <c r="I19" s="121">
        <v>0.51100000000000001</v>
      </c>
      <c r="J19" s="125">
        <v>2.7E-2</v>
      </c>
      <c r="K19" s="129">
        <v>0.06</v>
      </c>
    </row>
    <row r="20" spans="1:11" x14ac:dyDescent="0.25">
      <c r="B20" s="104">
        <v>2.4700000000000002</v>
      </c>
      <c r="C20" s="105">
        <v>4</v>
      </c>
      <c r="D20" s="106">
        <v>12.5</v>
      </c>
      <c r="E20" s="107">
        <v>19</v>
      </c>
      <c r="G20" s="117">
        <v>38</v>
      </c>
      <c r="I20" s="122">
        <v>0.314</v>
      </c>
      <c r="J20" s="126">
        <v>1.4999999999999999E-2</v>
      </c>
    </row>
    <row r="21" spans="1:11" x14ac:dyDescent="0.25">
      <c r="B21" s="108">
        <v>0.85899999999999999</v>
      </c>
      <c r="C21" s="109">
        <v>1.4</v>
      </c>
      <c r="D21" s="110">
        <v>4</v>
      </c>
      <c r="E21" s="111">
        <v>6.2</v>
      </c>
      <c r="G21" s="118">
        <v>12.5</v>
      </c>
      <c r="I21" s="123">
        <v>0.10299999999999999</v>
      </c>
      <c r="J21" s="127">
        <v>1.6E-2</v>
      </c>
    </row>
    <row r="22" spans="1:11" x14ac:dyDescent="0.25">
      <c r="B22" s="112">
        <v>0.55900000000000005</v>
      </c>
      <c r="C22" s="113">
        <v>0.95899999999999996</v>
      </c>
      <c r="D22" s="114">
        <v>2.83</v>
      </c>
      <c r="E22" s="115">
        <v>4</v>
      </c>
      <c r="G22" s="119">
        <v>8.35</v>
      </c>
      <c r="I22" s="124">
        <v>6.9000000000000006E-2</v>
      </c>
      <c r="J22" s="128">
        <v>2.5999999999999999E-3</v>
      </c>
    </row>
    <row r="23" spans="1:11" x14ac:dyDescent="0.25">
      <c r="B23" t="s">
        <v>30</v>
      </c>
      <c r="I23" t="s">
        <v>31</v>
      </c>
      <c r="J23" t="s">
        <v>32</v>
      </c>
      <c r="K23" t="s">
        <v>28</v>
      </c>
    </row>
    <row r="24" spans="1:11" x14ac:dyDescent="0.25">
      <c r="A24" t="s">
        <v>33</v>
      </c>
      <c r="B24" s="130">
        <v>16.600000000000001</v>
      </c>
      <c r="C24" s="131">
        <v>27.5</v>
      </c>
      <c r="D24" s="132">
        <v>83</v>
      </c>
      <c r="E24" s="133">
        <v>123</v>
      </c>
      <c r="G24" s="146">
        <v>250</v>
      </c>
      <c r="H24" s="150">
        <v>488</v>
      </c>
      <c r="I24" s="151">
        <v>0.51200000000000001</v>
      </c>
      <c r="J24" s="155">
        <v>1E-3</v>
      </c>
      <c r="K24" s="159">
        <v>0.01</v>
      </c>
    </row>
    <row r="25" spans="1:11" x14ac:dyDescent="0.25">
      <c r="B25" s="134">
        <v>10.1</v>
      </c>
      <c r="C25" s="135">
        <v>16.8</v>
      </c>
      <c r="D25" s="136">
        <v>50.4</v>
      </c>
      <c r="E25" s="137">
        <v>74.8</v>
      </c>
      <c r="G25" s="147">
        <v>152</v>
      </c>
      <c r="I25" s="152">
        <v>0.311</v>
      </c>
      <c r="J25" s="156">
        <v>3.0000000000000001E-3</v>
      </c>
    </row>
    <row r="26" spans="1:11" x14ac:dyDescent="0.25">
      <c r="B26" s="138">
        <v>3.39</v>
      </c>
      <c r="C26" s="139">
        <v>5.67</v>
      </c>
      <c r="D26" s="140">
        <v>17</v>
      </c>
      <c r="E26" s="141">
        <v>25</v>
      </c>
      <c r="G26" s="148">
        <v>51.1</v>
      </c>
      <c r="I26" s="153">
        <v>0.105</v>
      </c>
      <c r="J26" s="157">
        <v>2E-3</v>
      </c>
    </row>
    <row r="27" spans="1:11" x14ac:dyDescent="0.25">
      <c r="B27" s="142">
        <v>2.27</v>
      </c>
      <c r="C27" s="143">
        <v>3.78</v>
      </c>
      <c r="D27" s="144">
        <v>11.5</v>
      </c>
      <c r="E27" s="145">
        <v>16.899999999999999</v>
      </c>
      <c r="G27" s="149">
        <v>34.5</v>
      </c>
      <c r="I27" s="154">
        <v>7.0699999999999999E-2</v>
      </c>
      <c r="J27" s="158">
        <v>1.6999999999999999E-3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7"/>
  <sheetViews>
    <sheetView tabSelected="1" zoomScaleNormal="100" workbookViewId="0">
      <selection activeCell="F12" sqref="F12"/>
    </sheetView>
  </sheetViews>
  <sheetFormatPr defaultRowHeight="15" x14ac:dyDescent="0.25"/>
  <cols>
    <col min="7" max="7" width="17.28515625" customWidth="1"/>
    <col min="8" max="8" width="12.85546875" customWidth="1"/>
    <col min="9" max="9" width="16" customWidth="1"/>
    <col min="10" max="10" width="14.85546875" customWidth="1"/>
    <col min="14" max="14" width="15.5703125" customWidth="1"/>
    <col min="15" max="15" width="10.5703125" customWidth="1"/>
    <col min="16" max="16" width="12.42578125" customWidth="1"/>
  </cols>
  <sheetData>
    <row r="4" spans="1:16" ht="15.75" thickBot="1" x14ac:dyDescent="0.3"/>
    <row r="5" spans="1:16" ht="51.75" x14ac:dyDescent="0.25">
      <c r="A5" s="200"/>
      <c r="B5" s="200"/>
      <c r="C5" s="200"/>
      <c r="D5" s="200"/>
      <c r="E5" s="200"/>
      <c r="F5" s="200"/>
      <c r="G5" s="200"/>
      <c r="H5" s="195" t="s">
        <v>38</v>
      </c>
      <c r="I5" s="195" t="s">
        <v>39</v>
      </c>
      <c r="J5" s="195" t="s">
        <v>2</v>
      </c>
      <c r="K5" s="195" t="s">
        <v>3</v>
      </c>
      <c r="N5" s="211" t="s">
        <v>44</v>
      </c>
      <c r="O5" s="212" t="s">
        <v>13</v>
      </c>
      <c r="P5" s="213" t="s">
        <v>41</v>
      </c>
    </row>
    <row r="6" spans="1:16" x14ac:dyDescent="0.25">
      <c r="A6" s="200"/>
      <c r="B6" s="205" t="s">
        <v>5</v>
      </c>
      <c r="C6" s="205" t="s">
        <v>6</v>
      </c>
      <c r="D6" s="205" t="s">
        <v>7</v>
      </c>
      <c r="E6" s="206" t="s">
        <v>8</v>
      </c>
      <c r="F6" s="206" t="s">
        <v>9</v>
      </c>
      <c r="G6" s="205" t="s">
        <v>37</v>
      </c>
      <c r="H6" s="205"/>
      <c r="I6" s="196" t="s">
        <v>10</v>
      </c>
      <c r="J6" s="197" t="s">
        <v>40</v>
      </c>
      <c r="K6" s="196" t="s">
        <v>41</v>
      </c>
      <c r="N6" s="214" t="s">
        <v>45</v>
      </c>
      <c r="O6" s="208">
        <v>0.57799999999999996</v>
      </c>
      <c r="P6" s="215">
        <v>0.51600000000000001</v>
      </c>
    </row>
    <row r="7" spans="1:16" x14ac:dyDescent="0.25">
      <c r="A7" s="200"/>
      <c r="B7" s="205" t="s">
        <v>6</v>
      </c>
      <c r="C7" s="202">
        <v>1</v>
      </c>
      <c r="D7" s="202">
        <v>0.33333333333333331</v>
      </c>
      <c r="E7" s="203">
        <v>0.2</v>
      </c>
      <c r="F7" s="204">
        <v>3</v>
      </c>
      <c r="G7" s="202">
        <v>0.14285714285714285</v>
      </c>
      <c r="H7" s="207">
        <f>GEOMEAN(C7:G7)</f>
        <v>0.49111860991873663</v>
      </c>
      <c r="I7" s="208">
        <f>H7/$H$12</f>
        <v>9.1874680278086804E-2</v>
      </c>
      <c r="J7" s="208">
        <f>MMULT(C12:G12,I7:I11)</f>
        <v>6.2341974013342059</v>
      </c>
      <c r="K7" s="209">
        <f>(J9/J11)*100%</f>
        <v>0.27549049136924236</v>
      </c>
      <c r="N7" s="214" t="s">
        <v>46</v>
      </c>
      <c r="O7" s="199">
        <v>0.78400000000000003</v>
      </c>
      <c r="P7" s="215" t="s">
        <v>50</v>
      </c>
    </row>
    <row r="8" spans="1:16" x14ac:dyDescent="0.25">
      <c r="A8" s="200"/>
      <c r="B8" s="205" t="s">
        <v>7</v>
      </c>
      <c r="C8" s="202">
        <v>3</v>
      </c>
      <c r="D8" s="202">
        <v>1</v>
      </c>
      <c r="E8" s="203">
        <v>3</v>
      </c>
      <c r="F8" s="203">
        <v>0.33333333333333331</v>
      </c>
      <c r="G8" s="202">
        <v>5</v>
      </c>
      <c r="H8" s="207">
        <f>GEOMEAN(C8:G8)</f>
        <v>1.7187719275874789</v>
      </c>
      <c r="I8" s="208">
        <f>H8/$H$12</f>
        <v>0.32153459088870523</v>
      </c>
      <c r="J8" s="196" t="s">
        <v>13</v>
      </c>
      <c r="K8" s="200"/>
      <c r="N8" s="214" t="s">
        <v>47</v>
      </c>
      <c r="O8" s="199" t="s">
        <v>51</v>
      </c>
      <c r="P8" s="215">
        <v>0.57099999999999995</v>
      </c>
    </row>
    <row r="9" spans="1:16" x14ac:dyDescent="0.25">
      <c r="A9" s="200"/>
      <c r="B9" s="206" t="s">
        <v>8</v>
      </c>
      <c r="C9" s="203">
        <v>5</v>
      </c>
      <c r="D9" s="203">
        <v>0.33333333333333331</v>
      </c>
      <c r="E9" s="203">
        <v>1</v>
      </c>
      <c r="F9" s="203">
        <v>3</v>
      </c>
      <c r="G9" s="203">
        <v>5</v>
      </c>
      <c r="H9" s="207">
        <f>GEOMEAN(C9:G9)</f>
        <v>1.9036539387158786</v>
      </c>
      <c r="I9" s="208">
        <f>H9/$H$12</f>
        <v>0.35612089105843819</v>
      </c>
      <c r="J9" s="208">
        <f>(J7-5)/(5-1)</f>
        <v>0.30854935033355146</v>
      </c>
      <c r="K9" s="200"/>
      <c r="N9" s="214" t="s">
        <v>48</v>
      </c>
      <c r="O9" s="199">
        <v>0.221</v>
      </c>
      <c r="P9" s="215" t="s">
        <v>52</v>
      </c>
    </row>
    <row r="10" spans="1:16" ht="15.75" thickBot="1" x14ac:dyDescent="0.3">
      <c r="A10" s="200"/>
      <c r="B10" s="206" t="s">
        <v>9</v>
      </c>
      <c r="C10" s="204">
        <v>0.33333333333333331</v>
      </c>
      <c r="D10" s="203">
        <v>3</v>
      </c>
      <c r="E10" s="203">
        <v>0.33333333333333331</v>
      </c>
      <c r="F10" s="203">
        <v>1</v>
      </c>
      <c r="G10" s="202">
        <v>2</v>
      </c>
      <c r="H10" s="207">
        <f>GEOMEAN(C10:G10)</f>
        <v>0.92210791148172777</v>
      </c>
      <c r="I10" s="208">
        <f>H10/$H$12</f>
        <v>0.17250083348154147</v>
      </c>
      <c r="J10" s="198" t="s">
        <v>43</v>
      </c>
      <c r="K10" s="200"/>
      <c r="N10" s="216" t="s">
        <v>49</v>
      </c>
      <c r="O10" s="217">
        <v>0.26100000000000001</v>
      </c>
      <c r="P10" s="218" t="s">
        <v>53</v>
      </c>
    </row>
    <row r="11" spans="1:16" x14ac:dyDescent="0.25">
      <c r="A11" s="200"/>
      <c r="B11" s="205" t="s">
        <v>37</v>
      </c>
      <c r="C11" s="202">
        <v>0.14285714285714285</v>
      </c>
      <c r="D11" s="202">
        <v>0.2</v>
      </c>
      <c r="E11" s="203">
        <v>0.2</v>
      </c>
      <c r="F11" s="203">
        <v>0.5</v>
      </c>
      <c r="G11" s="202">
        <v>1</v>
      </c>
      <c r="H11" s="207">
        <f>GEOMEAN(C11:G11)</f>
        <v>0.30987489393912998</v>
      </c>
      <c r="I11" s="208">
        <f>H11/$H$12</f>
        <v>5.7969004293228439E-2</v>
      </c>
      <c r="J11" s="198">
        <v>1.1200000000000001</v>
      </c>
      <c r="K11" s="200"/>
    </row>
    <row r="12" spans="1:16" x14ac:dyDescent="0.25">
      <c r="A12" s="198" t="s">
        <v>42</v>
      </c>
      <c r="B12" s="198" t="s">
        <v>16</v>
      </c>
      <c r="C12" s="201">
        <f t="shared" ref="C12:H12" si="0">SUM(C7:C11)</f>
        <v>9.4761904761904763</v>
      </c>
      <c r="D12" s="201">
        <f t="shared" si="0"/>
        <v>4.8666666666666663</v>
      </c>
      <c r="E12" s="210">
        <f t="shared" si="0"/>
        <v>4.7333333333333334</v>
      </c>
      <c r="F12" s="201">
        <f t="shared" si="0"/>
        <v>7.8333333333333339</v>
      </c>
      <c r="G12" s="201">
        <f t="shared" si="0"/>
        <v>13.142857142857142</v>
      </c>
      <c r="H12" s="201">
        <f t="shared" si="0"/>
        <v>5.3455272816429513</v>
      </c>
      <c r="I12" s="199">
        <f>SUM(I7:I11)</f>
        <v>1</v>
      </c>
      <c r="J12" s="198"/>
      <c r="K12" s="198"/>
    </row>
    <row r="14" spans="1:16" ht="51.75" x14ac:dyDescent="0.25">
      <c r="A14" s="200" t="s">
        <v>6</v>
      </c>
      <c r="B14" s="200"/>
      <c r="C14" s="200"/>
      <c r="D14" s="200"/>
      <c r="E14" s="200"/>
      <c r="F14" s="200"/>
      <c r="G14" s="195" t="s">
        <v>38</v>
      </c>
      <c r="H14" s="195" t="s">
        <v>39</v>
      </c>
      <c r="I14" s="195" t="s">
        <v>2</v>
      </c>
      <c r="J14" s="195" t="s">
        <v>3</v>
      </c>
      <c r="K14" s="200"/>
    </row>
    <row r="15" spans="1:16" x14ac:dyDescent="0.25">
      <c r="A15" s="200"/>
      <c r="B15" s="205" t="s">
        <v>5</v>
      </c>
      <c r="C15" s="205" t="s">
        <v>7</v>
      </c>
      <c r="D15" s="206" t="s">
        <v>8</v>
      </c>
      <c r="E15" s="206" t="s">
        <v>9</v>
      </c>
      <c r="F15" s="205" t="s">
        <v>37</v>
      </c>
      <c r="G15" s="205"/>
      <c r="H15" s="196" t="s">
        <v>10</v>
      </c>
      <c r="I15" s="197" t="s">
        <v>40</v>
      </c>
      <c r="J15" s="196" t="s">
        <v>41</v>
      </c>
      <c r="K15" s="200"/>
    </row>
    <row r="16" spans="1:16" x14ac:dyDescent="0.25">
      <c r="A16" s="200"/>
      <c r="B16" s="205" t="s">
        <v>7</v>
      </c>
      <c r="C16" s="202">
        <v>1</v>
      </c>
      <c r="D16" s="203">
        <v>0.2</v>
      </c>
      <c r="E16" s="203">
        <v>7</v>
      </c>
      <c r="F16" s="202">
        <v>3</v>
      </c>
      <c r="G16" s="207">
        <f>GEOMEAN(C16:F17)</f>
        <v>1.4631114595026833</v>
      </c>
      <c r="H16" s="208">
        <f xml:space="preserve"> G16/$G$20</f>
        <v>0.33766052832512994</v>
      </c>
      <c r="I16" s="208">
        <f>MMULT(C20:F20,H16:H19)</f>
        <v>7.3131843182399265</v>
      </c>
      <c r="J16" s="209">
        <f>(I18/J20)*100%</f>
        <v>0.51633578532141211</v>
      </c>
      <c r="K16" s="200"/>
    </row>
    <row r="17" spans="1:11" x14ac:dyDescent="0.25">
      <c r="A17" s="200"/>
      <c r="B17" s="206" t="s">
        <v>8</v>
      </c>
      <c r="C17" s="203">
        <v>5</v>
      </c>
      <c r="D17" s="203">
        <v>1</v>
      </c>
      <c r="E17" s="203">
        <v>3</v>
      </c>
      <c r="F17" s="203">
        <v>0.33333333333333331</v>
      </c>
      <c r="G17" s="207">
        <f>GEOMEAN(C17:F17)</f>
        <v>1.4953487812212205</v>
      </c>
      <c r="H17" s="208">
        <f>G17/$G$20</f>
        <v>0.34510033819919683</v>
      </c>
      <c r="I17" s="196" t="s">
        <v>13</v>
      </c>
      <c r="J17" s="200"/>
      <c r="K17" s="200"/>
    </row>
    <row r="18" spans="1:11" x14ac:dyDescent="0.25">
      <c r="A18" s="200"/>
      <c r="B18" s="206" t="s">
        <v>9</v>
      </c>
      <c r="C18" s="203">
        <v>0.14285714285714285</v>
      </c>
      <c r="D18" s="203">
        <v>0.33333333333333331</v>
      </c>
      <c r="E18" s="203">
        <v>1</v>
      </c>
      <c r="F18" s="202">
        <v>7</v>
      </c>
      <c r="G18" s="207">
        <f>GEOMEAN(C18:F18)</f>
        <v>0.75983568565159254</v>
      </c>
      <c r="H18" s="208">
        <f>G18/$G$20</f>
        <v>0.17535678323824486</v>
      </c>
      <c r="I18" s="208">
        <f>(I16-5)/(5-1)</f>
        <v>0.57829607955998164</v>
      </c>
      <c r="J18" s="200"/>
      <c r="K18" s="200"/>
    </row>
    <row r="19" spans="1:11" x14ac:dyDescent="0.25">
      <c r="A19" s="200"/>
      <c r="B19" s="205" t="s">
        <v>37</v>
      </c>
      <c r="C19" s="202">
        <v>0.33333333333333331</v>
      </c>
      <c r="D19" s="203">
        <v>3</v>
      </c>
      <c r="E19" s="203">
        <v>0.14285714285714285</v>
      </c>
      <c r="F19" s="202">
        <v>1</v>
      </c>
      <c r="G19" s="207">
        <f>GEOMEAN(C19:F19)</f>
        <v>0.61478815295126432</v>
      </c>
      <c r="H19" s="208">
        <f>G19/$G$20</f>
        <v>0.14188235023742837</v>
      </c>
      <c r="I19" s="198" t="s">
        <v>43</v>
      </c>
      <c r="J19" s="200"/>
      <c r="K19" s="200"/>
    </row>
    <row r="20" spans="1:11" x14ac:dyDescent="0.25">
      <c r="A20" s="198" t="s">
        <v>42</v>
      </c>
      <c r="B20" s="198" t="s">
        <v>16</v>
      </c>
      <c r="C20" s="201">
        <f>SUM(C16:C19)</f>
        <v>6.4761904761904763</v>
      </c>
      <c r="D20" s="201">
        <f t="shared" ref="C20:H20" si="1">SUM(D16:D19)</f>
        <v>4.5333333333333332</v>
      </c>
      <c r="E20" s="210">
        <f t="shared" si="1"/>
        <v>11.142857142857142</v>
      </c>
      <c r="F20" s="201">
        <f t="shared" si="1"/>
        <v>11.333333333333334</v>
      </c>
      <c r="G20" s="201">
        <f t="shared" si="1"/>
        <v>4.3330840793267607</v>
      </c>
      <c r="H20" s="207">
        <f t="shared" si="1"/>
        <v>1</v>
      </c>
      <c r="I20" s="208">
        <f>H20/$H$12</f>
        <v>0.18707228441880655</v>
      </c>
      <c r="J20" s="198">
        <v>1.1200000000000001</v>
      </c>
      <c r="K20" s="200"/>
    </row>
    <row r="21" spans="1:11" x14ac:dyDescent="0.25">
      <c r="B21" s="200"/>
      <c r="C21" s="200"/>
      <c r="D21" s="200"/>
      <c r="E21" s="200"/>
      <c r="F21" s="200"/>
      <c r="G21" s="200"/>
      <c r="H21" s="201"/>
      <c r="I21" s="199">
        <f>SUM(I16:I20)</f>
        <v>8.0785526822187155</v>
      </c>
      <c r="J21" s="198"/>
      <c r="K21" s="198"/>
    </row>
    <row r="23" spans="1:11" ht="51.75" x14ac:dyDescent="0.25">
      <c r="A23" s="200" t="s">
        <v>7</v>
      </c>
      <c r="B23" s="200"/>
      <c r="C23" s="200"/>
      <c r="D23" s="200"/>
      <c r="E23" s="200"/>
      <c r="F23" s="200"/>
      <c r="G23" s="195" t="s">
        <v>38</v>
      </c>
      <c r="H23" s="195" t="s">
        <v>39</v>
      </c>
      <c r="I23" s="195" t="s">
        <v>2</v>
      </c>
      <c r="J23" s="195" t="s">
        <v>3</v>
      </c>
      <c r="K23" s="200"/>
    </row>
    <row r="24" spans="1:11" x14ac:dyDescent="0.25">
      <c r="A24" s="200"/>
      <c r="B24" s="205" t="s">
        <v>5</v>
      </c>
      <c r="C24" s="205" t="s">
        <v>6</v>
      </c>
      <c r="D24" s="206" t="s">
        <v>8</v>
      </c>
      <c r="E24" s="206" t="s">
        <v>9</v>
      </c>
      <c r="F24" s="205" t="s">
        <v>37</v>
      </c>
      <c r="G24" s="205"/>
      <c r="H24" s="196" t="s">
        <v>10</v>
      </c>
      <c r="I24" s="197" t="s">
        <v>40</v>
      </c>
      <c r="J24" s="196" t="s">
        <v>41</v>
      </c>
      <c r="K24" s="200"/>
    </row>
    <row r="25" spans="1:11" x14ac:dyDescent="0.25">
      <c r="A25" s="200"/>
      <c r="B25" s="205" t="s">
        <v>6</v>
      </c>
      <c r="C25" s="202">
        <v>1</v>
      </c>
      <c r="D25" s="203">
        <v>0.2</v>
      </c>
      <c r="E25" s="203">
        <v>3</v>
      </c>
      <c r="F25" s="202">
        <v>0.14285714285714285</v>
      </c>
      <c r="G25" s="207">
        <f>GEOMEAN(C25:F26)</f>
        <v>0.89950359174948336</v>
      </c>
      <c r="H25" s="208">
        <f xml:space="preserve"> G25/$G$29</f>
        <v>0.19344035128220952</v>
      </c>
      <c r="I25" s="208">
        <f>MMULT(C29:F29,H25:H28)</f>
        <v>8.0540199490812796</v>
      </c>
      <c r="J25" s="209">
        <f>(I27/J29)*100%</f>
        <v>0.68170088149135699</v>
      </c>
      <c r="K25" s="200"/>
    </row>
    <row r="26" spans="1:11" x14ac:dyDescent="0.25">
      <c r="A26" s="200"/>
      <c r="B26" s="206" t="s">
        <v>8</v>
      </c>
      <c r="C26" s="203">
        <v>5</v>
      </c>
      <c r="D26" s="203">
        <v>1</v>
      </c>
      <c r="E26" s="203">
        <v>3</v>
      </c>
      <c r="F26" s="203">
        <v>0.33333333333333331</v>
      </c>
      <c r="G26" s="207">
        <f>GEOMEAN(C26:F26)</f>
        <v>1.4953487812212205</v>
      </c>
      <c r="H26" s="208">
        <f>G26/$G$29</f>
        <v>0.3215782529186581</v>
      </c>
      <c r="I26" s="196" t="s">
        <v>13</v>
      </c>
      <c r="J26" s="200"/>
      <c r="K26" s="200"/>
    </row>
    <row r="27" spans="1:11" x14ac:dyDescent="0.25">
      <c r="A27" s="200"/>
      <c r="B27" s="206" t="s">
        <v>9</v>
      </c>
      <c r="C27" s="203">
        <v>0.33333333333333331</v>
      </c>
      <c r="D27" s="203">
        <v>0.33333333333333331</v>
      </c>
      <c r="E27" s="203">
        <v>1</v>
      </c>
      <c r="F27" s="202">
        <v>7</v>
      </c>
      <c r="G27" s="207">
        <f>GEOMEAN(C27:F27)</f>
        <v>0.93910441575375248</v>
      </c>
      <c r="H27" s="208">
        <f>G27/$G$29</f>
        <v>0.20195660110790697</v>
      </c>
      <c r="I27" s="208">
        <f>(I25-5)/(5-1)</f>
        <v>0.7635049872703199</v>
      </c>
      <c r="J27" s="200"/>
      <c r="K27" s="200"/>
    </row>
    <row r="28" spans="1:11" x14ac:dyDescent="0.25">
      <c r="A28" s="200"/>
      <c r="B28" s="205" t="s">
        <v>37</v>
      </c>
      <c r="C28" s="202">
        <v>7</v>
      </c>
      <c r="D28" s="203">
        <v>3</v>
      </c>
      <c r="E28" s="203">
        <v>0.14285714285714285</v>
      </c>
      <c r="F28" s="202">
        <v>1</v>
      </c>
      <c r="G28" s="207">
        <f>GEOMEAN(C28:F28)</f>
        <v>1.3160740129524926</v>
      </c>
      <c r="H28" s="208">
        <f>G28/$G$20</f>
        <v>0.3037268580204826</v>
      </c>
      <c r="I28" s="198" t="s">
        <v>43</v>
      </c>
      <c r="J28" s="200"/>
      <c r="K28" s="200"/>
    </row>
    <row r="29" spans="1:11" x14ac:dyDescent="0.25">
      <c r="A29" s="200"/>
      <c r="B29" s="198" t="s">
        <v>16</v>
      </c>
      <c r="C29" s="201">
        <f>SUM(C25:C28)</f>
        <v>13.333333333333332</v>
      </c>
      <c r="D29" s="201">
        <f t="shared" ref="D29" si="2">SUM(D25:D28)</f>
        <v>4.5333333333333332</v>
      </c>
      <c r="E29" s="210">
        <f t="shared" ref="E29" si="3">SUM(E25:E28)</f>
        <v>7.1428571428571432</v>
      </c>
      <c r="F29" s="201">
        <f t="shared" ref="F29" si="4">SUM(F25:F28)</f>
        <v>8.4761904761904763</v>
      </c>
      <c r="G29" s="201">
        <f t="shared" ref="G29" si="5">SUM(G25:G28)</f>
        <v>4.6500308016769489</v>
      </c>
      <c r="H29" s="207">
        <f>SUM(H25:H28)</f>
        <v>1.0207020633292572</v>
      </c>
      <c r="I29" s="208">
        <f>H29/$H$12</f>
        <v>0.19094506669799349</v>
      </c>
      <c r="J29" s="198">
        <v>1.1200000000000001</v>
      </c>
      <c r="K29" s="200"/>
    </row>
    <row r="30" spans="1:11" x14ac:dyDescent="0.25">
      <c r="A30" s="198" t="s">
        <v>42</v>
      </c>
      <c r="B30" s="200"/>
      <c r="C30" s="200"/>
      <c r="D30" s="200"/>
      <c r="E30" s="200"/>
      <c r="F30" s="200"/>
      <c r="G30" s="200"/>
      <c r="H30" s="201"/>
      <c r="I30" s="199">
        <f>SUM(I25:I29)</f>
        <v>9.0084700030495934</v>
      </c>
      <c r="J30" s="198"/>
      <c r="K30" s="198"/>
    </row>
    <row r="32" spans="1:11" ht="51.75" x14ac:dyDescent="0.25">
      <c r="A32" s="200" t="s">
        <v>8</v>
      </c>
      <c r="B32" s="200"/>
      <c r="C32" s="200"/>
      <c r="D32" s="200"/>
      <c r="E32" s="200"/>
      <c r="F32" s="200"/>
      <c r="G32" s="195" t="s">
        <v>38</v>
      </c>
      <c r="H32" s="195" t="s">
        <v>39</v>
      </c>
      <c r="I32" s="195" t="s">
        <v>2</v>
      </c>
      <c r="J32" s="195" t="s">
        <v>3</v>
      </c>
      <c r="K32" s="200"/>
    </row>
    <row r="33" spans="1:11" x14ac:dyDescent="0.25">
      <c r="A33" s="200"/>
      <c r="B33" s="205" t="s">
        <v>5</v>
      </c>
      <c r="C33" s="205" t="s">
        <v>6</v>
      </c>
      <c r="D33" s="206" t="s">
        <v>7</v>
      </c>
      <c r="E33" s="206" t="s">
        <v>9</v>
      </c>
      <c r="F33" s="205" t="s">
        <v>37</v>
      </c>
      <c r="G33" s="205"/>
      <c r="H33" s="196" t="s">
        <v>10</v>
      </c>
      <c r="I33" s="197" t="s">
        <v>40</v>
      </c>
      <c r="J33" s="196" t="s">
        <v>41</v>
      </c>
      <c r="K33" s="200"/>
    </row>
    <row r="34" spans="1:11" x14ac:dyDescent="0.25">
      <c r="A34" s="200"/>
      <c r="B34" s="205" t="s">
        <v>6</v>
      </c>
      <c r="C34" s="202">
        <v>1</v>
      </c>
      <c r="D34" s="203">
        <v>0.33333333333333331</v>
      </c>
      <c r="E34" s="203">
        <v>3</v>
      </c>
      <c r="F34" s="202">
        <v>0.14285714285714285</v>
      </c>
      <c r="G34" s="207">
        <f>GEOMEAN(C34:F35)</f>
        <v>1.2618691102177488</v>
      </c>
      <c r="H34" s="208">
        <f xml:space="preserve"> G34/$G$38</f>
        <v>0.20527522614351715</v>
      </c>
      <c r="I34" s="208">
        <f>MMULT(C38:F38,H34:H37)</f>
        <v>7.5563059926805671</v>
      </c>
      <c r="J34" s="209">
        <f>(I36/J38)*100%</f>
        <v>0.57060401622334078</v>
      </c>
      <c r="K34" s="200"/>
    </row>
    <row r="35" spans="1:11" x14ac:dyDescent="0.25">
      <c r="A35" s="200"/>
      <c r="B35" s="206" t="s">
        <v>7</v>
      </c>
      <c r="C35" s="203">
        <v>3</v>
      </c>
      <c r="D35" s="203">
        <v>1</v>
      </c>
      <c r="E35" s="203">
        <v>3</v>
      </c>
      <c r="F35" s="203">
        <v>5</v>
      </c>
      <c r="G35" s="207">
        <f>GEOMEAN(C35:F35)</f>
        <v>2.5900200641113513</v>
      </c>
      <c r="H35" s="208">
        <f>G35/$G$38</f>
        <v>0.42133288632840826</v>
      </c>
      <c r="I35" s="196" t="s">
        <v>13</v>
      </c>
      <c r="J35" s="200"/>
      <c r="K35" s="200"/>
    </row>
    <row r="36" spans="1:11" x14ac:dyDescent="0.25">
      <c r="A36" s="200"/>
      <c r="B36" s="206" t="s">
        <v>9</v>
      </c>
      <c r="C36" s="203">
        <v>0.33333333333333331</v>
      </c>
      <c r="D36" s="203">
        <v>3</v>
      </c>
      <c r="E36" s="203">
        <v>1</v>
      </c>
      <c r="F36" s="202">
        <v>7</v>
      </c>
      <c r="G36" s="207">
        <f>GEOMEAN(C36:F36)</f>
        <v>1.6265765616977856</v>
      </c>
      <c r="H36" s="208">
        <f>G36/$G$38</f>
        <v>0.26460420406411267</v>
      </c>
      <c r="I36" s="208">
        <f>(I34-5)/(5-1)</f>
        <v>0.63907649817014178</v>
      </c>
      <c r="J36" s="200"/>
      <c r="K36" s="200"/>
    </row>
    <row r="37" spans="1:11" x14ac:dyDescent="0.25">
      <c r="A37" s="200"/>
      <c r="B37" s="205" t="s">
        <v>37</v>
      </c>
      <c r="C37" s="202">
        <v>7</v>
      </c>
      <c r="D37" s="203">
        <v>0.2</v>
      </c>
      <c r="E37" s="203">
        <v>0.14285714285714285</v>
      </c>
      <c r="F37" s="202">
        <v>1</v>
      </c>
      <c r="G37" s="207">
        <f>GEOMEAN(C37:F37)</f>
        <v>0.66874030497642201</v>
      </c>
      <c r="H37" s="208">
        <f>G37/$G$38</f>
        <v>0.10878768346396185</v>
      </c>
      <c r="I37" s="198" t="s">
        <v>43</v>
      </c>
      <c r="J37" s="200"/>
      <c r="K37" s="200"/>
    </row>
    <row r="38" spans="1:11" x14ac:dyDescent="0.25">
      <c r="A38" s="198" t="s">
        <v>42</v>
      </c>
      <c r="B38" s="198" t="s">
        <v>16</v>
      </c>
      <c r="C38" s="201">
        <f>SUM(C34:C37)</f>
        <v>11.333333333333332</v>
      </c>
      <c r="D38" s="201">
        <f t="shared" ref="D38" si="6">SUM(D34:D37)</f>
        <v>4.5333333333333332</v>
      </c>
      <c r="E38" s="210">
        <f t="shared" ref="E38" si="7">SUM(E34:E37)</f>
        <v>7.1428571428571432</v>
      </c>
      <c r="F38" s="201">
        <f t="shared" ref="F38" si="8">SUM(F34:F37)</f>
        <v>13.142857142857142</v>
      </c>
      <c r="G38" s="201">
        <f t="shared" ref="G38" si="9">SUM(G34:G37)</f>
        <v>6.147206041003308</v>
      </c>
      <c r="H38" s="207">
        <f t="shared" ref="H38" si="10">SUM(H34:H37)</f>
        <v>0.99999999999999989</v>
      </c>
      <c r="I38" s="208">
        <f>H38/$H$12</f>
        <v>0.18707228441880652</v>
      </c>
      <c r="J38" s="198">
        <v>1.1200000000000001</v>
      </c>
      <c r="K38" s="200"/>
    </row>
    <row r="39" spans="1:11" x14ac:dyDescent="0.25">
      <c r="B39" s="200"/>
      <c r="C39" s="200"/>
      <c r="D39" s="200"/>
      <c r="E39" s="200"/>
      <c r="F39" s="200"/>
      <c r="G39" s="200"/>
      <c r="H39" s="201"/>
      <c r="I39" s="199">
        <f>SUM(I34:I38)</f>
        <v>8.3824547752695153</v>
      </c>
      <c r="J39" s="198"/>
      <c r="K39" s="198"/>
    </row>
    <row r="41" spans="1:11" ht="39" x14ac:dyDescent="0.25">
      <c r="A41" s="200" t="s">
        <v>9</v>
      </c>
      <c r="B41" s="200"/>
      <c r="C41" s="200"/>
      <c r="D41" s="200"/>
      <c r="E41" s="200"/>
      <c r="F41" s="200"/>
      <c r="G41" s="195" t="s">
        <v>38</v>
      </c>
      <c r="H41" s="195" t="s">
        <v>39</v>
      </c>
      <c r="I41" s="195" t="s">
        <v>2</v>
      </c>
      <c r="J41" s="195" t="s">
        <v>3</v>
      </c>
    </row>
    <row r="42" spans="1:11" x14ac:dyDescent="0.25">
      <c r="A42" s="200"/>
      <c r="B42" s="205" t="s">
        <v>5</v>
      </c>
      <c r="C42" s="205" t="s">
        <v>6</v>
      </c>
      <c r="D42" s="206" t="s">
        <v>7</v>
      </c>
      <c r="E42" s="206" t="s">
        <v>8</v>
      </c>
      <c r="F42" s="205" t="s">
        <v>37</v>
      </c>
      <c r="G42" s="205"/>
      <c r="H42" s="196" t="s">
        <v>10</v>
      </c>
      <c r="I42" s="197" t="s">
        <v>40</v>
      </c>
      <c r="J42" s="196" t="s">
        <v>41</v>
      </c>
    </row>
    <row r="43" spans="1:11" x14ac:dyDescent="0.25">
      <c r="A43" s="200"/>
      <c r="B43" s="205" t="s">
        <v>6</v>
      </c>
      <c r="C43" s="202">
        <v>1</v>
      </c>
      <c r="D43" s="203">
        <v>0.33333333333333331</v>
      </c>
      <c r="E43" s="203">
        <v>0.2</v>
      </c>
      <c r="F43" s="202">
        <v>0.14285714285714285</v>
      </c>
      <c r="G43" s="207">
        <f>GEOMEAN(C43:F44)</f>
        <v>0.89950359174948336</v>
      </c>
      <c r="H43" s="208">
        <f xml:space="preserve"> G43/$G$47</f>
        <v>0.15204603513990028</v>
      </c>
      <c r="I43" s="208">
        <f>MMULT(C47:F47,H43:H46)</f>
        <v>5.8837393868896362</v>
      </c>
      <c r="J43" s="209">
        <f>(I45/J47)*100%</f>
        <v>0.19726325600215092</v>
      </c>
    </row>
    <row r="44" spans="1:11" x14ac:dyDescent="0.25">
      <c r="A44" s="200"/>
      <c r="B44" s="206" t="s">
        <v>7</v>
      </c>
      <c r="C44" s="203">
        <v>3</v>
      </c>
      <c r="D44" s="203">
        <v>1</v>
      </c>
      <c r="E44" s="203">
        <v>3</v>
      </c>
      <c r="F44" s="203">
        <v>5</v>
      </c>
      <c r="G44" s="207">
        <f>GEOMEAN(C44:F44)</f>
        <v>2.5900200641113513</v>
      </c>
      <c r="H44" s="208">
        <f>G44/$G$47</f>
        <v>0.43779956555259353</v>
      </c>
      <c r="I44" s="196" t="s">
        <v>13</v>
      </c>
      <c r="J44" s="200"/>
    </row>
    <row r="45" spans="1:11" x14ac:dyDescent="0.25">
      <c r="A45" s="200"/>
      <c r="B45" s="206" t="s">
        <v>8</v>
      </c>
      <c r="C45" s="203">
        <v>5</v>
      </c>
      <c r="D45" s="203">
        <v>0.33333333333333331</v>
      </c>
      <c r="E45" s="203">
        <v>1</v>
      </c>
      <c r="F45" s="202">
        <v>5</v>
      </c>
      <c r="G45" s="207">
        <f>GEOMEAN(C45:F45)</f>
        <v>1.6990442448471226</v>
      </c>
      <c r="H45" s="208">
        <f>G45/$G$47</f>
        <v>0.28719500769733231</v>
      </c>
      <c r="I45" s="208">
        <f>(I43-5)/(5-1)</f>
        <v>0.22093484672240904</v>
      </c>
      <c r="J45" s="200"/>
    </row>
    <row r="46" spans="1:11" x14ac:dyDescent="0.25">
      <c r="A46" s="200"/>
      <c r="B46" s="205" t="s">
        <v>37</v>
      </c>
      <c r="C46" s="202">
        <v>7</v>
      </c>
      <c r="D46" s="203">
        <v>0.2</v>
      </c>
      <c r="E46" s="203">
        <v>0.2</v>
      </c>
      <c r="F46" s="202">
        <v>1</v>
      </c>
      <c r="G46" s="207">
        <f>GEOMEAN(C46:F46)</f>
        <v>0.72742715251282597</v>
      </c>
      <c r="H46" s="208">
        <f>G46/$G$47</f>
        <v>0.12295939161017393</v>
      </c>
      <c r="I46" s="198" t="s">
        <v>43</v>
      </c>
      <c r="J46" s="200"/>
    </row>
    <row r="47" spans="1:11" x14ac:dyDescent="0.25">
      <c r="A47" s="198" t="s">
        <v>42</v>
      </c>
      <c r="B47" s="198" t="s">
        <v>16</v>
      </c>
      <c r="C47" s="201">
        <f>SUM(C43:C46)</f>
        <v>16</v>
      </c>
      <c r="D47" s="201">
        <f t="shared" ref="D47" si="11">SUM(D43:D46)</f>
        <v>1.8666666666666665</v>
      </c>
      <c r="E47" s="210">
        <f t="shared" ref="E47" si="12">SUM(E43:E46)</f>
        <v>4.4000000000000004</v>
      </c>
      <c r="F47" s="201">
        <f t="shared" ref="F47" si="13">SUM(F43:F46)</f>
        <v>11.142857142857142</v>
      </c>
      <c r="G47" s="201">
        <f t="shared" ref="G47" si="14">SUM(G43:G46)</f>
        <v>5.915995053220783</v>
      </c>
      <c r="H47" s="207">
        <f t="shared" ref="H47" si="15">SUM(H43:H46)</f>
        <v>1</v>
      </c>
      <c r="I47" s="208">
        <f>H47/$H$12</f>
        <v>0.18707228441880655</v>
      </c>
      <c r="J47" s="198">
        <v>1.1200000000000001</v>
      </c>
    </row>
    <row r="48" spans="1:11" x14ac:dyDescent="0.25">
      <c r="B48" s="200"/>
      <c r="C48" s="200"/>
      <c r="D48" s="200"/>
      <c r="E48" s="200"/>
      <c r="F48" s="200"/>
      <c r="G48" s="200"/>
      <c r="H48" s="201"/>
      <c r="I48" s="199">
        <f>SUM(I43:I47)</f>
        <v>6.2917465180308518</v>
      </c>
      <c r="J48" s="198"/>
    </row>
    <row r="50" spans="1:10" ht="39" x14ac:dyDescent="0.25">
      <c r="A50" s="200" t="s">
        <v>37</v>
      </c>
      <c r="B50" s="200"/>
      <c r="C50" s="200"/>
      <c r="D50" s="200"/>
      <c r="E50" s="200"/>
      <c r="F50" s="200"/>
      <c r="G50" s="195" t="s">
        <v>38</v>
      </c>
      <c r="H50" s="195" t="s">
        <v>39</v>
      </c>
      <c r="I50" s="195" t="s">
        <v>2</v>
      </c>
      <c r="J50" s="195" t="s">
        <v>3</v>
      </c>
    </row>
    <row r="51" spans="1:10" x14ac:dyDescent="0.25">
      <c r="A51" s="200"/>
      <c r="B51" s="205" t="s">
        <v>5</v>
      </c>
      <c r="C51" s="205" t="s">
        <v>6</v>
      </c>
      <c r="D51" s="206" t="s">
        <v>7</v>
      </c>
      <c r="E51" s="206" t="s">
        <v>8</v>
      </c>
      <c r="F51" s="205" t="s">
        <v>9</v>
      </c>
      <c r="G51" s="205"/>
      <c r="H51" s="196" t="s">
        <v>10</v>
      </c>
      <c r="I51" s="197" t="s">
        <v>40</v>
      </c>
      <c r="J51" s="196" t="s">
        <v>41</v>
      </c>
    </row>
    <row r="52" spans="1:10" x14ac:dyDescent="0.25">
      <c r="A52" s="200"/>
      <c r="B52" s="205" t="s">
        <v>6</v>
      </c>
      <c r="C52" s="202">
        <v>1</v>
      </c>
      <c r="D52" s="203">
        <v>0.33333333333333331</v>
      </c>
      <c r="E52" s="203">
        <v>0.2</v>
      </c>
      <c r="F52" s="202">
        <v>3</v>
      </c>
      <c r="G52" s="207">
        <f>GEOMEAN(C52:F53)</f>
        <v>0.93814270598528526</v>
      </c>
      <c r="H52" s="208">
        <f xml:space="preserve"> G52/$G$56</f>
        <v>0.20804152643088658</v>
      </c>
      <c r="I52" s="208">
        <f>MMULT(C56:F56,H52:H55)</f>
        <v>6.042647134250057</v>
      </c>
      <c r="J52" s="209">
        <f>(I54/J56)*100%</f>
        <v>0.23273373532367339</v>
      </c>
    </row>
    <row r="53" spans="1:10" x14ac:dyDescent="0.25">
      <c r="A53" s="200"/>
      <c r="B53" s="206" t="s">
        <v>7</v>
      </c>
      <c r="C53" s="203">
        <v>3</v>
      </c>
      <c r="D53" s="203">
        <v>1</v>
      </c>
      <c r="E53" s="203">
        <v>3</v>
      </c>
      <c r="F53" s="203">
        <v>0.33333333333333331</v>
      </c>
      <c r="G53" s="207">
        <f>GEOMEAN(C53:F53)</f>
        <v>1.3160740129524926</v>
      </c>
      <c r="H53" s="208">
        <f>G53/$G$56</f>
        <v>0.29185117019388035</v>
      </c>
      <c r="I53" s="196" t="s">
        <v>13</v>
      </c>
      <c r="J53" s="200"/>
    </row>
    <row r="54" spans="1:10" x14ac:dyDescent="0.25">
      <c r="A54" s="200"/>
      <c r="B54" s="206" t="s">
        <v>8</v>
      </c>
      <c r="C54" s="203">
        <v>5</v>
      </c>
      <c r="D54" s="203">
        <v>0.33333333333333331</v>
      </c>
      <c r="E54" s="203">
        <v>1</v>
      </c>
      <c r="F54" s="202">
        <v>3</v>
      </c>
      <c r="G54" s="207">
        <f>GEOMEAN(C54:F54)</f>
        <v>1.4953487812212205</v>
      </c>
      <c r="H54" s="208">
        <f>G54/$G$56</f>
        <v>0.33160695170048904</v>
      </c>
      <c r="I54" s="208">
        <f>(I52-5)/(5-1)</f>
        <v>0.26066178356251424</v>
      </c>
      <c r="J54" s="200"/>
    </row>
    <row r="55" spans="1:10" x14ac:dyDescent="0.25">
      <c r="A55" s="200"/>
      <c r="B55" s="205" t="s">
        <v>9</v>
      </c>
      <c r="C55" s="202">
        <v>0.33333333333333331</v>
      </c>
      <c r="D55" s="203">
        <v>3</v>
      </c>
      <c r="E55" s="203">
        <v>0.33333333333333331</v>
      </c>
      <c r="F55" s="202">
        <v>1</v>
      </c>
      <c r="G55" s="207">
        <f>GEOMEAN(C55:F55)</f>
        <v>0.75983568565159254</v>
      </c>
      <c r="H55" s="208">
        <f>G55/$G$56</f>
        <v>0.16850035167474409</v>
      </c>
      <c r="I55" s="198" t="s">
        <v>43</v>
      </c>
      <c r="J55" s="200"/>
    </row>
    <row r="56" spans="1:10" x14ac:dyDescent="0.25">
      <c r="A56" s="198" t="s">
        <v>42</v>
      </c>
      <c r="B56" s="198" t="s">
        <v>16</v>
      </c>
      <c r="C56" s="201">
        <f>SUM(C52:C55)</f>
        <v>9.3333333333333339</v>
      </c>
      <c r="D56" s="201">
        <f t="shared" ref="D56" si="16">SUM(D52:D55)</f>
        <v>4.6666666666666661</v>
      </c>
      <c r="E56" s="210">
        <f t="shared" ref="E56" si="17">SUM(E52:E55)</f>
        <v>4.5333333333333332</v>
      </c>
      <c r="F56" s="201">
        <f t="shared" ref="F56" si="18">SUM(F52:F55)</f>
        <v>7.3333333333333339</v>
      </c>
      <c r="G56" s="201">
        <f t="shared" ref="G56" si="19">SUM(G52:G55)</f>
        <v>4.5094011858105905</v>
      </c>
      <c r="H56" s="207">
        <f t="shared" ref="H56" si="20">SUM(H52:H55)</f>
        <v>1</v>
      </c>
      <c r="I56" s="208">
        <f>H56/$H$12</f>
        <v>0.18707228441880655</v>
      </c>
      <c r="J56" s="198">
        <v>1.1200000000000001</v>
      </c>
    </row>
    <row r="57" spans="1:10" x14ac:dyDescent="0.25">
      <c r="B57" s="200"/>
      <c r="C57" s="200"/>
      <c r="D57" s="200"/>
      <c r="E57" s="200"/>
      <c r="F57" s="200"/>
      <c r="G57" s="200"/>
      <c r="H57" s="201"/>
      <c r="I57" s="199">
        <f>SUM(I52:I56)</f>
        <v>6.4903812022313776</v>
      </c>
      <c r="J57" s="1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Bob</cp:lastModifiedBy>
  <dcterms:modified xsi:type="dcterms:W3CDTF">2018-09-28T07:43:17Z</dcterms:modified>
</cp:coreProperties>
</file>