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esktop/"/>
    </mc:Choice>
  </mc:AlternateContent>
  <xr:revisionPtr revIDLastSave="0" documentId="13_ncr:1_{180910D5-E7A1-3244-A7B2-649F34D5A6E7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коррелограмма" sheetId="4" r:id="rId1"/>
    <sheet name="лаги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7" i="5" l="1"/>
  <c r="X51" i="5"/>
  <c r="L1" i="5"/>
  <c r="X53" i="5" s="1"/>
  <c r="I50" i="5"/>
  <c r="I51" i="5"/>
  <c r="I52" i="5"/>
  <c r="I53" i="5"/>
  <c r="R16" i="5"/>
  <c r="S16" i="5" s="1"/>
  <c r="O17" i="5" s="1"/>
  <c r="O16" i="5"/>
  <c r="P16" i="5"/>
  <c r="Q16" i="5"/>
  <c r="N16" i="5"/>
  <c r="N17" i="5" s="1"/>
  <c r="R17" i="5" l="1"/>
  <c r="Q17" i="5"/>
  <c r="P17" i="5"/>
  <c r="X2" i="5"/>
  <c r="X49" i="5"/>
  <c r="X45" i="5"/>
  <c r="X41" i="5"/>
  <c r="X37" i="5"/>
  <c r="X33" i="5"/>
  <c r="X29" i="5"/>
  <c r="X25" i="5"/>
  <c r="X21" i="5"/>
  <c r="X17" i="5"/>
  <c r="X13" i="5"/>
  <c r="X9" i="5"/>
  <c r="X5" i="5"/>
  <c r="X52" i="5"/>
  <c r="X48" i="5"/>
  <c r="X44" i="5"/>
  <c r="X40" i="5"/>
  <c r="X36" i="5"/>
  <c r="X32" i="5"/>
  <c r="X28" i="5"/>
  <c r="X24" i="5"/>
  <c r="X20" i="5"/>
  <c r="X16" i="5"/>
  <c r="X12" i="5"/>
  <c r="X8" i="5"/>
  <c r="X4" i="5"/>
  <c r="X43" i="5"/>
  <c r="X39" i="5"/>
  <c r="X35" i="5"/>
  <c r="X31" i="5"/>
  <c r="X27" i="5"/>
  <c r="X23" i="5"/>
  <c r="X19" i="5"/>
  <c r="X15" i="5"/>
  <c r="X11" i="5"/>
  <c r="X7" i="5"/>
  <c r="X3" i="5"/>
  <c r="X50" i="5"/>
  <c r="X46" i="5"/>
  <c r="X42" i="5"/>
  <c r="X38" i="5"/>
  <c r="X34" i="5"/>
  <c r="X30" i="5"/>
  <c r="X26" i="5"/>
  <c r="X22" i="5"/>
  <c r="X18" i="5"/>
  <c r="X14" i="5"/>
  <c r="X10" i="5"/>
  <c r="X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2" i="5"/>
  <c r="N19" i="5" s="1" a="1"/>
  <c r="N19" i="5" s="1"/>
  <c r="E7" i="5"/>
  <c r="E11" i="5"/>
  <c r="E15" i="5"/>
  <c r="E19" i="5"/>
  <c r="E23" i="5"/>
  <c r="E27" i="5"/>
  <c r="E31" i="5"/>
  <c r="E35" i="5"/>
  <c r="E39" i="5"/>
  <c r="E43" i="5"/>
  <c r="E47" i="5"/>
  <c r="D4" i="5"/>
  <c r="E4" i="5" s="1"/>
  <c r="D5" i="5"/>
  <c r="E5" i="5" s="1"/>
  <c r="D6" i="5"/>
  <c r="E6" i="5" s="1"/>
  <c r="F7" i="5" s="1"/>
  <c r="G7" i="5" s="1"/>
  <c r="D7" i="5"/>
  <c r="D8" i="5"/>
  <c r="E8" i="5" s="1"/>
  <c r="D9" i="5"/>
  <c r="E9" i="5" s="1"/>
  <c r="D10" i="5"/>
  <c r="E10" i="5" s="1"/>
  <c r="F11" i="5" s="1"/>
  <c r="G11" i="5" s="1"/>
  <c r="D11" i="5"/>
  <c r="D12" i="5"/>
  <c r="E12" i="5" s="1"/>
  <c r="D13" i="5"/>
  <c r="E13" i="5" s="1"/>
  <c r="D14" i="5"/>
  <c r="E14" i="5" s="1"/>
  <c r="F15" i="5" s="1"/>
  <c r="G15" i="5" s="1"/>
  <c r="D15" i="5"/>
  <c r="D16" i="5"/>
  <c r="E16" i="5" s="1"/>
  <c r="D17" i="5"/>
  <c r="E17" i="5" s="1"/>
  <c r="D18" i="5"/>
  <c r="E18" i="5" s="1"/>
  <c r="F19" i="5" s="1"/>
  <c r="G19" i="5" s="1"/>
  <c r="D19" i="5"/>
  <c r="D20" i="5"/>
  <c r="E20" i="5" s="1"/>
  <c r="D21" i="5"/>
  <c r="E21" i="5" s="1"/>
  <c r="D22" i="5"/>
  <c r="E22" i="5" s="1"/>
  <c r="F23" i="5" s="1"/>
  <c r="G23" i="5" s="1"/>
  <c r="D23" i="5"/>
  <c r="D24" i="5"/>
  <c r="E24" i="5" s="1"/>
  <c r="D25" i="5"/>
  <c r="E25" i="5" s="1"/>
  <c r="D26" i="5"/>
  <c r="E26" i="5" s="1"/>
  <c r="F27" i="5" s="1"/>
  <c r="G27" i="5" s="1"/>
  <c r="D27" i="5"/>
  <c r="D28" i="5"/>
  <c r="E28" i="5" s="1"/>
  <c r="F29" i="5" s="1"/>
  <c r="G29" i="5" s="1"/>
  <c r="D29" i="5"/>
  <c r="E29" i="5" s="1"/>
  <c r="D30" i="5"/>
  <c r="E30" i="5" s="1"/>
  <c r="F31" i="5" s="1"/>
  <c r="G31" i="5" s="1"/>
  <c r="D31" i="5"/>
  <c r="D32" i="5"/>
  <c r="E32" i="5" s="1"/>
  <c r="D33" i="5"/>
  <c r="E33" i="5" s="1"/>
  <c r="D34" i="5"/>
  <c r="E34" i="5" s="1"/>
  <c r="F35" i="5" s="1"/>
  <c r="G35" i="5" s="1"/>
  <c r="D35" i="5"/>
  <c r="D36" i="5"/>
  <c r="E36" i="5" s="1"/>
  <c r="D37" i="5"/>
  <c r="E37" i="5" s="1"/>
  <c r="D38" i="5"/>
  <c r="E38" i="5" s="1"/>
  <c r="F39" i="5" s="1"/>
  <c r="G39" i="5" s="1"/>
  <c r="D39" i="5"/>
  <c r="D40" i="5"/>
  <c r="E40" i="5" s="1"/>
  <c r="D41" i="5"/>
  <c r="E41" i="5" s="1"/>
  <c r="D42" i="5"/>
  <c r="E42" i="5" s="1"/>
  <c r="F43" i="5" s="1"/>
  <c r="G43" i="5" s="1"/>
  <c r="D43" i="5"/>
  <c r="D44" i="5"/>
  <c r="E44" i="5" s="1"/>
  <c r="D45" i="5"/>
  <c r="E45" i="5" s="1"/>
  <c r="D46" i="5"/>
  <c r="E46" i="5" s="1"/>
  <c r="F47" i="5" s="1"/>
  <c r="G47" i="5" s="1"/>
  <c r="D47" i="5"/>
  <c r="D48" i="5"/>
  <c r="E48" i="5" s="1"/>
  <c r="D49" i="5"/>
  <c r="E49" i="5" s="1"/>
  <c r="D50" i="5"/>
  <c r="E50" i="5" s="1"/>
  <c r="F51" i="5" s="1"/>
  <c r="D3" i="5"/>
  <c r="E3" i="5" s="1"/>
  <c r="T14" i="4"/>
  <c r="T13" i="4"/>
  <c r="T12" i="4"/>
  <c r="T11" i="4"/>
  <c r="T10" i="4"/>
  <c r="T9" i="4"/>
  <c r="T8" i="4"/>
  <c r="T7" i="4"/>
  <c r="T6" i="4"/>
  <c r="T5" i="4"/>
  <c r="T4" i="4"/>
  <c r="T3" i="4"/>
  <c r="T2" i="4"/>
  <c r="T1" i="4"/>
  <c r="F49" i="5" l="1"/>
  <c r="G49" i="5" s="1"/>
  <c r="F41" i="5"/>
  <c r="G41" i="5" s="1"/>
  <c r="F37" i="5"/>
  <c r="G37" i="5" s="1"/>
  <c r="F33" i="5"/>
  <c r="G33" i="5" s="1"/>
  <c r="F25" i="5"/>
  <c r="G25" i="5" s="1"/>
  <c r="F21" i="5"/>
  <c r="G21" i="5" s="1"/>
  <c r="F17" i="5"/>
  <c r="G17" i="5" s="1"/>
  <c r="F13" i="5"/>
  <c r="G13" i="5" s="1"/>
  <c r="F9" i="5"/>
  <c r="G9" i="5" s="1"/>
  <c r="F5" i="5"/>
  <c r="G5" i="5" s="1"/>
  <c r="F4" i="5"/>
  <c r="G4" i="5" s="1"/>
  <c r="F36" i="5"/>
  <c r="G36" i="5" s="1"/>
  <c r="F20" i="5"/>
  <c r="G20" i="5" s="1"/>
  <c r="F50" i="5"/>
  <c r="F45" i="5"/>
  <c r="G45" i="5" s="1"/>
  <c r="F48" i="5"/>
  <c r="G48" i="5" s="1"/>
  <c r="F32" i="5"/>
  <c r="G32" i="5" s="1"/>
  <c r="F16" i="5"/>
  <c r="G16" i="5" s="1"/>
  <c r="F44" i="5"/>
  <c r="G44" i="5" s="1"/>
  <c r="F28" i="5"/>
  <c r="G28" i="5" s="1"/>
  <c r="F12" i="5"/>
  <c r="G12" i="5" s="1"/>
  <c r="F46" i="5"/>
  <c r="G46" i="5" s="1"/>
  <c r="F42" i="5"/>
  <c r="G42" i="5" s="1"/>
  <c r="F38" i="5"/>
  <c r="G38" i="5" s="1"/>
  <c r="F34" i="5"/>
  <c r="G34" i="5" s="1"/>
  <c r="F30" i="5"/>
  <c r="G30" i="5" s="1"/>
  <c r="F26" i="5"/>
  <c r="G26" i="5" s="1"/>
  <c r="F22" i="5"/>
  <c r="G22" i="5" s="1"/>
  <c r="F18" i="5"/>
  <c r="G18" i="5" s="1"/>
  <c r="F14" i="5"/>
  <c r="G14" i="5" s="1"/>
  <c r="F10" i="5"/>
  <c r="G10" i="5" s="1"/>
  <c r="F6" i="5"/>
  <c r="G6" i="5" s="1"/>
  <c r="F40" i="5"/>
  <c r="G40" i="5" s="1"/>
  <c r="F24" i="5"/>
  <c r="G24" i="5" s="1"/>
  <c r="F8" i="5"/>
  <c r="G8" i="5" s="1"/>
  <c r="Z2" i="5"/>
  <c r="J16" i="5"/>
  <c r="K16" i="5" s="1"/>
  <c r="W16" i="5" s="1"/>
  <c r="J6" i="5"/>
  <c r="K6" i="5" s="1"/>
  <c r="W6" i="5" s="1"/>
  <c r="J18" i="5"/>
  <c r="K18" i="5" s="1"/>
  <c r="W18" i="5" s="1"/>
  <c r="J30" i="5"/>
  <c r="K30" i="5" s="1"/>
  <c r="W30" i="5" s="1"/>
  <c r="J8" i="5"/>
  <c r="K8" i="5" s="1"/>
  <c r="W8" i="5" s="1"/>
  <c r="J2" i="5"/>
  <c r="K2" i="5" s="1"/>
  <c r="W2" i="5" s="1"/>
  <c r="J20" i="5"/>
  <c r="K20" i="5" s="1"/>
  <c r="W20" i="5" s="1"/>
  <c r="J33" i="5"/>
  <c r="K33" i="5" s="1"/>
  <c r="W33" i="5" s="1"/>
  <c r="J27" i="5"/>
  <c r="K27" i="5" s="1"/>
  <c r="W27" i="5" s="1"/>
  <c r="J5" i="5"/>
  <c r="K5" i="5" s="1"/>
  <c r="W5" i="5" s="1"/>
  <c r="J21" i="5"/>
  <c r="K21" i="5" s="1"/>
  <c r="W21" i="5" s="1"/>
  <c r="J45" i="5"/>
  <c r="K45" i="5" s="1"/>
  <c r="W45" i="5" s="1"/>
  <c r="J50" i="5"/>
  <c r="K50" i="5" s="1"/>
  <c r="W50" i="5" s="1"/>
  <c r="J53" i="5"/>
  <c r="K53" i="5" s="1"/>
  <c r="W53" i="5" s="1"/>
  <c r="J51" i="5"/>
  <c r="K51" i="5" s="1"/>
  <c r="W51" i="5" s="1"/>
  <c r="J52" i="5"/>
  <c r="K52" i="5" s="1"/>
  <c r="W52" i="5" s="1"/>
  <c r="J42" i="5"/>
  <c r="K42" i="5" s="1"/>
  <c r="W42" i="5" s="1"/>
  <c r="J24" i="5"/>
  <c r="K24" i="5" s="1"/>
  <c r="W24" i="5" s="1"/>
  <c r="J19" i="5"/>
  <c r="K19" i="5" s="1"/>
  <c r="W19" i="5" s="1"/>
  <c r="J26" i="5"/>
  <c r="K26" i="5" s="1"/>
  <c r="W26" i="5" s="1"/>
  <c r="J31" i="5"/>
  <c r="K31" i="5" s="1"/>
  <c r="W31" i="5" s="1"/>
  <c r="J38" i="5"/>
  <c r="K38" i="5" s="1"/>
  <c r="W38" i="5" s="1"/>
  <c r="J43" i="5"/>
  <c r="K43" i="5" s="1"/>
  <c r="W43" i="5" s="1"/>
  <c r="J15" i="5"/>
  <c r="K15" i="5" s="1"/>
  <c r="W15" i="5" s="1"/>
  <c r="J37" i="5"/>
  <c r="K37" i="5" s="1"/>
  <c r="W37" i="5" s="1"/>
  <c r="J13" i="5"/>
  <c r="K13" i="5" s="1"/>
  <c r="W13" i="5" s="1"/>
  <c r="J28" i="5"/>
  <c r="K28" i="5" s="1"/>
  <c r="W28" i="5" s="1"/>
  <c r="J22" i="5"/>
  <c r="K22" i="5" s="1"/>
  <c r="W22" i="5" s="1"/>
  <c r="J40" i="5"/>
  <c r="K40" i="5" s="1"/>
  <c r="W40" i="5" s="1"/>
  <c r="J29" i="5"/>
  <c r="K29" i="5" s="1"/>
  <c r="W29" i="5" s="1"/>
  <c r="J3" i="5"/>
  <c r="K3" i="5" s="1"/>
  <c r="W3" i="5" s="1"/>
  <c r="J32" i="5"/>
  <c r="K32" i="5" s="1"/>
  <c r="W32" i="5" s="1"/>
  <c r="J11" i="5"/>
  <c r="K11" i="5" s="1"/>
  <c r="W11" i="5" s="1"/>
  <c r="J44" i="5"/>
  <c r="K44" i="5" s="1"/>
  <c r="W44" i="5" s="1"/>
  <c r="J23" i="5"/>
  <c r="K23" i="5" s="1"/>
  <c r="W23" i="5" s="1"/>
  <c r="J12" i="5"/>
  <c r="K12" i="5" s="1"/>
  <c r="W12" i="5" s="1"/>
  <c r="J35" i="5"/>
  <c r="K35" i="5" s="1"/>
  <c r="W35" i="5" s="1"/>
  <c r="J36" i="5"/>
  <c r="K36" i="5" s="1"/>
  <c r="W36" i="5" s="1"/>
  <c r="J47" i="5"/>
  <c r="K47" i="5" s="1"/>
  <c r="W47" i="5" s="1"/>
  <c r="J14" i="5"/>
  <c r="K14" i="5" s="1"/>
  <c r="W14" i="5" s="1"/>
  <c r="J10" i="5"/>
  <c r="K10" i="5" s="1"/>
  <c r="W10" i="5" s="1"/>
  <c r="J4" i="5"/>
  <c r="K4" i="5" s="1"/>
  <c r="W4" i="5" s="1"/>
  <c r="J25" i="5"/>
  <c r="K25" i="5" s="1"/>
  <c r="W25" i="5" s="1"/>
  <c r="J17" i="5"/>
  <c r="K17" i="5" s="1"/>
  <c r="W17" i="5" s="1"/>
  <c r="J34" i="5"/>
  <c r="K34" i="5" s="1"/>
  <c r="W34" i="5" s="1"/>
  <c r="J49" i="5"/>
  <c r="K49" i="5" s="1"/>
  <c r="W49" i="5" s="1"/>
  <c r="J41" i="5"/>
  <c r="K41" i="5" s="1"/>
  <c r="W41" i="5" s="1"/>
  <c r="J46" i="5"/>
  <c r="K46" i="5" s="1"/>
  <c r="W46" i="5" s="1"/>
  <c r="J7" i="5"/>
  <c r="K7" i="5" s="1"/>
  <c r="W7" i="5" s="1"/>
  <c r="J9" i="5"/>
  <c r="K9" i="5" s="1"/>
  <c r="W9" i="5" s="1"/>
  <c r="J48" i="5"/>
  <c r="K48" i="5" s="1"/>
  <c r="W48" i="5" s="1"/>
  <c r="J39" i="5"/>
  <c r="K39" i="5" s="1"/>
  <c r="W39" i="5" s="1"/>
  <c r="Y2" i="5" l="1"/>
  <c r="M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<sst xmlns="http://schemas.openxmlformats.org/spreadsheetml/2006/main" count="40" uniqueCount="39">
  <si>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Год</t>
  </si>
  <si>
    <t>Инфляция</t>
  </si>
  <si>
    <t>Квартал</t>
  </si>
  <si>
    <t>Yt</t>
  </si>
  <si>
    <t>Yt-1 1 лаг</t>
  </si>
  <si>
    <t>Yt-2 2 лаг</t>
  </si>
  <si>
    <t>Yt-3 3 лаг</t>
  </si>
  <si>
    <t>Yt-4 4 лаг</t>
  </si>
  <si>
    <t>Yt-5 5 лаг</t>
  </si>
  <si>
    <t>Yt-6 6 лаг</t>
  </si>
  <si>
    <t>Yt-7 7 лаг</t>
  </si>
  <si>
    <t>Yt-8 8 лаг</t>
  </si>
  <si>
    <t>Yt-9 9 лаг</t>
  </si>
  <si>
    <t>Yt-10 10 лаг</t>
  </si>
  <si>
    <t>Yt-11 11 лаг</t>
  </si>
  <si>
    <t>Yt-12 12 лаг</t>
  </si>
  <si>
    <t>Yt-13 13 лаг</t>
  </si>
  <si>
    <t>Yt-14 14 лаг</t>
  </si>
  <si>
    <t>корреляция:</t>
  </si>
  <si>
    <t>Сумма по периодам</t>
  </si>
  <si>
    <t>Скользящая средняя</t>
  </si>
  <si>
    <t>Центрированная средняя</t>
  </si>
  <si>
    <t>Оценка сезонной компоненты</t>
  </si>
  <si>
    <t>Сезонная компонента S</t>
  </si>
  <si>
    <t>Т оцен</t>
  </si>
  <si>
    <t>Т оцен S</t>
  </si>
  <si>
    <t>Периоды</t>
  </si>
  <si>
    <t>Y-S=T+E</t>
  </si>
  <si>
    <t>тренд</t>
  </si>
  <si>
    <t>r^2</t>
  </si>
  <si>
    <t>Кварталы</t>
  </si>
  <si>
    <t>mean</t>
  </si>
  <si>
    <t>corr mean</t>
  </si>
  <si>
    <t>sum</t>
  </si>
  <si>
    <t>coeff</t>
  </si>
  <si>
    <t>(y-(T+S))^2</t>
  </si>
  <si>
    <t>(y-y mean)^2</t>
  </si>
  <si>
    <t>сумм1</t>
  </si>
  <si>
    <t>сумм2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</si>
</sst>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коррелограмма!$B$2:$B$53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коррелограмма!$C$2:$C$53</c:f>
              <c:numCache>
                <c:formatCode>General</c:formatCode>
                <c:ptCount val="52"/>
                <c:pt idx="0">
                  <c:v>1.0315994285519998</c:v>
                </c:pt>
                <c:pt idx="1">
                  <c:v>1.01184536655</c:v>
                </c:pt>
                <c:pt idx="2">
                  <c:v>1.01759640632</c:v>
                </c:pt>
                <c:pt idx="3">
                  <c:v>1.0240824173999998</c:v>
                </c:pt>
                <c:pt idx="4">
                  <c:v>1.0380813061320002</c:v>
                </c:pt>
                <c:pt idx="5">
                  <c:v>1.011441617472</c:v>
                </c:pt>
                <c:pt idx="6">
                  <c:v>0.9971012399039999</c:v>
                </c:pt>
                <c:pt idx="7">
                  <c:v>1.0134598487040001</c:v>
                </c:pt>
                <c:pt idx="8">
                  <c:v>1.0145690672999998</c:v>
                </c:pt>
                <c:pt idx="9">
                  <c:v>1.0172901334679998</c:v>
                </c:pt>
                <c:pt idx="10">
                  <c:v>1.01888551765</c:v>
                </c:pt>
                <c:pt idx="11">
                  <c:v>1.0134589244560002</c:v>
                </c:pt>
                <c:pt idx="12">
                  <c:v>1.0188065246880003</c:v>
                </c:pt>
                <c:pt idx="13">
                  <c:v>1.0159829413720001</c:v>
                </c:pt>
                <c:pt idx="14">
                  <c:v>1.0117316641080001</c:v>
                </c:pt>
                <c:pt idx="15">
                  <c:v>1.0164897127920003</c:v>
                </c:pt>
                <c:pt idx="16">
                  <c:v>1.0232733012599999</c:v>
                </c:pt>
                <c:pt idx="17">
                  <c:v>1.0243931022000001</c:v>
                </c:pt>
                <c:pt idx="18">
                  <c:v>1.0138592864399998</c:v>
                </c:pt>
                <c:pt idx="19">
                  <c:v>1.047857909952</c:v>
                </c:pt>
                <c:pt idx="20">
                  <c:v>1.07439951187</c:v>
                </c:pt>
                <c:pt idx="21">
                  <c:v>1.0100315205899999</c:v>
                </c:pt>
                <c:pt idx="22">
                  <c:v>1.0172937095999999</c:v>
                </c:pt>
                <c:pt idx="23">
                  <c:v>1.0227706573499999</c:v>
                </c:pt>
                <c:pt idx="24">
                  <c:v>1.0206338982079997</c:v>
                </c:pt>
                <c:pt idx="25">
                  <c:v>1.0121487049440001</c:v>
                </c:pt>
                <c:pt idx="26">
                  <c:v>1.0072098909180001</c:v>
                </c:pt>
                <c:pt idx="27">
                  <c:v>1.0127537956799999</c:v>
                </c:pt>
                <c:pt idx="28">
                  <c:v>1.0097245777319996</c:v>
                </c:pt>
                <c:pt idx="29">
                  <c:v>1.0131549844810002</c:v>
                </c:pt>
                <c:pt idx="30">
                  <c:v>0.99380327566999982</c:v>
                </c:pt>
                <c:pt idx="31">
                  <c:v>1.0084220584799999</c:v>
                </c:pt>
                <c:pt idx="32">
                  <c:v>1.0081216088790002</c:v>
                </c:pt>
                <c:pt idx="33">
                  <c:v>1.012551750756</c:v>
                </c:pt>
                <c:pt idx="34">
                  <c:v>1.0044047504319999</c:v>
                </c:pt>
                <c:pt idx="35">
                  <c:v>1.0169890469999996</c:v>
                </c:pt>
                <c:pt idx="36">
                  <c:v>1.0177909822079998</c:v>
                </c:pt>
                <c:pt idx="37">
                  <c:v>1.0067123839440002</c:v>
                </c:pt>
                <c:pt idx="38">
                  <c:v>0.99799584768000005</c:v>
                </c:pt>
                <c:pt idx="39">
                  <c:v>1.007718413104</c:v>
                </c:pt>
                <c:pt idx="40">
                  <c:v>1.0128534226000001</c:v>
                </c:pt>
                <c:pt idx="41">
                  <c:v>1.0132466593019998</c:v>
                </c:pt>
                <c:pt idx="42">
                  <c:v>1.0023964309799998</c:v>
                </c:pt>
                <c:pt idx="43">
                  <c:v>1.019825403399</c:v>
                </c:pt>
                <c:pt idx="44">
                  <c:v>1.0212483049159997</c:v>
                </c:pt>
                <c:pt idx="45">
                  <c:v>1.0202342961479998</c:v>
                </c:pt>
                <c:pt idx="46">
                  <c:v>1.01083410162</c:v>
                </c:pt>
                <c:pt idx="47">
                  <c:v>1.0291771737919997</c:v>
                </c:pt>
                <c:pt idx="48">
                  <c:v>1.0994684046630001</c:v>
                </c:pt>
                <c:pt idx="49">
                  <c:v>1.0132598544800002</c:v>
                </c:pt>
                <c:pt idx="50">
                  <c:v>0.99141574013999989</c:v>
                </c:pt>
                <c:pt idx="51">
                  <c:v>1.0133496119480001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A-4A0D-A7A1-1EB0CBD3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892127"/>
        <c:axId val="878905855"/>
      </c:scatterChart>
      <c:valAx>
        <c:axId val="87889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8905855"/>
        <c:crosses val="autoZero"/>
        <c:crossBetween val="midCat"/>
      </c:valAx>
      <c:valAx>
        <c:axId val="8789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889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Коррелограмма</a:t>
            </a:r>
          </a:p>
        </c:rich>
      </c:tx>
      <c:layout>
        <c:manualLayout>
          <c:xMode val="edge"/>
          <c:yMode val="edge"/>
          <c:x val="0.312236001749781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коррелограмма!$S$1:$S$14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коррелограмма!$T$1:$T$14</c:f>
              <c:numCache>
                <c:formatCode>General</c:formatCode>
                <c:ptCount val="14"/>
                <c:pt idx="0">
                  <c:v>0.21742982087869148</c:v>
                </c:pt>
                <c:pt idx="1">
                  <c:v>-0.1708825529722354</c:v>
                </c:pt>
                <c:pt idx="2">
                  <c:v>7.5442053782344184E-2</c:v>
                </c:pt>
                <c:pt idx="3">
                  <c:v>0.24668620523847853</c:v>
                </c:pt>
                <c:pt idx="4">
                  <c:v>2.6408187430288201E-2</c:v>
                </c:pt>
                <c:pt idx="5">
                  <c:v>-0.21847421646231294</c:v>
                </c:pt>
                <c:pt idx="6">
                  <c:v>-3.2807545121644084E-2</c:v>
                </c:pt>
                <c:pt idx="7">
                  <c:v>4.1940287405860352E-2</c:v>
                </c:pt>
                <c:pt idx="8">
                  <c:v>-8.6064315907309064E-2</c:v>
                </c:pt>
                <c:pt idx="9">
                  <c:v>-0.27196235759486292</c:v>
                </c:pt>
                <c:pt idx="10">
                  <c:v>-0.17008242346512145</c:v>
                </c:pt>
                <c:pt idx="11">
                  <c:v>5.136642600107396E-2</c:v>
                </c:pt>
                <c:pt idx="12">
                  <c:v>-8.2207058745657077E-2</c:v>
                </c:pt>
                <c:pt idx="13">
                  <c:v>-0.35085170452329356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10-4242-A404-2B78D0C41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016144"/>
        <c:axId val="1287018064"/>
      </c:scatterChart>
      <c:valAx>
        <c:axId val="12870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018064"/>
        <c:crosses val="autoZero"/>
        <c:crossBetween val="midCat"/>
      </c:valAx>
      <c:valAx>
        <c:axId val="12870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0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лаги!$A$2:$A$53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лаги!$C$2:$C$53</c:f>
              <c:numCache>
                <c:formatCode>General</c:formatCode>
                <c:ptCount val="52"/>
                <c:pt idx="0">
                  <c:v>1.031599428552</c:v>
                </c:pt>
                <c:pt idx="1">
                  <c:v>1.01184536655</c:v>
                </c:pt>
                <c:pt idx="2">
                  <c:v>1.01759640632</c:v>
                </c:pt>
                <c:pt idx="3">
                  <c:v>1.0240824173999998</c:v>
                </c:pt>
                <c:pt idx="4">
                  <c:v>1.0380813061320002</c:v>
                </c:pt>
                <c:pt idx="5">
                  <c:v>1.011441617472</c:v>
                </c:pt>
                <c:pt idx="6">
                  <c:v>0.9971012399039999</c:v>
                </c:pt>
                <c:pt idx="7">
                  <c:v>1.0134598487040001</c:v>
                </c:pt>
                <c:pt idx="8">
                  <c:v>1.0145690672999998</c:v>
                </c:pt>
                <c:pt idx="9">
                  <c:v>1.0172901334679998</c:v>
                </c:pt>
                <c:pt idx="10">
                  <c:v>1.01888551765</c:v>
                </c:pt>
                <c:pt idx="11">
                  <c:v>1.0134589244560002</c:v>
                </c:pt>
                <c:pt idx="12">
                  <c:v>1.0188065246880003</c:v>
                </c:pt>
                <c:pt idx="13">
                  <c:v>1.0159829413720001</c:v>
                </c:pt>
                <c:pt idx="14">
                  <c:v>1.0117316641080001</c:v>
                </c:pt>
                <c:pt idx="15">
                  <c:v>1.0164897127920003</c:v>
                </c:pt>
                <c:pt idx="16">
                  <c:v>1.0232733012599999</c:v>
                </c:pt>
                <c:pt idx="17">
                  <c:v>1.0243931022000001</c:v>
                </c:pt>
                <c:pt idx="18">
                  <c:v>1.0138592864399998</c:v>
                </c:pt>
                <c:pt idx="19">
                  <c:v>1.047857909952</c:v>
                </c:pt>
                <c:pt idx="20">
                  <c:v>1.07439951187</c:v>
                </c:pt>
                <c:pt idx="21">
                  <c:v>1.0100315205899999</c:v>
                </c:pt>
                <c:pt idx="22">
                  <c:v>1.0172937095999999</c:v>
                </c:pt>
                <c:pt idx="23">
                  <c:v>1.0227706573499999</c:v>
                </c:pt>
                <c:pt idx="24">
                  <c:v>1.0206338982079997</c:v>
                </c:pt>
                <c:pt idx="25">
                  <c:v>1.0121487049440001</c:v>
                </c:pt>
                <c:pt idx="26">
                  <c:v>1.0072098909180001</c:v>
                </c:pt>
                <c:pt idx="27">
                  <c:v>1.0127537956799999</c:v>
                </c:pt>
                <c:pt idx="28">
                  <c:v>1.0097245777319996</c:v>
                </c:pt>
                <c:pt idx="29">
                  <c:v>1.0131549844810002</c:v>
                </c:pt>
                <c:pt idx="30">
                  <c:v>0.99380327566999982</c:v>
                </c:pt>
                <c:pt idx="31">
                  <c:v>1.0084220584799999</c:v>
                </c:pt>
                <c:pt idx="32">
                  <c:v>1.0081216088790002</c:v>
                </c:pt>
                <c:pt idx="33">
                  <c:v>1.012551750756</c:v>
                </c:pt>
                <c:pt idx="34">
                  <c:v>1.0044047504319999</c:v>
                </c:pt>
                <c:pt idx="35">
                  <c:v>1.0169890469999996</c:v>
                </c:pt>
                <c:pt idx="36">
                  <c:v>1.0177909822079998</c:v>
                </c:pt>
                <c:pt idx="37">
                  <c:v>1.0067123839440002</c:v>
                </c:pt>
                <c:pt idx="38">
                  <c:v>0.99799584768000005</c:v>
                </c:pt>
                <c:pt idx="39">
                  <c:v>1.007718413104</c:v>
                </c:pt>
                <c:pt idx="40">
                  <c:v>1.0128534226000001</c:v>
                </c:pt>
                <c:pt idx="41">
                  <c:v>1.0132466593019998</c:v>
                </c:pt>
                <c:pt idx="42">
                  <c:v>1.0023964309799998</c:v>
                </c:pt>
                <c:pt idx="43">
                  <c:v>1.019825403399</c:v>
                </c:pt>
                <c:pt idx="44">
                  <c:v>1.0212483049159997</c:v>
                </c:pt>
                <c:pt idx="45">
                  <c:v>1.0202342961479998</c:v>
                </c:pt>
                <c:pt idx="46">
                  <c:v>1.01083410162</c:v>
                </c:pt>
                <c:pt idx="47">
                  <c:v>1.0291771737919997</c:v>
                </c:pt>
                <c:pt idx="48">
                  <c:v>1.0994684046630001</c:v>
                </c:pt>
                <c:pt idx="49">
                  <c:v>1.0132598544800002</c:v>
                </c:pt>
                <c:pt idx="50">
                  <c:v>0.99141574013999989</c:v>
                </c:pt>
                <c:pt idx="51">
                  <c:v>1.0133496119480001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FA-4A52-A014-AEB07D0F8CE5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лаги!$A$2:$A$53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лаги!$H$2:$H$49</c:f>
              <c:numCache>
                <c:formatCode>General</c:formatCode>
                <c:ptCount val="48"/>
                <c:pt idx="0">
                  <c:v>1.19430047163203E-2</c:v>
                </c:pt>
                <c:pt idx="1">
                  <c:v>-3.3827267290963393E-3</c:v>
                </c:pt>
                <c:pt idx="2">
                  <c:v>-9.7481726511901082E-3</c:v>
                </c:pt>
                <c:pt idx="3">
                  <c:v>1.1878946639661478E-3</c:v>
                </c:pt>
                <c:pt idx="4">
                  <c:v>1.19430047163203E-2</c:v>
                </c:pt>
                <c:pt idx="5">
                  <c:v>-3.3827267290963393E-3</c:v>
                </c:pt>
                <c:pt idx="6">
                  <c:v>-9.7481726511901082E-3</c:v>
                </c:pt>
                <c:pt idx="7">
                  <c:v>1.1878946639661478E-3</c:v>
                </c:pt>
                <c:pt idx="8">
                  <c:v>1.19430047163203E-2</c:v>
                </c:pt>
                <c:pt idx="9">
                  <c:v>-3.3827267290963393E-3</c:v>
                </c:pt>
                <c:pt idx="10">
                  <c:v>-9.7481726511901082E-3</c:v>
                </c:pt>
                <c:pt idx="11">
                  <c:v>1.1878946639661478E-3</c:v>
                </c:pt>
                <c:pt idx="12">
                  <c:v>1.19430047163203E-2</c:v>
                </c:pt>
                <c:pt idx="13">
                  <c:v>-3.3827267290963393E-3</c:v>
                </c:pt>
                <c:pt idx="14">
                  <c:v>-9.7481726511901082E-3</c:v>
                </c:pt>
                <c:pt idx="15">
                  <c:v>1.1878946639661478E-3</c:v>
                </c:pt>
                <c:pt idx="16">
                  <c:v>1.19430047163203E-2</c:v>
                </c:pt>
                <c:pt idx="17">
                  <c:v>-3.3827267290963393E-3</c:v>
                </c:pt>
                <c:pt idx="18">
                  <c:v>-9.7481726511901082E-3</c:v>
                </c:pt>
                <c:pt idx="19">
                  <c:v>1.1878946639661478E-3</c:v>
                </c:pt>
                <c:pt idx="20">
                  <c:v>1.19430047163203E-2</c:v>
                </c:pt>
                <c:pt idx="21">
                  <c:v>-3.3827267290963393E-3</c:v>
                </c:pt>
                <c:pt idx="22">
                  <c:v>-9.7481726511901082E-3</c:v>
                </c:pt>
                <c:pt idx="23">
                  <c:v>1.1878946639661478E-3</c:v>
                </c:pt>
                <c:pt idx="24">
                  <c:v>1.19430047163203E-2</c:v>
                </c:pt>
                <c:pt idx="25">
                  <c:v>-3.3827267290963393E-3</c:v>
                </c:pt>
                <c:pt idx="26">
                  <c:v>-9.7481726511901082E-3</c:v>
                </c:pt>
                <c:pt idx="27">
                  <c:v>1.1878946639661478E-3</c:v>
                </c:pt>
                <c:pt idx="28">
                  <c:v>1.19430047163203E-2</c:v>
                </c:pt>
                <c:pt idx="29">
                  <c:v>-3.3827267290963393E-3</c:v>
                </c:pt>
                <c:pt idx="30">
                  <c:v>-9.7481726511901082E-3</c:v>
                </c:pt>
                <c:pt idx="31">
                  <c:v>1.1878946639661478E-3</c:v>
                </c:pt>
                <c:pt idx="32">
                  <c:v>1.19430047163203E-2</c:v>
                </c:pt>
                <c:pt idx="33">
                  <c:v>-3.3827267290963393E-3</c:v>
                </c:pt>
                <c:pt idx="34">
                  <c:v>-9.7481726511901082E-3</c:v>
                </c:pt>
                <c:pt idx="35">
                  <c:v>1.1878946639661478E-3</c:v>
                </c:pt>
                <c:pt idx="36">
                  <c:v>1.19430047163203E-2</c:v>
                </c:pt>
                <c:pt idx="37">
                  <c:v>-3.3827267290963393E-3</c:v>
                </c:pt>
                <c:pt idx="38">
                  <c:v>-9.7481726511901082E-3</c:v>
                </c:pt>
                <c:pt idx="39">
                  <c:v>1.1878946639661478E-3</c:v>
                </c:pt>
                <c:pt idx="40">
                  <c:v>1.19430047163203E-2</c:v>
                </c:pt>
                <c:pt idx="41">
                  <c:v>-3.3827267290963393E-3</c:v>
                </c:pt>
                <c:pt idx="42">
                  <c:v>-9.7481726511901082E-3</c:v>
                </c:pt>
                <c:pt idx="43">
                  <c:v>1.1878946639661478E-3</c:v>
                </c:pt>
                <c:pt idx="44">
                  <c:v>1.19430047163203E-2</c:v>
                </c:pt>
                <c:pt idx="45">
                  <c:v>-3.3827267290963393E-3</c:v>
                </c:pt>
                <c:pt idx="46">
                  <c:v>-9.7481726511901082E-3</c:v>
                </c:pt>
                <c:pt idx="47">
                  <c:v>1.1878946639661478E-3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FA-4A52-A014-AEB07D0F8CE5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84050743657043"/>
                  <c:y val="-0.19726961213181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лаги!$A$2:$A$53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лаги!$I$2:$I$49</c:f>
              <c:numCache>
                <c:formatCode>General</c:formatCode>
                <c:ptCount val="48"/>
                <c:pt idx="0">
                  <c:v>1.0196564238356798</c:v>
                </c:pt>
                <c:pt idx="1">
                  <c:v>1.0152280932790962</c:v>
                </c:pt>
                <c:pt idx="2">
                  <c:v>1.0273445789711901</c:v>
                </c:pt>
                <c:pt idx="3">
                  <c:v>1.0228945227360338</c:v>
                </c:pt>
                <c:pt idx="4">
                  <c:v>1.02613830141568</c:v>
                </c:pt>
                <c:pt idx="5">
                  <c:v>1.0148243442010962</c:v>
                </c:pt>
                <c:pt idx="6">
                  <c:v>1.0068494125551901</c:v>
                </c:pt>
                <c:pt idx="7">
                  <c:v>1.012271954040034</c:v>
                </c:pt>
                <c:pt idx="8">
                  <c:v>1.0026260625836796</c:v>
                </c:pt>
                <c:pt idx="9">
                  <c:v>1.020672860197096</c:v>
                </c:pt>
                <c:pt idx="10">
                  <c:v>1.0286336903011901</c:v>
                </c:pt>
                <c:pt idx="11">
                  <c:v>1.0122710297920341</c:v>
                </c:pt>
                <c:pt idx="12">
                  <c:v>1.00686351997168</c:v>
                </c:pt>
                <c:pt idx="13">
                  <c:v>1.0193656681010963</c:v>
                </c:pt>
                <c:pt idx="14">
                  <c:v>1.0214798367591902</c:v>
                </c:pt>
                <c:pt idx="15">
                  <c:v>1.0153018181280342</c:v>
                </c:pt>
                <c:pt idx="16">
                  <c:v>1.0113302965436797</c:v>
                </c:pt>
                <c:pt idx="17">
                  <c:v>1.0277758289290964</c:v>
                </c:pt>
                <c:pt idx="18">
                  <c:v>1.0236074590911899</c:v>
                </c:pt>
                <c:pt idx="19">
                  <c:v>1.0466700152880339</c:v>
                </c:pt>
                <c:pt idx="20">
                  <c:v>1.0624565071536798</c:v>
                </c:pt>
                <c:pt idx="21">
                  <c:v>1.0134142473190961</c:v>
                </c:pt>
                <c:pt idx="22">
                  <c:v>1.02704188225119</c:v>
                </c:pt>
                <c:pt idx="23">
                  <c:v>1.0215827626860339</c:v>
                </c:pt>
                <c:pt idx="24">
                  <c:v>1.0086908934916794</c:v>
                </c:pt>
                <c:pt idx="25">
                  <c:v>1.0155314316730963</c:v>
                </c:pt>
                <c:pt idx="26">
                  <c:v>1.0169580635691902</c:v>
                </c:pt>
                <c:pt idx="27">
                  <c:v>1.0115659010160338</c:v>
                </c:pt>
                <c:pt idx="28">
                  <c:v>0.99778157301567938</c:v>
                </c:pt>
                <c:pt idx="29">
                  <c:v>1.0165377112100964</c:v>
                </c:pt>
                <c:pt idx="30">
                  <c:v>1.00355144832119</c:v>
                </c:pt>
                <c:pt idx="31">
                  <c:v>1.0072341638160338</c:v>
                </c:pt>
                <c:pt idx="32">
                  <c:v>0.99617860416267989</c:v>
                </c:pt>
                <c:pt idx="33">
                  <c:v>1.0159344774850962</c:v>
                </c:pt>
                <c:pt idx="34">
                  <c:v>1.01415292308319</c:v>
                </c:pt>
                <c:pt idx="35">
                  <c:v>1.0158011523360335</c:v>
                </c:pt>
                <c:pt idx="36">
                  <c:v>1.0058479774916795</c:v>
                </c:pt>
                <c:pt idx="37">
                  <c:v>1.0100951106730964</c:v>
                </c:pt>
                <c:pt idx="38">
                  <c:v>1.0077440203311903</c:v>
                </c:pt>
                <c:pt idx="39">
                  <c:v>1.0065305184400339</c:v>
                </c:pt>
                <c:pt idx="40">
                  <c:v>1.0009104178836798</c:v>
                </c:pt>
                <c:pt idx="41">
                  <c:v>1.016629386031096</c:v>
                </c:pt>
                <c:pt idx="42">
                  <c:v>1.0121446036311899</c:v>
                </c:pt>
                <c:pt idx="43">
                  <c:v>1.0186375087350339</c:v>
                </c:pt>
                <c:pt idx="44">
                  <c:v>1.0093053001996795</c:v>
                </c:pt>
                <c:pt idx="45">
                  <c:v>1.023617022877096</c:v>
                </c:pt>
                <c:pt idx="46">
                  <c:v>1.0205822742711901</c:v>
                </c:pt>
                <c:pt idx="47">
                  <c:v>1.0279892791280336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FA-4A52-A014-AEB07D0F8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238176"/>
        <c:axId val="1220423712"/>
      </c:scatterChart>
      <c:valAx>
        <c:axId val="128823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423712"/>
        <c:crosses val="autoZero"/>
        <c:crossBetween val="midCat"/>
      </c:valAx>
      <c:valAx>
        <c:axId val="12204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238176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лаги!$K$2:$K$49</c:f>
              <c:numCache>
                <c:formatCode>General</c:formatCode>
                <c:ptCount val="48"/>
                <c:pt idx="0">
                  <c:v>1.0301777849694036</c:v>
                </c:pt>
                <c:pt idx="1">
                  <c:v>1.0148185225413879</c:v>
                </c:pt>
                <c:pt idx="2">
                  <c:v>1.0084195456366951</c:v>
                </c:pt>
                <c:pt idx="3">
                  <c:v>1.0193220819692521</c:v>
                </c:pt>
                <c:pt idx="4">
                  <c:v>1.0300436610390074</c:v>
                </c:pt>
                <c:pt idx="5">
                  <c:v>1.0146843986109919</c:v>
                </c:pt>
                <c:pt idx="6">
                  <c:v>1.0082854217062989</c:v>
                </c:pt>
                <c:pt idx="7">
                  <c:v>1.0191879580388561</c:v>
                </c:pt>
                <c:pt idx="8">
                  <c:v>1.0299095371086113</c:v>
                </c:pt>
                <c:pt idx="9">
                  <c:v>1.0145502746805957</c:v>
                </c:pt>
                <c:pt idx="10">
                  <c:v>1.0081512977759028</c:v>
                </c:pt>
                <c:pt idx="11">
                  <c:v>1.0190538341084598</c:v>
                </c:pt>
                <c:pt idx="12">
                  <c:v>1.0297754131782151</c:v>
                </c:pt>
                <c:pt idx="13">
                  <c:v>1.0144161507501996</c:v>
                </c:pt>
                <c:pt idx="14">
                  <c:v>1.0080171738455066</c:v>
                </c:pt>
                <c:pt idx="15">
                  <c:v>1.0189197101780638</c:v>
                </c:pt>
                <c:pt idx="16">
                  <c:v>1.0296412892478188</c:v>
                </c:pt>
                <c:pt idx="17">
                  <c:v>1.0142820268198034</c:v>
                </c:pt>
                <c:pt idx="18">
                  <c:v>1.0078830499151106</c:v>
                </c:pt>
                <c:pt idx="19">
                  <c:v>1.0187855862476676</c:v>
                </c:pt>
                <c:pt idx="20">
                  <c:v>1.0295071653174228</c:v>
                </c:pt>
                <c:pt idx="21">
                  <c:v>1.0141479028894074</c:v>
                </c:pt>
                <c:pt idx="22">
                  <c:v>1.0077489259847143</c:v>
                </c:pt>
                <c:pt idx="23">
                  <c:v>1.0186514623172715</c:v>
                </c:pt>
                <c:pt idx="24">
                  <c:v>1.0293730413870266</c:v>
                </c:pt>
                <c:pt idx="25">
                  <c:v>1.0140137789590111</c:v>
                </c:pt>
                <c:pt idx="26">
                  <c:v>1.0076148020543183</c:v>
                </c:pt>
                <c:pt idx="27">
                  <c:v>1.0185173383868753</c:v>
                </c:pt>
                <c:pt idx="28">
                  <c:v>1.0292389174566305</c:v>
                </c:pt>
                <c:pt idx="29">
                  <c:v>1.0138796550286149</c:v>
                </c:pt>
                <c:pt idx="30">
                  <c:v>1.0074806781239221</c:v>
                </c:pt>
                <c:pt idx="31">
                  <c:v>1.0183832144564793</c:v>
                </c:pt>
                <c:pt idx="32">
                  <c:v>1.0291047935262343</c:v>
                </c:pt>
                <c:pt idx="33">
                  <c:v>1.0137455310982189</c:v>
                </c:pt>
                <c:pt idx="34">
                  <c:v>1.007346554193526</c:v>
                </c:pt>
                <c:pt idx="35">
                  <c:v>1.018249090526083</c:v>
                </c:pt>
                <c:pt idx="36">
                  <c:v>1.0289706695958383</c:v>
                </c:pt>
                <c:pt idx="37">
                  <c:v>1.0136114071678226</c:v>
                </c:pt>
                <c:pt idx="38">
                  <c:v>1.0072124302631298</c:v>
                </c:pt>
                <c:pt idx="39">
                  <c:v>1.018114966595687</c:v>
                </c:pt>
                <c:pt idx="40">
                  <c:v>1.028836545665442</c:v>
                </c:pt>
                <c:pt idx="41">
                  <c:v>1.0134772832374266</c:v>
                </c:pt>
                <c:pt idx="42">
                  <c:v>1.0070783063327335</c:v>
                </c:pt>
                <c:pt idx="43">
                  <c:v>1.0179808426652908</c:v>
                </c:pt>
                <c:pt idx="44">
                  <c:v>1.028702421735046</c:v>
                </c:pt>
                <c:pt idx="45">
                  <c:v>1.0133431593070303</c:v>
                </c:pt>
                <c:pt idx="46">
                  <c:v>1.0069441824023375</c:v>
                </c:pt>
                <c:pt idx="47">
                  <c:v>1.0178467187348945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ED-42F1-A23B-83D9562E3A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лаги!$A$2:$A$53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лаги!$C$2:$C$53</c:f>
              <c:numCache>
                <c:formatCode>General</c:formatCode>
                <c:ptCount val="52"/>
                <c:pt idx="0">
                  <c:v>1.031599428552</c:v>
                </c:pt>
                <c:pt idx="1">
                  <c:v>1.01184536655</c:v>
                </c:pt>
                <c:pt idx="2">
                  <c:v>1.01759640632</c:v>
                </c:pt>
                <c:pt idx="3">
                  <c:v>1.0240824173999998</c:v>
                </c:pt>
                <c:pt idx="4">
                  <c:v>1.0380813061320002</c:v>
                </c:pt>
                <c:pt idx="5">
                  <c:v>1.011441617472</c:v>
                </c:pt>
                <c:pt idx="6">
                  <c:v>0.9971012399039999</c:v>
                </c:pt>
                <c:pt idx="7">
                  <c:v>1.0134598487040001</c:v>
                </c:pt>
                <c:pt idx="8">
                  <c:v>1.0145690672999998</c:v>
                </c:pt>
                <c:pt idx="9">
                  <c:v>1.0172901334679998</c:v>
                </c:pt>
                <c:pt idx="10">
                  <c:v>1.01888551765</c:v>
                </c:pt>
                <c:pt idx="11">
                  <c:v>1.0134589244560002</c:v>
                </c:pt>
                <c:pt idx="12">
                  <c:v>1.0188065246880003</c:v>
                </c:pt>
                <c:pt idx="13">
                  <c:v>1.0159829413720001</c:v>
                </c:pt>
                <c:pt idx="14">
                  <c:v>1.0117316641080001</c:v>
                </c:pt>
                <c:pt idx="15">
                  <c:v>1.0164897127920003</c:v>
                </c:pt>
                <c:pt idx="16">
                  <c:v>1.0232733012599999</c:v>
                </c:pt>
                <c:pt idx="17">
                  <c:v>1.0243931022000001</c:v>
                </c:pt>
                <c:pt idx="18">
                  <c:v>1.0138592864399998</c:v>
                </c:pt>
                <c:pt idx="19">
                  <c:v>1.047857909952</c:v>
                </c:pt>
                <c:pt idx="20">
                  <c:v>1.07439951187</c:v>
                </c:pt>
                <c:pt idx="21">
                  <c:v>1.0100315205899999</c:v>
                </c:pt>
                <c:pt idx="22">
                  <c:v>1.0172937095999999</c:v>
                </c:pt>
                <c:pt idx="23">
                  <c:v>1.0227706573499999</c:v>
                </c:pt>
                <c:pt idx="24">
                  <c:v>1.0206338982079997</c:v>
                </c:pt>
                <c:pt idx="25">
                  <c:v>1.0121487049440001</c:v>
                </c:pt>
                <c:pt idx="26">
                  <c:v>1.0072098909180001</c:v>
                </c:pt>
                <c:pt idx="27">
                  <c:v>1.0127537956799999</c:v>
                </c:pt>
                <c:pt idx="28">
                  <c:v>1.0097245777319996</c:v>
                </c:pt>
                <c:pt idx="29">
                  <c:v>1.0131549844810002</c:v>
                </c:pt>
                <c:pt idx="30">
                  <c:v>0.99380327566999982</c:v>
                </c:pt>
                <c:pt idx="31">
                  <c:v>1.0084220584799999</c:v>
                </c:pt>
                <c:pt idx="32">
                  <c:v>1.0081216088790002</c:v>
                </c:pt>
                <c:pt idx="33">
                  <c:v>1.012551750756</c:v>
                </c:pt>
                <c:pt idx="34">
                  <c:v>1.0044047504319999</c:v>
                </c:pt>
                <c:pt idx="35">
                  <c:v>1.0169890469999996</c:v>
                </c:pt>
                <c:pt idx="36">
                  <c:v>1.0177909822079998</c:v>
                </c:pt>
                <c:pt idx="37">
                  <c:v>1.0067123839440002</c:v>
                </c:pt>
                <c:pt idx="38">
                  <c:v>0.99799584768000005</c:v>
                </c:pt>
                <c:pt idx="39">
                  <c:v>1.007718413104</c:v>
                </c:pt>
                <c:pt idx="40">
                  <c:v>1.0128534226000001</c:v>
                </c:pt>
                <c:pt idx="41">
                  <c:v>1.0132466593019998</c:v>
                </c:pt>
                <c:pt idx="42">
                  <c:v>1.0023964309799998</c:v>
                </c:pt>
                <c:pt idx="43">
                  <c:v>1.019825403399</c:v>
                </c:pt>
                <c:pt idx="44">
                  <c:v>1.0212483049159997</c:v>
                </c:pt>
                <c:pt idx="45">
                  <c:v>1.0202342961479998</c:v>
                </c:pt>
                <c:pt idx="46">
                  <c:v>1.01083410162</c:v>
                </c:pt>
                <c:pt idx="47">
                  <c:v>1.0291771737919997</c:v>
                </c:pt>
                <c:pt idx="48">
                  <c:v>1.0994684046630001</c:v>
                </c:pt>
                <c:pt idx="49">
                  <c:v>1.0132598544800002</c:v>
                </c:pt>
                <c:pt idx="50">
                  <c:v>0.99141574013999989</c:v>
                </c:pt>
                <c:pt idx="51">
                  <c:v>1.0133496119480001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ED-42F1-A23B-83D9562E3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275296"/>
        <c:axId val="1347282496"/>
      </c:scatterChart>
      <c:valAx>
        <c:axId val="134727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7282496"/>
        <c:crosses val="autoZero"/>
        <c:crossBetween val="midCat"/>
      </c:valAx>
      <c:valAx>
        <c:axId val="13472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727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206375</xdr:colOff>
      <xdr:row>56</xdr:row>
      <xdr:rowOff>123825</xdr:rowOff>
    </xdr:from>
    <xdr:to>
      <xdr:col>6</xdr:col>
      <xdr:colOff>714375</xdr:colOff>
      <xdr:row>70</xdr:row>
      <xdr:rowOff>111125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146050</xdr:colOff>
      <xdr:row>14</xdr:row>
      <xdr:rowOff>44450</xdr:rowOff>
    </xdr:from>
    <xdr:to>
      <xdr:col>22</xdr:col>
      <xdr:colOff>654050</xdr:colOff>
      <xdr:row>28</xdr:row>
      <xdr:rowOff>31750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3F73546-AAE9-1486-B63D-B3E81EF7A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1136650</xdr:colOff>
      <xdr:row>37</xdr:row>
      <xdr:rowOff>127000</xdr:rowOff>
    </xdr:from>
    <xdr:to>
      <xdr:col>18</xdr:col>
      <xdr:colOff>374650</xdr:colOff>
      <xdr:row>51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94D8291-6E0E-2F4B-BE7B-7EEE58F41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1206500</xdr:colOff>
      <xdr:row>23</xdr:row>
      <xdr:rowOff>6350</xdr:rowOff>
    </xdr:from>
    <xdr:to>
      <xdr:col>18</xdr:col>
      <xdr:colOff>381000</xdr:colOff>
      <xdr:row>36</xdr:row>
      <xdr:rowOff>196850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3D74610-2B6C-7FCF-E3E2-F81A9884C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opLeftCell="J12" workbookViewId="0">
      <selection activeCell="T1" sqref="T1"/>
    </sheetView>
  </sheetViews>
  <sheetFormatPr baseColWidth="10" defaultColWidth="10.6640625" defaultRowHeight="16" x14ac:dyDescent="0.2"/>
  <sheetData>
    <row r="1" spans="1:20" x14ac:dyDescent="0.2">
      <c r="A1" s="7" t="s">
        <v>0</v>
      </c>
      <c r="B1" s="7" t="s">
        <v>2</v>
      </c>
      <c r="C1" s="7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0" t="s">
        <v>18</v>
      </c>
      <c r="S1">
        <v>1</v>
      </c>
      <c r="T1">
        <f>CORREL(C3:C53,D3:D53)</f>
        <v>0.21742982087869148</v>
      </c>
    </row>
    <row r="2" spans="1:20" x14ac:dyDescent="0.2">
      <c r="A2" s="1">
        <v>2010</v>
      </c>
      <c r="B2" s="1">
        <v>1</v>
      </c>
      <c r="C2" s="2">
        <v>1.0315994285519998</v>
      </c>
      <c r="S2">
        <v>2</v>
      </c>
      <c r="T2">
        <f>CORREL(C4:C53,E4:E53)</f>
        <v>-0.1708825529722354</v>
      </c>
    </row>
    <row r="3" spans="1:20" x14ac:dyDescent="0.2">
      <c r="A3" s="3"/>
      <c r="B3" s="3">
        <v>2</v>
      </c>
      <c r="C3" s="4">
        <v>1.01184536655</v>
      </c>
      <c r="D3" s="2">
        <v>1.0315994285519998</v>
      </c>
      <c r="S3">
        <v>3</v>
      </c>
      <c r="T3">
        <f>CORREL(C5:C53,F5:F53)</f>
        <v>7.5442053782344184E-2</v>
      </c>
    </row>
    <row r="4" spans="1:20" x14ac:dyDescent="0.2">
      <c r="A4" s="3"/>
      <c r="B4" s="3">
        <v>3</v>
      </c>
      <c r="C4" s="4">
        <v>1.01759640632</v>
      </c>
      <c r="D4" s="4">
        <v>1.01184536655</v>
      </c>
      <c r="E4" s="2">
        <v>1.0315994285519998</v>
      </c>
      <c r="S4">
        <v>4</v>
      </c>
      <c r="T4">
        <f>CORREL(C6:C53,G6:G53)</f>
        <v>0.24668620523847853</v>
      </c>
    </row>
    <row r="5" spans="1:20" x14ac:dyDescent="0.2">
      <c r="A5" s="5"/>
      <c r="B5" s="5">
        <v>4</v>
      </c>
      <c r="C5" s="6">
        <v>1.0240824173999998</v>
      </c>
      <c r="D5" s="4">
        <v>1.01759640632</v>
      </c>
      <c r="E5" s="4">
        <v>1.01184536655</v>
      </c>
      <c r="F5" s="2">
        <v>1.0315994285519998</v>
      </c>
      <c r="S5">
        <v>5</v>
      </c>
      <c r="T5">
        <f>CORREL(C7:C53,H7:H53)</f>
        <v>2.6408187430288201E-2</v>
      </c>
    </row>
    <row r="6" spans="1:20" x14ac:dyDescent="0.2">
      <c r="A6" s="1">
        <v>2011</v>
      </c>
      <c r="B6" s="1">
        <v>5</v>
      </c>
      <c r="C6" s="2">
        <v>1.0380813061320002</v>
      </c>
      <c r="D6" s="6">
        <v>1.0240824173999998</v>
      </c>
      <c r="E6" s="4">
        <v>1.01759640632</v>
      </c>
      <c r="F6" s="4">
        <v>1.01184536655</v>
      </c>
      <c r="G6" s="2">
        <v>1.0315994285519998</v>
      </c>
      <c r="S6">
        <v>6</v>
      </c>
      <c r="T6">
        <f>CORREL(C8:C53,I8:I53)</f>
        <v>-0.21847421646231294</v>
      </c>
    </row>
    <row r="7" spans="1:20" x14ac:dyDescent="0.2">
      <c r="A7" s="3"/>
      <c r="B7" s="3">
        <v>6</v>
      </c>
      <c r="C7" s="4">
        <v>1.011441617472</v>
      </c>
      <c r="D7" s="2">
        <v>1.0380813061320002</v>
      </c>
      <c r="E7" s="6">
        <v>1.0240824173999998</v>
      </c>
      <c r="F7" s="4">
        <v>1.01759640632</v>
      </c>
      <c r="G7" s="4">
        <v>1.01184536655</v>
      </c>
      <c r="H7" s="2">
        <v>1.0315994285519998</v>
      </c>
      <c r="S7">
        <v>7</v>
      </c>
      <c r="T7">
        <f>CORREL(C9:C53,J9:J53)</f>
        <v>-3.2807545121644084E-2</v>
      </c>
    </row>
    <row r="8" spans="1:20" x14ac:dyDescent="0.2">
      <c r="A8" s="3"/>
      <c r="B8" s="3">
        <v>7</v>
      </c>
      <c r="C8" s="4">
        <v>0.9971012399039999</v>
      </c>
      <c r="D8" s="4">
        <v>1.011441617472</v>
      </c>
      <c r="E8" s="2">
        <v>1.0380813061320002</v>
      </c>
      <c r="F8" s="6">
        <v>1.0240824173999998</v>
      </c>
      <c r="G8" s="4">
        <v>1.01759640632</v>
      </c>
      <c r="H8" s="4">
        <v>1.01184536655</v>
      </c>
      <c r="I8" s="2">
        <v>1.0315994285519998</v>
      </c>
      <c r="S8">
        <v>8</v>
      </c>
      <c r="T8">
        <f>CORREL(C10:C53,K10:K53)</f>
        <v>4.1940287405860352E-2</v>
      </c>
    </row>
    <row r="9" spans="1:20" x14ac:dyDescent="0.2">
      <c r="A9" s="5"/>
      <c r="B9" s="5">
        <v>8</v>
      </c>
      <c r="C9" s="6">
        <v>1.0134598487040001</v>
      </c>
      <c r="D9" s="4">
        <v>0.9971012399039999</v>
      </c>
      <c r="E9" s="4">
        <v>1.011441617472</v>
      </c>
      <c r="F9" s="2">
        <v>1.0380813061320002</v>
      </c>
      <c r="G9" s="6">
        <v>1.0240824173999998</v>
      </c>
      <c r="H9" s="4">
        <v>1.01759640632</v>
      </c>
      <c r="I9" s="4">
        <v>1.01184536655</v>
      </c>
      <c r="J9" s="2">
        <v>1.0315994285519998</v>
      </c>
      <c r="S9">
        <v>9</v>
      </c>
      <c r="T9">
        <f>CORREL(C11:C53,L11:L53)</f>
        <v>-8.6064315907309064E-2</v>
      </c>
    </row>
    <row r="10" spans="1:20" x14ac:dyDescent="0.2">
      <c r="A10" s="1">
        <v>2012</v>
      </c>
      <c r="B10" s="1">
        <v>9</v>
      </c>
      <c r="C10" s="2">
        <v>1.0145690672999998</v>
      </c>
      <c r="D10" s="6">
        <v>1.0134598487040001</v>
      </c>
      <c r="E10" s="4">
        <v>0.9971012399039999</v>
      </c>
      <c r="F10" s="4">
        <v>1.011441617472</v>
      </c>
      <c r="G10" s="2">
        <v>1.0380813061320002</v>
      </c>
      <c r="H10" s="6">
        <v>1.0240824173999998</v>
      </c>
      <c r="I10" s="4">
        <v>1.01759640632</v>
      </c>
      <c r="J10" s="4">
        <v>1.01184536655</v>
      </c>
      <c r="K10" s="2">
        <v>1.0315994285519998</v>
      </c>
      <c r="S10">
        <v>10</v>
      </c>
      <c r="T10">
        <f>CORREL(C12:C53,M12:M53)</f>
        <v>-0.27196235759486292</v>
      </c>
    </row>
    <row r="11" spans="1:20" x14ac:dyDescent="0.2">
      <c r="A11" s="3"/>
      <c r="B11" s="3">
        <v>10</v>
      </c>
      <c r="C11" s="4">
        <v>1.0172901334679998</v>
      </c>
      <c r="D11" s="2">
        <v>1.0145690672999998</v>
      </c>
      <c r="E11" s="6">
        <v>1.0134598487040001</v>
      </c>
      <c r="F11" s="4">
        <v>0.9971012399039999</v>
      </c>
      <c r="G11" s="4">
        <v>1.011441617472</v>
      </c>
      <c r="H11" s="2">
        <v>1.0380813061320002</v>
      </c>
      <c r="I11" s="6">
        <v>1.0240824173999998</v>
      </c>
      <c r="J11" s="4">
        <v>1.01759640632</v>
      </c>
      <c r="K11" s="4">
        <v>1.01184536655</v>
      </c>
      <c r="L11" s="2">
        <v>1.0315994285519998</v>
      </c>
      <c r="S11">
        <v>11</v>
      </c>
      <c r="T11">
        <f>CORREL(C13:C53,N13:N53)</f>
        <v>-0.17008242346512145</v>
      </c>
    </row>
    <row r="12" spans="1:20" x14ac:dyDescent="0.2">
      <c r="A12" s="3"/>
      <c r="B12" s="3">
        <v>11</v>
      </c>
      <c r="C12" s="4">
        <v>1.01888551765</v>
      </c>
      <c r="D12" s="4">
        <v>1.0172901334679998</v>
      </c>
      <c r="E12" s="2">
        <v>1.0145690672999998</v>
      </c>
      <c r="F12" s="6">
        <v>1.0134598487040001</v>
      </c>
      <c r="G12" s="4">
        <v>0.9971012399039999</v>
      </c>
      <c r="H12" s="4">
        <v>1.011441617472</v>
      </c>
      <c r="I12" s="2">
        <v>1.0380813061320002</v>
      </c>
      <c r="J12" s="6">
        <v>1.0240824173999998</v>
      </c>
      <c r="K12" s="4">
        <v>1.01759640632</v>
      </c>
      <c r="L12" s="4">
        <v>1.01184536655</v>
      </c>
      <c r="M12" s="2">
        <v>1.0315994285519998</v>
      </c>
      <c r="S12">
        <v>12</v>
      </c>
      <c r="T12">
        <f>CORREL(C14:C53,O14:O53)</f>
        <v>5.136642600107396E-2</v>
      </c>
    </row>
    <row r="13" spans="1:20" x14ac:dyDescent="0.2">
      <c r="A13" s="5"/>
      <c r="B13" s="3">
        <v>12</v>
      </c>
      <c r="C13" s="4">
        <v>1.0134589244560002</v>
      </c>
      <c r="D13" s="4">
        <v>1.01888551765</v>
      </c>
      <c r="E13" s="4">
        <v>1.0172901334679998</v>
      </c>
      <c r="F13" s="2">
        <v>1.0145690672999998</v>
      </c>
      <c r="G13" s="4">
        <v>1.0134598487040001</v>
      </c>
      <c r="H13" s="4">
        <v>0.9971012399039999</v>
      </c>
      <c r="I13" s="4">
        <v>1.011441617472</v>
      </c>
      <c r="J13" s="2">
        <v>1.0380813061320002</v>
      </c>
      <c r="K13" s="4">
        <v>1.0240824173999998</v>
      </c>
      <c r="L13" s="4">
        <v>1.01759640632</v>
      </c>
      <c r="M13" s="4">
        <v>1.01184536655</v>
      </c>
      <c r="N13" s="2">
        <v>1.0315994285519998</v>
      </c>
      <c r="S13">
        <v>13</v>
      </c>
      <c r="T13">
        <f>CORREL(C15:C53,P15:P53)</f>
        <v>-8.2207058745657077E-2</v>
      </c>
    </row>
    <row r="14" spans="1:20" x14ac:dyDescent="0.2">
      <c r="A14" s="1">
        <v>2013</v>
      </c>
      <c r="B14" s="9">
        <v>13</v>
      </c>
      <c r="C14" s="9">
        <v>1.0188065246880003</v>
      </c>
      <c r="D14" s="9">
        <v>1.0134589244560002</v>
      </c>
      <c r="E14" s="9">
        <v>1.01888551765</v>
      </c>
      <c r="F14" s="9">
        <v>1.0172901334679998</v>
      </c>
      <c r="G14" s="9">
        <v>1.0145690672999998</v>
      </c>
      <c r="H14" s="9">
        <v>1.0134598487040001</v>
      </c>
      <c r="I14" s="9">
        <v>0.9971012399039999</v>
      </c>
      <c r="J14" s="9">
        <v>1.011441617472</v>
      </c>
      <c r="K14" s="9">
        <v>1.0380813061320002</v>
      </c>
      <c r="L14" s="9">
        <v>1.0240824173999998</v>
      </c>
      <c r="M14" s="9">
        <v>1.01759640632</v>
      </c>
      <c r="N14" s="9">
        <v>1.01184536655</v>
      </c>
      <c r="O14" s="9">
        <v>1.0315994285519998</v>
      </c>
      <c r="S14">
        <v>14</v>
      </c>
      <c r="T14">
        <f>CORREL(C16:C53,Q16:Q53)</f>
        <v>-0.35085170452329356</v>
      </c>
    </row>
    <row r="15" spans="1:20" x14ac:dyDescent="0.2">
      <c r="A15" s="3"/>
      <c r="B15" s="9">
        <v>14</v>
      </c>
      <c r="C15" s="9">
        <v>1.0159829413720001</v>
      </c>
      <c r="D15" s="9">
        <v>1.0188065246880003</v>
      </c>
      <c r="E15" s="9">
        <v>1.0134589244560002</v>
      </c>
      <c r="F15" s="9">
        <v>1.01888551765</v>
      </c>
      <c r="G15" s="9">
        <v>1.0172901334679998</v>
      </c>
      <c r="H15" s="9">
        <v>1.0145690672999998</v>
      </c>
      <c r="I15" s="9">
        <v>1.0134598487040001</v>
      </c>
      <c r="J15" s="9">
        <v>0.9971012399039999</v>
      </c>
      <c r="K15" s="9">
        <v>1.011441617472</v>
      </c>
      <c r="L15" s="9">
        <v>1.0380813061320002</v>
      </c>
      <c r="M15" s="9">
        <v>1.0240824173999998</v>
      </c>
      <c r="N15" s="9">
        <v>1.01759640632</v>
      </c>
      <c r="O15" s="9">
        <v>1.01184536655</v>
      </c>
      <c r="P15" s="9">
        <v>1.0315994285519998</v>
      </c>
    </row>
    <row r="16" spans="1:20" x14ac:dyDescent="0.2">
      <c r="A16" s="3"/>
      <c r="B16" s="9">
        <v>15</v>
      </c>
      <c r="C16" s="9">
        <v>1.0117316641080001</v>
      </c>
      <c r="D16" s="9">
        <v>1.0159829413720001</v>
      </c>
      <c r="E16" s="9">
        <v>1.0188065246880003</v>
      </c>
      <c r="F16" s="9">
        <v>1.0134589244560002</v>
      </c>
      <c r="G16" s="9">
        <v>1.01888551765</v>
      </c>
      <c r="H16" s="9">
        <v>1.0172901334679998</v>
      </c>
      <c r="I16" s="9">
        <v>1.0145690672999998</v>
      </c>
      <c r="J16" s="9">
        <v>1.0134598487040001</v>
      </c>
      <c r="K16" s="9">
        <v>0.9971012399039999</v>
      </c>
      <c r="L16" s="9">
        <v>1.011441617472</v>
      </c>
      <c r="M16" s="9">
        <v>1.0380813061320002</v>
      </c>
      <c r="N16" s="9">
        <v>1.0240824173999998</v>
      </c>
      <c r="O16" s="9">
        <v>1.01759640632</v>
      </c>
      <c r="P16" s="9">
        <v>1.01184536655</v>
      </c>
      <c r="Q16" s="9">
        <v>1.0315994285519998</v>
      </c>
    </row>
    <row r="17" spans="1:17" x14ac:dyDescent="0.2">
      <c r="A17" s="5"/>
      <c r="B17" s="9">
        <v>16</v>
      </c>
      <c r="C17" s="9">
        <v>1.0164897127920003</v>
      </c>
      <c r="D17" s="9">
        <v>1.0117316641080001</v>
      </c>
      <c r="E17" s="9">
        <v>1.0159829413720001</v>
      </c>
      <c r="F17" s="9">
        <v>1.0188065246880003</v>
      </c>
      <c r="G17" s="9">
        <v>1.0134589244560002</v>
      </c>
      <c r="H17" s="9">
        <v>1.01888551765</v>
      </c>
      <c r="I17" s="9">
        <v>1.0172901334679998</v>
      </c>
      <c r="J17" s="9">
        <v>1.0145690672999998</v>
      </c>
      <c r="K17" s="9">
        <v>1.0134598487040001</v>
      </c>
      <c r="L17" s="9">
        <v>0.9971012399039999</v>
      </c>
      <c r="M17" s="9">
        <v>1.011441617472</v>
      </c>
      <c r="N17" s="9">
        <v>1.0380813061320002</v>
      </c>
      <c r="O17" s="9">
        <v>1.0240824173999998</v>
      </c>
      <c r="P17" s="9">
        <v>1.01759640632</v>
      </c>
      <c r="Q17" s="9">
        <v>1.01184536655</v>
      </c>
    </row>
    <row r="18" spans="1:17" x14ac:dyDescent="0.2">
      <c r="A18" s="1">
        <v>2014</v>
      </c>
      <c r="B18" s="9">
        <v>17</v>
      </c>
      <c r="C18" s="9">
        <v>1.0232733012599999</v>
      </c>
      <c r="D18" s="9">
        <v>1.0164897127920003</v>
      </c>
      <c r="E18" s="9">
        <v>1.0117316641080001</v>
      </c>
      <c r="F18" s="9">
        <v>1.0159829413720001</v>
      </c>
      <c r="G18" s="9">
        <v>1.0188065246880003</v>
      </c>
      <c r="H18" s="9">
        <v>1.0134589244560002</v>
      </c>
      <c r="I18" s="9">
        <v>1.01888551765</v>
      </c>
      <c r="J18" s="9">
        <v>1.0172901334679998</v>
      </c>
      <c r="K18" s="9">
        <v>1.0145690672999998</v>
      </c>
      <c r="L18" s="9">
        <v>1.0134598487040001</v>
      </c>
      <c r="M18" s="9">
        <v>0.9971012399039999</v>
      </c>
      <c r="N18" s="9">
        <v>1.011441617472</v>
      </c>
      <c r="O18" s="9">
        <v>1.0380813061320002</v>
      </c>
      <c r="P18" s="9">
        <v>1.0240824173999998</v>
      </c>
      <c r="Q18" s="9">
        <v>1.01759640632</v>
      </c>
    </row>
    <row r="19" spans="1:17" x14ac:dyDescent="0.2">
      <c r="A19" s="3"/>
      <c r="B19" s="9">
        <v>18</v>
      </c>
      <c r="C19" s="9">
        <v>1.0243931022000001</v>
      </c>
      <c r="D19" s="9">
        <v>1.0232733012599999</v>
      </c>
      <c r="E19" s="9">
        <v>1.0164897127920003</v>
      </c>
      <c r="F19" s="9">
        <v>1.0117316641080001</v>
      </c>
      <c r="G19" s="9">
        <v>1.0159829413720001</v>
      </c>
      <c r="H19" s="9">
        <v>1.0188065246880003</v>
      </c>
      <c r="I19" s="9">
        <v>1.0134589244560002</v>
      </c>
      <c r="J19" s="9">
        <v>1.01888551765</v>
      </c>
      <c r="K19" s="9">
        <v>1.0172901334679998</v>
      </c>
      <c r="L19" s="9">
        <v>1.0145690672999998</v>
      </c>
      <c r="M19" s="9">
        <v>1.0134598487040001</v>
      </c>
      <c r="N19" s="9">
        <v>0.9971012399039999</v>
      </c>
      <c r="O19" s="9">
        <v>1.011441617472</v>
      </c>
      <c r="P19" s="9">
        <v>1.0380813061320002</v>
      </c>
      <c r="Q19" s="9">
        <v>1.0240824173999998</v>
      </c>
    </row>
    <row r="20" spans="1:17" x14ac:dyDescent="0.2">
      <c r="A20" s="3"/>
      <c r="B20" s="9">
        <v>19</v>
      </c>
      <c r="C20" s="9">
        <v>1.0138592864399998</v>
      </c>
      <c r="D20" s="9">
        <v>1.0243931022000001</v>
      </c>
      <c r="E20" s="9">
        <v>1.0232733012599999</v>
      </c>
      <c r="F20" s="9">
        <v>1.0164897127920003</v>
      </c>
      <c r="G20" s="9">
        <v>1.0117316641080001</v>
      </c>
      <c r="H20" s="9">
        <v>1.0159829413720001</v>
      </c>
      <c r="I20" s="9">
        <v>1.0188065246880003</v>
      </c>
      <c r="J20" s="9">
        <v>1.0134589244560002</v>
      </c>
      <c r="K20" s="9">
        <v>1.01888551765</v>
      </c>
      <c r="L20" s="9">
        <v>1.0172901334679998</v>
      </c>
      <c r="M20" s="9">
        <v>1.0145690672999998</v>
      </c>
      <c r="N20" s="9">
        <v>1.0134598487040001</v>
      </c>
      <c r="O20" s="9">
        <v>0.9971012399039999</v>
      </c>
      <c r="P20" s="9">
        <v>1.011441617472</v>
      </c>
      <c r="Q20" s="9">
        <v>1.0380813061320002</v>
      </c>
    </row>
    <row r="21" spans="1:17" x14ac:dyDescent="0.2">
      <c r="A21" s="5"/>
      <c r="B21" s="9">
        <v>20</v>
      </c>
      <c r="C21" s="9">
        <v>1.047857909952</v>
      </c>
      <c r="D21" s="9">
        <v>1.0138592864399998</v>
      </c>
      <c r="E21" s="9">
        <v>1.0243931022000001</v>
      </c>
      <c r="F21" s="9">
        <v>1.0232733012599999</v>
      </c>
      <c r="G21" s="9">
        <v>1.0164897127920003</v>
      </c>
      <c r="H21" s="9">
        <v>1.0117316641080001</v>
      </c>
      <c r="I21" s="9">
        <v>1.0159829413720001</v>
      </c>
      <c r="J21" s="9">
        <v>1.0188065246880003</v>
      </c>
      <c r="K21" s="9">
        <v>1.0134589244560002</v>
      </c>
      <c r="L21" s="9">
        <v>1.01888551765</v>
      </c>
      <c r="M21" s="9">
        <v>1.0172901334679998</v>
      </c>
      <c r="N21" s="9">
        <v>1.0145690672999998</v>
      </c>
      <c r="O21" s="9">
        <v>1.0134598487040001</v>
      </c>
      <c r="P21" s="9">
        <v>0.9971012399039999</v>
      </c>
      <c r="Q21" s="9">
        <v>1.011441617472</v>
      </c>
    </row>
    <row r="22" spans="1:17" x14ac:dyDescent="0.2">
      <c r="A22" s="1">
        <v>2015</v>
      </c>
      <c r="B22" s="9">
        <v>21</v>
      </c>
      <c r="C22" s="9">
        <v>1.07439951187</v>
      </c>
      <c r="D22" s="9">
        <v>1.047857909952</v>
      </c>
      <c r="E22" s="9">
        <v>1.0138592864399998</v>
      </c>
      <c r="F22" s="9">
        <v>1.0243931022000001</v>
      </c>
      <c r="G22" s="9">
        <v>1.0232733012599999</v>
      </c>
      <c r="H22" s="9">
        <v>1.0164897127920003</v>
      </c>
      <c r="I22" s="9">
        <v>1.0117316641080001</v>
      </c>
      <c r="J22" s="9">
        <v>1.0159829413720001</v>
      </c>
      <c r="K22" s="9">
        <v>1.0188065246880003</v>
      </c>
      <c r="L22" s="9">
        <v>1.0134589244560002</v>
      </c>
      <c r="M22" s="9">
        <v>1.01888551765</v>
      </c>
      <c r="N22" s="9">
        <v>1.0172901334679998</v>
      </c>
      <c r="O22" s="9">
        <v>1.0145690672999998</v>
      </c>
      <c r="P22" s="9">
        <v>1.0134598487040001</v>
      </c>
      <c r="Q22" s="9">
        <v>0.9971012399039999</v>
      </c>
    </row>
    <row r="23" spans="1:17" x14ac:dyDescent="0.2">
      <c r="A23" s="3"/>
      <c r="B23" s="9">
        <v>22</v>
      </c>
      <c r="C23" s="9">
        <v>1.0100315205899999</v>
      </c>
      <c r="D23" s="9">
        <v>1.07439951187</v>
      </c>
      <c r="E23" s="9">
        <v>1.047857909952</v>
      </c>
      <c r="F23" s="9">
        <v>1.0138592864399998</v>
      </c>
      <c r="G23" s="9">
        <v>1.0243931022000001</v>
      </c>
      <c r="H23" s="9">
        <v>1.0232733012599999</v>
      </c>
      <c r="I23" s="9">
        <v>1.0164897127920003</v>
      </c>
      <c r="J23" s="9">
        <v>1.0117316641080001</v>
      </c>
      <c r="K23" s="9">
        <v>1.0159829413720001</v>
      </c>
      <c r="L23" s="9">
        <v>1.0188065246880003</v>
      </c>
      <c r="M23" s="9">
        <v>1.0134589244560002</v>
      </c>
      <c r="N23" s="9">
        <v>1.01888551765</v>
      </c>
      <c r="O23" s="9">
        <v>1.0172901334679998</v>
      </c>
      <c r="P23" s="9">
        <v>1.0145690672999998</v>
      </c>
      <c r="Q23" s="9">
        <v>1.0134598487040001</v>
      </c>
    </row>
    <row r="24" spans="1:17" x14ac:dyDescent="0.2">
      <c r="A24" s="3"/>
      <c r="B24" s="9">
        <v>23</v>
      </c>
      <c r="C24" s="9">
        <v>1.0172937095999999</v>
      </c>
      <c r="D24" s="9">
        <v>1.0100315205899999</v>
      </c>
      <c r="E24" s="9">
        <v>1.07439951187</v>
      </c>
      <c r="F24" s="9">
        <v>1.047857909952</v>
      </c>
      <c r="G24" s="9">
        <v>1.0138592864399998</v>
      </c>
      <c r="H24" s="9">
        <v>1.0243931022000001</v>
      </c>
      <c r="I24" s="9">
        <v>1.0232733012599999</v>
      </c>
      <c r="J24" s="9">
        <v>1.0164897127920003</v>
      </c>
      <c r="K24" s="9">
        <v>1.0117316641080001</v>
      </c>
      <c r="L24" s="9">
        <v>1.0159829413720001</v>
      </c>
      <c r="M24" s="9">
        <v>1.0188065246880003</v>
      </c>
      <c r="N24" s="9">
        <v>1.0134589244560002</v>
      </c>
      <c r="O24" s="9">
        <v>1.01888551765</v>
      </c>
      <c r="P24" s="9">
        <v>1.0172901334679998</v>
      </c>
      <c r="Q24" s="9">
        <v>1.0145690672999998</v>
      </c>
    </row>
    <row r="25" spans="1:17" x14ac:dyDescent="0.2">
      <c r="A25" s="5"/>
      <c r="B25" s="9">
        <v>24</v>
      </c>
      <c r="C25" s="9">
        <v>1.0227706573499999</v>
      </c>
      <c r="D25" s="9">
        <v>1.0172937095999999</v>
      </c>
      <c r="E25" s="9">
        <v>1.0100315205899999</v>
      </c>
      <c r="F25" s="9">
        <v>1.07439951187</v>
      </c>
      <c r="G25" s="9">
        <v>1.047857909952</v>
      </c>
      <c r="H25" s="9">
        <v>1.0138592864399998</v>
      </c>
      <c r="I25" s="9">
        <v>1.0243931022000001</v>
      </c>
      <c r="J25" s="9">
        <v>1.0232733012599999</v>
      </c>
      <c r="K25" s="9">
        <v>1.0164897127920003</v>
      </c>
      <c r="L25" s="9">
        <v>1.0117316641080001</v>
      </c>
      <c r="M25" s="9">
        <v>1.0159829413720001</v>
      </c>
      <c r="N25" s="9">
        <v>1.0188065246880003</v>
      </c>
      <c r="O25" s="9">
        <v>1.0134589244560002</v>
      </c>
      <c r="P25" s="9">
        <v>1.01888551765</v>
      </c>
      <c r="Q25" s="9">
        <v>1.0172901334679998</v>
      </c>
    </row>
    <row r="26" spans="1:17" x14ac:dyDescent="0.2">
      <c r="A26" s="1">
        <v>2016</v>
      </c>
      <c r="B26" s="9">
        <v>25</v>
      </c>
      <c r="C26" s="9">
        <v>1.0206338982079997</v>
      </c>
      <c r="D26" s="9">
        <v>1.0227706573499999</v>
      </c>
      <c r="E26" s="9">
        <v>1.0172937095999999</v>
      </c>
      <c r="F26" s="9">
        <v>1.0100315205899999</v>
      </c>
      <c r="G26" s="9">
        <v>1.07439951187</v>
      </c>
      <c r="H26" s="9">
        <v>1.047857909952</v>
      </c>
      <c r="I26" s="9">
        <v>1.0138592864399998</v>
      </c>
      <c r="J26" s="9">
        <v>1.0243931022000001</v>
      </c>
      <c r="K26" s="9">
        <v>1.0232733012599999</v>
      </c>
      <c r="L26" s="9">
        <v>1.0164897127920003</v>
      </c>
      <c r="M26" s="9">
        <v>1.0117316641080001</v>
      </c>
      <c r="N26" s="9">
        <v>1.0159829413720001</v>
      </c>
      <c r="O26" s="9">
        <v>1.0188065246880003</v>
      </c>
      <c r="P26" s="9">
        <v>1.0134589244560002</v>
      </c>
      <c r="Q26" s="9">
        <v>1.01888551765</v>
      </c>
    </row>
    <row r="27" spans="1:17" x14ac:dyDescent="0.2">
      <c r="A27" s="3"/>
      <c r="B27" s="9">
        <v>26</v>
      </c>
      <c r="C27" s="9">
        <v>1.0121487049440001</v>
      </c>
      <c r="D27" s="9">
        <v>1.0206338982079997</v>
      </c>
      <c r="E27" s="9">
        <v>1.0227706573499999</v>
      </c>
      <c r="F27" s="9">
        <v>1.0172937095999999</v>
      </c>
      <c r="G27" s="9">
        <v>1.0100315205899999</v>
      </c>
      <c r="H27" s="9">
        <v>1.07439951187</v>
      </c>
      <c r="I27" s="9">
        <v>1.047857909952</v>
      </c>
      <c r="J27" s="9">
        <v>1.0138592864399998</v>
      </c>
      <c r="K27" s="9">
        <v>1.0243931022000001</v>
      </c>
      <c r="L27" s="9">
        <v>1.0232733012599999</v>
      </c>
      <c r="M27" s="9">
        <v>1.0164897127920003</v>
      </c>
      <c r="N27" s="9">
        <v>1.0117316641080001</v>
      </c>
      <c r="O27" s="9">
        <v>1.0159829413720001</v>
      </c>
      <c r="P27" s="9">
        <v>1.0188065246880003</v>
      </c>
      <c r="Q27" s="9">
        <v>1.0134589244560002</v>
      </c>
    </row>
    <row r="28" spans="1:17" x14ac:dyDescent="0.2">
      <c r="A28" s="3"/>
      <c r="B28" s="9">
        <v>27</v>
      </c>
      <c r="C28" s="9">
        <v>1.0072098909180001</v>
      </c>
      <c r="D28" s="9">
        <v>1.0121487049440001</v>
      </c>
      <c r="E28" s="9">
        <v>1.0206338982079997</v>
      </c>
      <c r="F28" s="9">
        <v>1.0227706573499999</v>
      </c>
      <c r="G28" s="9">
        <v>1.0172937095999999</v>
      </c>
      <c r="H28" s="9">
        <v>1.0100315205899999</v>
      </c>
      <c r="I28" s="9">
        <v>1.07439951187</v>
      </c>
      <c r="J28" s="9">
        <v>1.047857909952</v>
      </c>
      <c r="K28" s="9">
        <v>1.0138592864399998</v>
      </c>
      <c r="L28" s="9">
        <v>1.0243931022000001</v>
      </c>
      <c r="M28" s="9">
        <v>1.0232733012599999</v>
      </c>
      <c r="N28" s="9">
        <v>1.0164897127920003</v>
      </c>
      <c r="O28" s="9">
        <v>1.0117316641080001</v>
      </c>
      <c r="P28" s="9">
        <v>1.0159829413720001</v>
      </c>
      <c r="Q28" s="9">
        <v>1.0188065246880003</v>
      </c>
    </row>
    <row r="29" spans="1:17" x14ac:dyDescent="0.2">
      <c r="A29" s="5"/>
      <c r="B29" s="9">
        <v>28</v>
      </c>
      <c r="C29" s="9">
        <v>1.0127537956799999</v>
      </c>
      <c r="D29" s="9">
        <v>1.0072098909180001</v>
      </c>
      <c r="E29" s="9">
        <v>1.0121487049440001</v>
      </c>
      <c r="F29" s="9">
        <v>1.0206338982079997</v>
      </c>
      <c r="G29" s="9">
        <v>1.0227706573499999</v>
      </c>
      <c r="H29" s="9">
        <v>1.0172937095999999</v>
      </c>
      <c r="I29" s="9">
        <v>1.0100315205899999</v>
      </c>
      <c r="J29" s="9">
        <v>1.07439951187</v>
      </c>
      <c r="K29" s="9">
        <v>1.047857909952</v>
      </c>
      <c r="L29" s="9">
        <v>1.0138592864399998</v>
      </c>
      <c r="M29" s="9">
        <v>1.0243931022000001</v>
      </c>
      <c r="N29" s="9">
        <v>1.0232733012599999</v>
      </c>
      <c r="O29" s="9">
        <v>1.0164897127920003</v>
      </c>
      <c r="P29" s="9">
        <v>1.0117316641080001</v>
      </c>
      <c r="Q29" s="9">
        <v>1.0159829413720001</v>
      </c>
    </row>
    <row r="30" spans="1:17" x14ac:dyDescent="0.2">
      <c r="A30" s="1">
        <v>2017</v>
      </c>
      <c r="B30" s="9">
        <v>29</v>
      </c>
      <c r="C30" s="9">
        <v>1.0097245777319996</v>
      </c>
      <c r="D30" s="9">
        <v>1.0127537956799999</v>
      </c>
      <c r="E30" s="9">
        <v>1.0072098909180001</v>
      </c>
      <c r="F30" s="9">
        <v>1.0121487049440001</v>
      </c>
      <c r="G30" s="9">
        <v>1.0206338982079997</v>
      </c>
      <c r="H30" s="9">
        <v>1.0227706573499999</v>
      </c>
      <c r="I30" s="9">
        <v>1.0172937095999999</v>
      </c>
      <c r="J30" s="9">
        <v>1.0100315205899999</v>
      </c>
      <c r="K30" s="9">
        <v>1.07439951187</v>
      </c>
      <c r="L30" s="9">
        <v>1.047857909952</v>
      </c>
      <c r="M30" s="9">
        <v>1.0138592864399998</v>
      </c>
      <c r="N30" s="9">
        <v>1.0243931022000001</v>
      </c>
      <c r="O30" s="9">
        <v>1.0232733012599999</v>
      </c>
      <c r="P30" s="9">
        <v>1.0164897127920003</v>
      </c>
      <c r="Q30" s="9">
        <v>1.0117316641080001</v>
      </c>
    </row>
    <row r="31" spans="1:17" x14ac:dyDescent="0.2">
      <c r="A31" s="3"/>
      <c r="B31" s="9">
        <v>30</v>
      </c>
      <c r="C31" s="9">
        <v>1.0131549844810002</v>
      </c>
      <c r="D31" s="9">
        <v>1.0097245777319996</v>
      </c>
      <c r="E31" s="9">
        <v>1.0127537956799999</v>
      </c>
      <c r="F31" s="9">
        <v>1.0072098909180001</v>
      </c>
      <c r="G31" s="9">
        <v>1.0121487049440001</v>
      </c>
      <c r="H31" s="9">
        <v>1.0206338982079997</v>
      </c>
      <c r="I31" s="9">
        <v>1.0227706573499999</v>
      </c>
      <c r="J31" s="9">
        <v>1.0172937095999999</v>
      </c>
      <c r="K31" s="9">
        <v>1.0100315205899999</v>
      </c>
      <c r="L31" s="9">
        <v>1.07439951187</v>
      </c>
      <c r="M31" s="9">
        <v>1.047857909952</v>
      </c>
      <c r="N31" s="9">
        <v>1.0138592864399998</v>
      </c>
      <c r="O31" s="9">
        <v>1.0243931022000001</v>
      </c>
      <c r="P31" s="9">
        <v>1.0232733012599999</v>
      </c>
      <c r="Q31" s="9">
        <v>1.0164897127920003</v>
      </c>
    </row>
    <row r="32" spans="1:17" x14ac:dyDescent="0.2">
      <c r="A32" s="3"/>
      <c r="B32" s="9">
        <v>31</v>
      </c>
      <c r="C32" s="9">
        <v>0.99380327566999982</v>
      </c>
      <c r="D32" s="9">
        <v>1.0131549844810002</v>
      </c>
      <c r="E32" s="9">
        <v>1.0097245777319996</v>
      </c>
      <c r="F32" s="9">
        <v>1.0127537956799999</v>
      </c>
      <c r="G32" s="9">
        <v>1.0072098909180001</v>
      </c>
      <c r="H32" s="9">
        <v>1.0121487049440001</v>
      </c>
      <c r="I32" s="9">
        <v>1.0206338982079997</v>
      </c>
      <c r="J32" s="9">
        <v>1.0227706573499999</v>
      </c>
      <c r="K32" s="9">
        <v>1.0172937095999999</v>
      </c>
      <c r="L32" s="9">
        <v>1.0100315205899999</v>
      </c>
      <c r="M32" s="9">
        <v>1.07439951187</v>
      </c>
      <c r="N32" s="9">
        <v>1.047857909952</v>
      </c>
      <c r="O32" s="9">
        <v>1.0138592864399998</v>
      </c>
      <c r="P32" s="9">
        <v>1.0243931022000001</v>
      </c>
      <c r="Q32" s="9">
        <v>1.0232733012599999</v>
      </c>
    </row>
    <row r="33" spans="1:17" x14ac:dyDescent="0.2">
      <c r="A33" s="5"/>
      <c r="B33" s="9">
        <v>32</v>
      </c>
      <c r="C33" s="9">
        <v>1.0084220584799999</v>
      </c>
      <c r="D33" s="9">
        <v>0.99380327566999982</v>
      </c>
      <c r="E33" s="9">
        <v>1.0131549844810002</v>
      </c>
      <c r="F33" s="9">
        <v>1.0097245777319996</v>
      </c>
      <c r="G33" s="9">
        <v>1.0127537956799999</v>
      </c>
      <c r="H33" s="9">
        <v>1.0072098909180001</v>
      </c>
      <c r="I33" s="9">
        <v>1.0121487049440001</v>
      </c>
      <c r="J33" s="9">
        <v>1.0206338982079997</v>
      </c>
      <c r="K33" s="9">
        <v>1.0227706573499999</v>
      </c>
      <c r="L33" s="9">
        <v>1.0172937095999999</v>
      </c>
      <c r="M33" s="9">
        <v>1.0100315205899999</v>
      </c>
      <c r="N33" s="9">
        <v>1.07439951187</v>
      </c>
      <c r="O33" s="9">
        <v>1.047857909952</v>
      </c>
      <c r="P33" s="9">
        <v>1.0138592864399998</v>
      </c>
      <c r="Q33" s="9">
        <v>1.0243931022000001</v>
      </c>
    </row>
    <row r="34" spans="1:17" x14ac:dyDescent="0.2">
      <c r="A34" s="1">
        <v>2018</v>
      </c>
      <c r="B34" s="9">
        <v>33</v>
      </c>
      <c r="C34" s="9">
        <v>1.0081216088790002</v>
      </c>
      <c r="D34" s="9">
        <v>1.0084220584799999</v>
      </c>
      <c r="E34" s="9">
        <v>0.99380327566999982</v>
      </c>
      <c r="F34" s="9">
        <v>1.0131549844810002</v>
      </c>
      <c r="G34" s="9">
        <v>1.0097245777319996</v>
      </c>
      <c r="H34" s="9">
        <v>1.0127537956799999</v>
      </c>
      <c r="I34" s="9">
        <v>1.0072098909180001</v>
      </c>
      <c r="J34" s="9">
        <v>1.0121487049440001</v>
      </c>
      <c r="K34" s="9">
        <v>1.0206338982079997</v>
      </c>
      <c r="L34" s="9">
        <v>1.0227706573499999</v>
      </c>
      <c r="M34" s="9">
        <v>1.0172937095999999</v>
      </c>
      <c r="N34" s="9">
        <v>1.0100315205899999</v>
      </c>
      <c r="O34" s="9">
        <v>1.07439951187</v>
      </c>
      <c r="P34" s="9">
        <v>1.047857909952</v>
      </c>
      <c r="Q34" s="9">
        <v>1.0138592864399998</v>
      </c>
    </row>
    <row r="35" spans="1:17" x14ac:dyDescent="0.2">
      <c r="A35" s="3"/>
      <c r="B35" s="9">
        <v>34</v>
      </c>
      <c r="C35" s="9">
        <v>1.012551750756</v>
      </c>
      <c r="D35" s="9">
        <v>1.0081216088790002</v>
      </c>
      <c r="E35" s="9">
        <v>1.0084220584799999</v>
      </c>
      <c r="F35" s="9">
        <v>0.99380327566999982</v>
      </c>
      <c r="G35" s="9">
        <v>1.0131549844810002</v>
      </c>
      <c r="H35" s="9">
        <v>1.0097245777319996</v>
      </c>
      <c r="I35" s="9">
        <v>1.0127537956799999</v>
      </c>
      <c r="J35" s="9">
        <v>1.0072098909180001</v>
      </c>
      <c r="K35" s="9">
        <v>1.0121487049440001</v>
      </c>
      <c r="L35" s="9">
        <v>1.0206338982079997</v>
      </c>
      <c r="M35" s="9">
        <v>1.0227706573499999</v>
      </c>
      <c r="N35" s="9">
        <v>1.0172937095999999</v>
      </c>
      <c r="O35" s="9">
        <v>1.0100315205899999</v>
      </c>
      <c r="P35" s="9">
        <v>1.07439951187</v>
      </c>
      <c r="Q35" s="9">
        <v>1.047857909952</v>
      </c>
    </row>
    <row r="36" spans="1:17" x14ac:dyDescent="0.2">
      <c r="A36" s="3"/>
      <c r="B36" s="9">
        <v>35</v>
      </c>
      <c r="C36" s="9">
        <v>1.0044047504319999</v>
      </c>
      <c r="D36" s="9">
        <v>1.012551750756</v>
      </c>
      <c r="E36" s="9">
        <v>1.0081216088790002</v>
      </c>
      <c r="F36" s="9">
        <v>1.0084220584799999</v>
      </c>
      <c r="G36" s="9">
        <v>0.99380327566999982</v>
      </c>
      <c r="H36" s="9">
        <v>1.0131549844810002</v>
      </c>
      <c r="I36" s="9">
        <v>1.0097245777319996</v>
      </c>
      <c r="J36" s="9">
        <v>1.0127537956799999</v>
      </c>
      <c r="K36" s="9">
        <v>1.0072098909180001</v>
      </c>
      <c r="L36" s="9">
        <v>1.0121487049440001</v>
      </c>
      <c r="M36" s="9">
        <v>1.0206338982079997</v>
      </c>
      <c r="N36" s="9">
        <v>1.0227706573499999</v>
      </c>
      <c r="O36" s="9">
        <v>1.0172937095999999</v>
      </c>
      <c r="P36" s="9">
        <v>1.0100315205899999</v>
      </c>
      <c r="Q36" s="9">
        <v>1.07439951187</v>
      </c>
    </row>
    <row r="37" spans="1:17" x14ac:dyDescent="0.2">
      <c r="A37" s="5"/>
      <c r="B37" s="9">
        <v>36</v>
      </c>
      <c r="C37" s="9">
        <v>1.0169890469999996</v>
      </c>
      <c r="D37" s="9">
        <v>1.0044047504319999</v>
      </c>
      <c r="E37" s="9">
        <v>1.012551750756</v>
      </c>
      <c r="F37" s="9">
        <v>1.0081216088790002</v>
      </c>
      <c r="G37" s="9">
        <v>1.0084220584799999</v>
      </c>
      <c r="H37" s="9">
        <v>0.99380327566999982</v>
      </c>
      <c r="I37" s="9">
        <v>1.0131549844810002</v>
      </c>
      <c r="J37" s="9">
        <v>1.0097245777319996</v>
      </c>
      <c r="K37" s="9">
        <v>1.0127537956799999</v>
      </c>
      <c r="L37" s="9">
        <v>1.0072098909180001</v>
      </c>
      <c r="M37" s="9">
        <v>1.0121487049440001</v>
      </c>
      <c r="N37" s="9">
        <v>1.0206338982079997</v>
      </c>
      <c r="O37" s="9">
        <v>1.0227706573499999</v>
      </c>
      <c r="P37" s="9">
        <v>1.0172937095999999</v>
      </c>
      <c r="Q37" s="9">
        <v>1.0100315205899999</v>
      </c>
    </row>
    <row r="38" spans="1:17" x14ac:dyDescent="0.2">
      <c r="A38" s="1">
        <v>2019</v>
      </c>
      <c r="B38" s="9">
        <v>37</v>
      </c>
      <c r="C38" s="9">
        <v>1.0177909822079998</v>
      </c>
      <c r="D38" s="9">
        <v>1.0169890469999996</v>
      </c>
      <c r="E38" s="9">
        <v>1.0044047504319999</v>
      </c>
      <c r="F38" s="9">
        <v>1.012551750756</v>
      </c>
      <c r="G38" s="9">
        <v>1.0081216088790002</v>
      </c>
      <c r="H38" s="9">
        <v>1.0084220584799999</v>
      </c>
      <c r="I38" s="9">
        <v>0.99380327566999982</v>
      </c>
      <c r="J38" s="9">
        <v>1.0131549844810002</v>
      </c>
      <c r="K38" s="9">
        <v>1.0097245777319996</v>
      </c>
      <c r="L38" s="9">
        <v>1.0127537956799999</v>
      </c>
      <c r="M38" s="9">
        <v>1.0072098909180001</v>
      </c>
      <c r="N38" s="9">
        <v>1.0121487049440001</v>
      </c>
      <c r="O38" s="9">
        <v>1.0206338982079997</v>
      </c>
      <c r="P38" s="9">
        <v>1.0227706573499999</v>
      </c>
      <c r="Q38" s="9">
        <v>1.0172937095999999</v>
      </c>
    </row>
    <row r="39" spans="1:17" x14ac:dyDescent="0.2">
      <c r="A39" s="3"/>
      <c r="B39" s="9">
        <v>38</v>
      </c>
      <c r="C39" s="9">
        <v>1.0067123839440002</v>
      </c>
      <c r="D39" s="9">
        <v>1.0177909822079998</v>
      </c>
      <c r="E39" s="9">
        <v>1.0169890469999996</v>
      </c>
      <c r="F39" s="9">
        <v>1.0044047504319999</v>
      </c>
      <c r="G39" s="9">
        <v>1.012551750756</v>
      </c>
      <c r="H39" s="9">
        <v>1.0081216088790002</v>
      </c>
      <c r="I39" s="9">
        <v>1.0084220584799999</v>
      </c>
      <c r="J39" s="9">
        <v>0.99380327566999982</v>
      </c>
      <c r="K39" s="9">
        <v>1.0131549844810002</v>
      </c>
      <c r="L39" s="9">
        <v>1.0097245777319996</v>
      </c>
      <c r="M39" s="9">
        <v>1.0127537956799999</v>
      </c>
      <c r="N39" s="9">
        <v>1.0072098909180001</v>
      </c>
      <c r="O39" s="9">
        <v>1.0121487049440001</v>
      </c>
      <c r="P39" s="9">
        <v>1.0206338982079997</v>
      </c>
      <c r="Q39" s="9">
        <v>1.0227706573499999</v>
      </c>
    </row>
    <row r="40" spans="1:17" x14ac:dyDescent="0.2">
      <c r="A40" s="3"/>
      <c r="B40" s="9">
        <v>39</v>
      </c>
      <c r="C40" s="9">
        <v>0.99799584768000005</v>
      </c>
      <c r="D40" s="9">
        <v>1.0067123839440002</v>
      </c>
      <c r="E40" s="9">
        <v>1.0177909822079998</v>
      </c>
      <c r="F40" s="9">
        <v>1.0169890469999996</v>
      </c>
      <c r="G40" s="9">
        <v>1.0044047504319999</v>
      </c>
      <c r="H40" s="9">
        <v>1.012551750756</v>
      </c>
      <c r="I40" s="9">
        <v>1.0081216088790002</v>
      </c>
      <c r="J40" s="9">
        <v>1.0084220584799999</v>
      </c>
      <c r="K40" s="9">
        <v>0.99380327566999982</v>
      </c>
      <c r="L40" s="9">
        <v>1.0131549844810002</v>
      </c>
      <c r="M40" s="9">
        <v>1.0097245777319996</v>
      </c>
      <c r="N40" s="9">
        <v>1.0127537956799999</v>
      </c>
      <c r="O40" s="9">
        <v>1.0072098909180001</v>
      </c>
      <c r="P40" s="9">
        <v>1.0121487049440001</v>
      </c>
      <c r="Q40" s="9">
        <v>1.0206338982079997</v>
      </c>
    </row>
    <row r="41" spans="1:17" x14ac:dyDescent="0.2">
      <c r="A41" s="5"/>
      <c r="B41" s="9">
        <v>40</v>
      </c>
      <c r="C41" s="9">
        <v>1.007718413104</v>
      </c>
      <c r="D41" s="9">
        <v>0.99799584768000005</v>
      </c>
      <c r="E41" s="9">
        <v>1.0067123839440002</v>
      </c>
      <c r="F41" s="9">
        <v>1.0177909822079998</v>
      </c>
      <c r="G41" s="9">
        <v>1.0169890469999996</v>
      </c>
      <c r="H41" s="9">
        <v>1.0044047504319999</v>
      </c>
      <c r="I41" s="9">
        <v>1.012551750756</v>
      </c>
      <c r="J41" s="9">
        <v>1.0081216088790002</v>
      </c>
      <c r="K41" s="9">
        <v>1.0084220584799999</v>
      </c>
      <c r="L41" s="9">
        <v>0.99380327566999982</v>
      </c>
      <c r="M41" s="9">
        <v>1.0131549844810002</v>
      </c>
      <c r="N41" s="9">
        <v>1.0097245777319996</v>
      </c>
      <c r="O41" s="9">
        <v>1.0127537956799999</v>
      </c>
      <c r="P41" s="9">
        <v>1.0072098909180001</v>
      </c>
      <c r="Q41" s="9">
        <v>1.0121487049440001</v>
      </c>
    </row>
    <row r="42" spans="1:17" x14ac:dyDescent="0.2">
      <c r="A42" s="1">
        <v>2020</v>
      </c>
      <c r="B42" s="9">
        <v>41</v>
      </c>
      <c r="C42" s="9">
        <v>1.0128534226000001</v>
      </c>
      <c r="D42" s="9">
        <v>1.007718413104</v>
      </c>
      <c r="E42" s="9">
        <v>0.99799584768000005</v>
      </c>
      <c r="F42" s="9">
        <v>1.0067123839440002</v>
      </c>
      <c r="G42" s="9">
        <v>1.0177909822079998</v>
      </c>
      <c r="H42" s="9">
        <v>1.0169890469999996</v>
      </c>
      <c r="I42" s="9">
        <v>1.0044047504319999</v>
      </c>
      <c r="J42" s="9">
        <v>1.012551750756</v>
      </c>
      <c r="K42" s="9">
        <v>1.0081216088790002</v>
      </c>
      <c r="L42" s="9">
        <v>1.0084220584799999</v>
      </c>
      <c r="M42" s="9">
        <v>0.99380327566999982</v>
      </c>
      <c r="N42" s="9">
        <v>1.0131549844810002</v>
      </c>
      <c r="O42" s="9">
        <v>1.0097245777319996</v>
      </c>
      <c r="P42" s="9">
        <v>1.0127537956799999</v>
      </c>
      <c r="Q42" s="9">
        <v>1.0072098909180001</v>
      </c>
    </row>
    <row r="43" spans="1:17" x14ac:dyDescent="0.2">
      <c r="A43" s="3"/>
      <c r="B43" s="9">
        <v>42</v>
      </c>
      <c r="C43" s="9">
        <v>1.0132466593019998</v>
      </c>
      <c r="D43" s="9">
        <v>1.0128534226000001</v>
      </c>
      <c r="E43" s="9">
        <v>1.007718413104</v>
      </c>
      <c r="F43" s="9">
        <v>0.99799584768000005</v>
      </c>
      <c r="G43" s="9">
        <v>1.0067123839440002</v>
      </c>
      <c r="H43" s="9">
        <v>1.0177909822079998</v>
      </c>
      <c r="I43" s="9">
        <v>1.0169890469999996</v>
      </c>
      <c r="J43" s="9">
        <v>1.0044047504319999</v>
      </c>
      <c r="K43" s="9">
        <v>1.012551750756</v>
      </c>
      <c r="L43" s="9">
        <v>1.0081216088790002</v>
      </c>
      <c r="M43" s="9">
        <v>1.0084220584799999</v>
      </c>
      <c r="N43" s="9">
        <v>0.99380327566999982</v>
      </c>
      <c r="O43" s="9">
        <v>1.0131549844810002</v>
      </c>
      <c r="P43" s="9">
        <v>1.0097245777319996</v>
      </c>
      <c r="Q43" s="9">
        <v>1.0127537956799999</v>
      </c>
    </row>
    <row r="44" spans="1:17" x14ac:dyDescent="0.2">
      <c r="A44" s="3"/>
      <c r="B44" s="9">
        <v>43</v>
      </c>
      <c r="C44" s="9">
        <v>1.0023964309799998</v>
      </c>
      <c r="D44" s="9">
        <v>1.0132466593019998</v>
      </c>
      <c r="E44" s="9">
        <v>1.0128534226000001</v>
      </c>
      <c r="F44" s="9">
        <v>1.007718413104</v>
      </c>
      <c r="G44" s="9">
        <v>0.99799584768000005</v>
      </c>
      <c r="H44" s="9">
        <v>1.0067123839440002</v>
      </c>
      <c r="I44" s="9">
        <v>1.0177909822079998</v>
      </c>
      <c r="J44" s="9">
        <v>1.0169890469999996</v>
      </c>
      <c r="K44" s="9">
        <v>1.0044047504319999</v>
      </c>
      <c r="L44" s="9">
        <v>1.012551750756</v>
      </c>
      <c r="M44" s="9">
        <v>1.0081216088790002</v>
      </c>
      <c r="N44" s="9">
        <v>1.0084220584799999</v>
      </c>
      <c r="O44" s="9">
        <v>0.99380327566999982</v>
      </c>
      <c r="P44" s="9">
        <v>1.0131549844810002</v>
      </c>
      <c r="Q44" s="9">
        <v>1.0097245777319996</v>
      </c>
    </row>
    <row r="45" spans="1:17" x14ac:dyDescent="0.2">
      <c r="A45" s="5"/>
      <c r="B45" s="9">
        <v>44</v>
      </c>
      <c r="C45" s="9">
        <v>1.019825403399</v>
      </c>
      <c r="D45" s="9">
        <v>1.0023964309799998</v>
      </c>
      <c r="E45" s="9">
        <v>1.0132466593019998</v>
      </c>
      <c r="F45" s="9">
        <v>1.0128534226000001</v>
      </c>
      <c r="G45" s="9">
        <v>1.007718413104</v>
      </c>
      <c r="H45" s="9">
        <v>0.99799584768000005</v>
      </c>
      <c r="I45" s="9">
        <v>1.0067123839440002</v>
      </c>
      <c r="J45" s="9">
        <v>1.0177909822079998</v>
      </c>
      <c r="K45" s="9">
        <v>1.0169890469999996</v>
      </c>
      <c r="L45" s="9">
        <v>1.0044047504319999</v>
      </c>
      <c r="M45" s="9">
        <v>1.012551750756</v>
      </c>
      <c r="N45" s="9">
        <v>1.0081216088790002</v>
      </c>
      <c r="O45" s="9">
        <v>1.0084220584799999</v>
      </c>
      <c r="P45" s="9">
        <v>0.99380327566999982</v>
      </c>
      <c r="Q45" s="9">
        <v>1.0131549844810002</v>
      </c>
    </row>
    <row r="46" spans="1:17" x14ac:dyDescent="0.2">
      <c r="A46" s="1">
        <v>2021</v>
      </c>
      <c r="B46" s="9">
        <v>45</v>
      </c>
      <c r="C46" s="9">
        <v>1.0212483049159997</v>
      </c>
      <c r="D46" s="9">
        <v>1.019825403399</v>
      </c>
      <c r="E46" s="9">
        <v>1.0023964309799998</v>
      </c>
      <c r="F46" s="9">
        <v>1.0132466593019998</v>
      </c>
      <c r="G46" s="9">
        <v>1.0128534226000001</v>
      </c>
      <c r="H46" s="9">
        <v>1.007718413104</v>
      </c>
      <c r="I46" s="9">
        <v>0.99799584768000005</v>
      </c>
      <c r="J46" s="9">
        <v>1.0067123839440002</v>
      </c>
      <c r="K46" s="9">
        <v>1.0177909822079998</v>
      </c>
      <c r="L46" s="9">
        <v>1.0169890469999996</v>
      </c>
      <c r="M46" s="9">
        <v>1.0044047504319999</v>
      </c>
      <c r="N46" s="9">
        <v>1.012551750756</v>
      </c>
      <c r="O46" s="9">
        <v>1.0081216088790002</v>
      </c>
      <c r="P46" s="9">
        <v>1.0084220584799999</v>
      </c>
      <c r="Q46" s="9">
        <v>0.99380327566999982</v>
      </c>
    </row>
    <row r="47" spans="1:17" x14ac:dyDescent="0.2">
      <c r="A47" s="3"/>
      <c r="B47" s="9">
        <v>46</v>
      </c>
      <c r="C47" s="9">
        <v>1.0202342961479998</v>
      </c>
      <c r="D47" s="9">
        <v>1.0212483049159997</v>
      </c>
      <c r="E47" s="9">
        <v>1.019825403399</v>
      </c>
      <c r="F47" s="9">
        <v>1.0023964309799998</v>
      </c>
      <c r="G47" s="9">
        <v>1.0132466593019998</v>
      </c>
      <c r="H47" s="9">
        <v>1.0128534226000001</v>
      </c>
      <c r="I47" s="9">
        <v>1.007718413104</v>
      </c>
      <c r="J47" s="9">
        <v>0.99799584768000005</v>
      </c>
      <c r="K47" s="9">
        <v>1.0067123839440002</v>
      </c>
      <c r="L47" s="9">
        <v>1.0177909822079998</v>
      </c>
      <c r="M47" s="9">
        <v>1.0169890469999996</v>
      </c>
      <c r="N47" s="9">
        <v>1.0044047504319999</v>
      </c>
      <c r="O47" s="9">
        <v>1.012551750756</v>
      </c>
      <c r="P47" s="9">
        <v>1.0081216088790002</v>
      </c>
      <c r="Q47" s="9">
        <v>1.0084220584799999</v>
      </c>
    </row>
    <row r="48" spans="1:17" x14ac:dyDescent="0.2">
      <c r="A48" s="3"/>
      <c r="B48" s="9">
        <v>47</v>
      </c>
      <c r="C48" s="9">
        <v>1.01083410162</v>
      </c>
      <c r="D48" s="9">
        <v>1.0202342961479998</v>
      </c>
      <c r="E48" s="9">
        <v>1.0212483049159997</v>
      </c>
      <c r="F48" s="9">
        <v>1.019825403399</v>
      </c>
      <c r="G48" s="9">
        <v>1.0023964309799998</v>
      </c>
      <c r="H48" s="9">
        <v>1.0132466593019998</v>
      </c>
      <c r="I48" s="9">
        <v>1.0128534226000001</v>
      </c>
      <c r="J48" s="9">
        <v>1.007718413104</v>
      </c>
      <c r="K48" s="9">
        <v>0.99799584768000005</v>
      </c>
      <c r="L48" s="9">
        <v>1.0067123839440002</v>
      </c>
      <c r="M48" s="9">
        <v>1.0177909822079998</v>
      </c>
      <c r="N48" s="9">
        <v>1.0169890469999996</v>
      </c>
      <c r="O48" s="9">
        <v>1.0044047504319999</v>
      </c>
      <c r="P48" s="9">
        <v>1.012551750756</v>
      </c>
      <c r="Q48" s="9">
        <v>1.0081216088790002</v>
      </c>
    </row>
    <row r="49" spans="1:17" x14ac:dyDescent="0.2">
      <c r="A49" s="5"/>
      <c r="B49" s="9">
        <v>48</v>
      </c>
      <c r="C49" s="9">
        <v>1.0291771737919997</v>
      </c>
      <c r="D49" s="9">
        <v>1.01083410162</v>
      </c>
      <c r="E49" s="9">
        <v>1.0202342961479998</v>
      </c>
      <c r="F49" s="9">
        <v>1.0212483049159997</v>
      </c>
      <c r="G49" s="9">
        <v>1.019825403399</v>
      </c>
      <c r="H49" s="9">
        <v>1.0023964309799998</v>
      </c>
      <c r="I49" s="9">
        <v>1.0132466593019998</v>
      </c>
      <c r="J49" s="9">
        <v>1.0128534226000001</v>
      </c>
      <c r="K49" s="9">
        <v>1.007718413104</v>
      </c>
      <c r="L49" s="9">
        <v>0.99799584768000005</v>
      </c>
      <c r="M49" s="9">
        <v>1.0067123839440002</v>
      </c>
      <c r="N49" s="9">
        <v>1.0177909822079998</v>
      </c>
      <c r="O49" s="9">
        <v>1.0169890469999996</v>
      </c>
      <c r="P49" s="9">
        <v>1.0044047504319999</v>
      </c>
      <c r="Q49" s="9">
        <v>1.012551750756</v>
      </c>
    </row>
    <row r="50" spans="1:17" x14ac:dyDescent="0.2">
      <c r="A50" s="1">
        <v>2022</v>
      </c>
      <c r="B50" s="9">
        <v>49</v>
      </c>
      <c r="C50" s="9">
        <v>1.0994684046630001</v>
      </c>
      <c r="D50" s="9">
        <v>1.0291771737919997</v>
      </c>
      <c r="E50" s="9">
        <v>1.01083410162</v>
      </c>
      <c r="F50" s="9">
        <v>1.0202342961479998</v>
      </c>
      <c r="G50" s="9">
        <v>1.0212483049159997</v>
      </c>
      <c r="H50" s="9">
        <v>1.019825403399</v>
      </c>
      <c r="I50" s="9">
        <v>1.0023964309799998</v>
      </c>
      <c r="J50" s="9">
        <v>1.0132466593019998</v>
      </c>
      <c r="K50" s="9">
        <v>1.0128534226000001</v>
      </c>
      <c r="L50" s="9">
        <v>1.007718413104</v>
      </c>
      <c r="M50" s="9">
        <v>0.99799584768000005</v>
      </c>
      <c r="N50" s="9">
        <v>1.0067123839440002</v>
      </c>
      <c r="O50" s="9">
        <v>1.0177909822079998</v>
      </c>
      <c r="P50" s="9">
        <v>1.0169890469999996</v>
      </c>
      <c r="Q50" s="9">
        <v>1.0044047504319999</v>
      </c>
    </row>
    <row r="51" spans="1:17" x14ac:dyDescent="0.2">
      <c r="A51" s="3"/>
      <c r="B51" s="9">
        <v>50</v>
      </c>
      <c r="C51" s="9">
        <v>1.0132598544800002</v>
      </c>
      <c r="D51" s="9">
        <v>1.0994684046630001</v>
      </c>
      <c r="E51" s="9">
        <v>1.0291771737919997</v>
      </c>
      <c r="F51" s="9">
        <v>1.01083410162</v>
      </c>
      <c r="G51" s="9">
        <v>1.0202342961479998</v>
      </c>
      <c r="H51" s="9">
        <v>1.0212483049159997</v>
      </c>
      <c r="I51" s="9">
        <v>1.019825403399</v>
      </c>
      <c r="J51" s="9">
        <v>1.0023964309799998</v>
      </c>
      <c r="K51" s="9">
        <v>1.0132466593019998</v>
      </c>
      <c r="L51" s="9">
        <v>1.0128534226000001</v>
      </c>
      <c r="M51" s="9">
        <v>1.007718413104</v>
      </c>
      <c r="N51" s="9">
        <v>0.99799584768000005</v>
      </c>
      <c r="O51" s="9">
        <v>1.0067123839440002</v>
      </c>
      <c r="P51" s="9">
        <v>1.0177909822079998</v>
      </c>
      <c r="Q51" s="9">
        <v>1.0169890469999996</v>
      </c>
    </row>
    <row r="52" spans="1:17" x14ac:dyDescent="0.2">
      <c r="A52" s="3"/>
      <c r="B52" s="9">
        <v>51</v>
      </c>
      <c r="C52" s="9">
        <v>0.99141574013999989</v>
      </c>
      <c r="D52" s="9">
        <v>1.0132598544800002</v>
      </c>
      <c r="E52" s="9">
        <v>1.0994684046630001</v>
      </c>
      <c r="F52" s="9">
        <v>1.0291771737919997</v>
      </c>
      <c r="G52" s="9">
        <v>1.01083410162</v>
      </c>
      <c r="H52" s="9">
        <v>1.0202342961479998</v>
      </c>
      <c r="I52" s="9">
        <v>1.0212483049159997</v>
      </c>
      <c r="J52" s="9">
        <v>1.019825403399</v>
      </c>
      <c r="K52" s="9">
        <v>1.0023964309799998</v>
      </c>
      <c r="L52" s="9">
        <v>1.0132466593019998</v>
      </c>
      <c r="M52" s="9">
        <v>1.0128534226000001</v>
      </c>
      <c r="N52" s="9">
        <v>1.007718413104</v>
      </c>
      <c r="O52" s="9">
        <v>0.99799584768000005</v>
      </c>
      <c r="P52" s="9">
        <v>1.0067123839440002</v>
      </c>
      <c r="Q52" s="9">
        <v>1.0177909822079998</v>
      </c>
    </row>
    <row r="53" spans="1:17" x14ac:dyDescent="0.2">
      <c r="A53" s="5"/>
      <c r="B53" s="9">
        <v>52</v>
      </c>
      <c r="C53" s="9">
        <v>1.0133496119480001</v>
      </c>
      <c r="D53" s="9">
        <v>0.99141574013999989</v>
      </c>
      <c r="E53" s="9">
        <v>1.0132598544800002</v>
      </c>
      <c r="F53" s="9">
        <v>1.0994684046630001</v>
      </c>
      <c r="G53" s="9">
        <v>1.0291771737919997</v>
      </c>
      <c r="H53" s="9">
        <v>1.01083410162</v>
      </c>
      <c r="I53" s="9">
        <v>1.0202342961479998</v>
      </c>
      <c r="J53" s="9">
        <v>1.0212483049159997</v>
      </c>
      <c r="K53" s="9">
        <v>1.019825403399</v>
      </c>
      <c r="L53" s="9">
        <v>1.0023964309799998</v>
      </c>
      <c r="M53" s="9">
        <v>1.0132466593019998</v>
      </c>
      <c r="N53" s="9">
        <v>1.0128534226000001</v>
      </c>
      <c r="O53" s="9">
        <v>1.007718413104</v>
      </c>
      <c r="P53" s="9">
        <v>0.99799584768000005</v>
      </c>
      <c r="Q53" s="9">
        <v>1.0067123839440002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2A2D-D6E0-4565-8EA7-EB2D8CAFDD78}">
  <dimension ref="A1:Z53"/>
  <sheetViews>
    <sheetView tabSelected="1" workbookViewId="0">
      <selection activeCell="U7" sqref="U7"/>
    </sheetView>
  </sheetViews>
  <sheetFormatPr baseColWidth="10" defaultColWidth="8.83203125" defaultRowHeight="16" x14ac:dyDescent="0.2"/>
  <cols>
    <col min="4" max="4" width="15.83203125" customWidth="1"/>
    <col min="5" max="5" width="15.1640625" customWidth="1"/>
    <col min="6" max="6" width="14.83203125" customWidth="1"/>
    <col min="7" max="7" width="14.1640625" style="14" customWidth="1"/>
    <col min="8" max="8" width="13.5" style="14" customWidth="1"/>
    <col min="12" max="12" width="15" customWidth="1"/>
    <col min="14" max="14" width="19.1640625" customWidth="1"/>
    <col min="15" max="15" width="14.1640625" customWidth="1"/>
    <col min="16" max="16" width="14" customWidth="1"/>
    <col min="17" max="17" width="15" customWidth="1"/>
    <col min="27" max="27" width="11.6640625" bestFit="1" customWidth="1"/>
  </cols>
  <sheetData>
    <row r="1" spans="1:26" ht="51" x14ac:dyDescent="0.2">
      <c r="A1" s="15" t="s">
        <v>26</v>
      </c>
      <c r="B1" s="15" t="s">
        <v>2</v>
      </c>
      <c r="C1" s="15" t="s">
        <v>1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5" t="s">
        <v>27</v>
      </c>
      <c r="J1" s="15" t="s">
        <v>24</v>
      </c>
      <c r="K1" s="15" t="s">
        <v>25</v>
      </c>
      <c r="L1" s="11">
        <f>AVERAGE(C2:C53)</f>
        <v>1.0173797401968079</v>
      </c>
      <c r="M1" s="8"/>
      <c r="W1" s="15" t="s">
        <v>35</v>
      </c>
      <c r="X1" s="15" t="s">
        <v>36</v>
      </c>
      <c r="Y1" s="15" t="s">
        <v>37</v>
      </c>
      <c r="Z1" s="15" t="s">
        <v>38</v>
      </c>
    </row>
    <row r="2" spans="1:26" x14ac:dyDescent="0.2">
      <c r="A2" s="1">
        <v>1</v>
      </c>
      <c r="B2" s="1">
        <v>1</v>
      </c>
      <c r="C2" s="2">
        <v>1.031599428552</v>
      </c>
      <c r="D2" s="12"/>
      <c r="E2" s="12"/>
      <c r="F2" s="12"/>
      <c r="G2" s="13"/>
      <c r="H2" s="13">
        <v>1.19430047163203E-2</v>
      </c>
      <c r="I2" s="12">
        <f>C2-H2</f>
        <v>1.0196564238356798</v>
      </c>
      <c r="J2" s="12">
        <f>$O$19+$N$19*A2</f>
        <v>1.0182347802530833</v>
      </c>
      <c r="K2" s="12">
        <f>J2+H2</f>
        <v>1.0301777849694036</v>
      </c>
      <c r="L2" s="14" t="s">
        <v>29</v>
      </c>
      <c r="M2" s="14">
        <f>1-(Y2/Z2)</f>
        <v>0.24858281928658232</v>
      </c>
      <c r="N2" s="14" t="s">
        <v>30</v>
      </c>
      <c r="O2" s="14"/>
      <c r="P2" s="14"/>
      <c r="Q2" s="14"/>
      <c r="W2" s="12">
        <f t="shared" ref="W2:W33" si="0">(C2-K2)^2</f>
        <v>2.0210704759376508E-6</v>
      </c>
      <c r="X2" s="12">
        <f t="shared" ref="X2:X33" si="1">(C2-$L$1)^2</f>
        <v>2.0219953691878755E-4</v>
      </c>
      <c r="Y2" s="12">
        <f>SUM(W2:W53)</f>
        <v>1.1455315652554511E-2</v>
      </c>
      <c r="Z2" s="12">
        <f>SUM(X2:X53)</f>
        <v>1.5244947742182971E-2</v>
      </c>
    </row>
    <row r="3" spans="1:26" x14ac:dyDescent="0.2">
      <c r="A3" s="3">
        <v>2</v>
      </c>
      <c r="B3" s="3">
        <v>2</v>
      </c>
      <c r="C3" s="4">
        <v>1.01184536655</v>
      </c>
      <c r="D3" s="12">
        <f>SUM(C2:C5)</f>
        <v>4.0851236188220001</v>
      </c>
      <c r="E3" s="12">
        <f>D3/4</f>
        <v>1.0212809047055</v>
      </c>
      <c r="F3" s="12"/>
      <c r="G3" s="13"/>
      <c r="H3" s="13">
        <v>-3.3827267290963393E-3</v>
      </c>
      <c r="I3" s="12">
        <f t="shared" ref="I3:I53" si="2">C3-H3</f>
        <v>1.0152280932790962</v>
      </c>
      <c r="J3" s="12">
        <f t="shared" ref="J3:J53" si="3">$O$19+$N$19*A3</f>
        <v>1.0182012492704842</v>
      </c>
      <c r="K3" s="12">
        <f t="shared" ref="K3:K48" si="4">J3+H3</f>
        <v>1.0148185225413879</v>
      </c>
      <c r="L3" s="14"/>
      <c r="M3" s="14"/>
      <c r="N3" s="15">
        <v>1</v>
      </c>
      <c r="O3" s="15">
        <v>2</v>
      </c>
      <c r="P3" s="15">
        <v>3</v>
      </c>
      <c r="Q3" s="15">
        <v>4</v>
      </c>
      <c r="W3" s="17">
        <f t="shared" si="0"/>
        <v>8.8396565491258937E-6</v>
      </c>
      <c r="X3" s="17">
        <f t="shared" si="1"/>
        <v>3.0629291662481399E-5</v>
      </c>
    </row>
    <row r="4" spans="1:26" x14ac:dyDescent="0.2">
      <c r="A4" s="1">
        <v>3</v>
      </c>
      <c r="B4" s="3">
        <v>3</v>
      </c>
      <c r="C4" s="4">
        <v>1.01759640632</v>
      </c>
      <c r="D4" s="12">
        <f t="shared" ref="D4:D50" si="5">SUM(C3:C6)</f>
        <v>4.0916054964019999</v>
      </c>
      <c r="E4" s="12">
        <f t="shared" ref="E4:E50" si="6">D4/4</f>
        <v>1.0229013741005</v>
      </c>
      <c r="F4" s="12">
        <f>(E3+E4)/2</f>
        <v>1.0220911394029999</v>
      </c>
      <c r="G4" s="13">
        <f t="shared" ref="G4:G49" si="7">C4-F4</f>
        <v>-4.4947330829998577E-3</v>
      </c>
      <c r="H4" s="13">
        <v>-9.7481726511901082E-3</v>
      </c>
      <c r="I4" s="12">
        <f t="shared" si="2"/>
        <v>1.0273445789711901</v>
      </c>
      <c r="J4" s="12">
        <f t="shared" si="3"/>
        <v>1.0181677182878852</v>
      </c>
      <c r="K4" s="12">
        <f t="shared" si="4"/>
        <v>1.0084195456366951</v>
      </c>
      <c r="N4" s="12">
        <v>1.7842765103000424E-2</v>
      </c>
      <c r="O4" s="12">
        <v>-4.9072066680000415E-3</v>
      </c>
      <c r="P4" s="12">
        <v>-4.4947330829998577E-3</v>
      </c>
      <c r="Q4" s="12">
        <v>1.2315119342498626E-3</v>
      </c>
      <c r="W4" s="12">
        <f t="shared" si="0"/>
        <v>8.4214772000787668E-5</v>
      </c>
      <c r="X4" s="12">
        <f t="shared" si="1"/>
        <v>4.6944208939118161E-8</v>
      </c>
    </row>
    <row r="5" spans="1:26" x14ac:dyDescent="0.2">
      <c r="A5" s="3">
        <v>4</v>
      </c>
      <c r="B5" s="5">
        <v>4</v>
      </c>
      <c r="C5" s="6">
        <v>1.0240824173999998</v>
      </c>
      <c r="D5" s="12">
        <f t="shared" si="5"/>
        <v>4.0912017473239999</v>
      </c>
      <c r="E5" s="12">
        <f t="shared" si="6"/>
        <v>1.022800436831</v>
      </c>
      <c r="F5" s="12">
        <f t="shared" ref="F5:F51" si="8">(E4+E5)/2</f>
        <v>1.02285090546575</v>
      </c>
      <c r="G5" s="13">
        <f t="shared" si="7"/>
        <v>1.2315119342498626E-3</v>
      </c>
      <c r="H5" s="13">
        <v>1.1878946639661478E-3</v>
      </c>
      <c r="I5" s="12">
        <f t="shared" si="2"/>
        <v>1.0228945227360338</v>
      </c>
      <c r="J5" s="12">
        <f t="shared" si="3"/>
        <v>1.018134187305286</v>
      </c>
      <c r="K5" s="12">
        <f t="shared" si="4"/>
        <v>1.0193220819692521</v>
      </c>
      <c r="N5" s="12">
        <v>1.2409602377498885E-3</v>
      </c>
      <c r="O5" s="12">
        <v>1.2391072184998464E-3</v>
      </c>
      <c r="P5" s="12">
        <v>-1.4980733294999937E-2</v>
      </c>
      <c r="Q5" s="12">
        <v>3.585840859499978E-3</v>
      </c>
      <c r="W5" s="12">
        <f t="shared" si="0"/>
        <v>2.2660793413232077E-5</v>
      </c>
      <c r="X5" s="12">
        <f t="shared" si="1"/>
        <v>4.4925881690189108E-5</v>
      </c>
    </row>
    <row r="6" spans="1:26" x14ac:dyDescent="0.2">
      <c r="A6" s="1">
        <v>5</v>
      </c>
      <c r="B6" s="1">
        <v>1</v>
      </c>
      <c r="C6" s="2">
        <v>1.0380813061320002</v>
      </c>
      <c r="D6" s="12">
        <f t="shared" si="5"/>
        <v>4.0707065809079994</v>
      </c>
      <c r="E6" s="12">
        <f t="shared" si="6"/>
        <v>1.0176766452269999</v>
      </c>
      <c r="F6" s="12">
        <f t="shared" si="8"/>
        <v>1.0202385410289998</v>
      </c>
      <c r="G6" s="13">
        <f t="shared" si="7"/>
        <v>1.7842765103000424E-2</v>
      </c>
      <c r="H6" s="13">
        <v>1.19430047163203E-2</v>
      </c>
      <c r="I6" s="12">
        <f t="shared" si="2"/>
        <v>1.02613830141568</v>
      </c>
      <c r="J6" s="12">
        <f t="shared" si="3"/>
        <v>1.0181006563226871</v>
      </c>
      <c r="K6" s="12">
        <f t="shared" si="4"/>
        <v>1.0300436610390074</v>
      </c>
      <c r="N6" s="12">
        <v>2.9172793392500118E-3</v>
      </c>
      <c r="O6" s="12">
        <v>6.0907917399988243E-4</v>
      </c>
      <c r="P6" s="12">
        <v>2.3049247580000376E-3</v>
      </c>
      <c r="Q6" s="12">
        <v>-3.4879515974997055E-3</v>
      </c>
      <c r="W6" s="12">
        <f t="shared" si="0"/>
        <v>6.4603738640912409E-5</v>
      </c>
      <c r="X6" s="12">
        <f t="shared" si="1"/>
        <v>4.285548321691161E-4</v>
      </c>
    </row>
    <row r="7" spans="1:26" x14ac:dyDescent="0.2">
      <c r="A7" s="3">
        <v>6</v>
      </c>
      <c r="B7" s="3">
        <v>2</v>
      </c>
      <c r="C7" s="4">
        <v>1.011441617472</v>
      </c>
      <c r="D7" s="12">
        <f t="shared" si="5"/>
        <v>4.0600840122120001</v>
      </c>
      <c r="E7" s="12">
        <f t="shared" si="6"/>
        <v>1.015021003053</v>
      </c>
      <c r="F7" s="12">
        <f t="shared" si="8"/>
        <v>1.0163488241400001</v>
      </c>
      <c r="G7" s="13">
        <f t="shared" si="7"/>
        <v>-4.9072066680000415E-3</v>
      </c>
      <c r="H7" s="13">
        <v>-3.3827267290963393E-3</v>
      </c>
      <c r="I7" s="12">
        <f t="shared" si="2"/>
        <v>1.0148243442010962</v>
      </c>
      <c r="J7" s="12">
        <f t="shared" si="3"/>
        <v>1.0180671253400881</v>
      </c>
      <c r="K7" s="12">
        <f t="shared" si="4"/>
        <v>1.0146843986109919</v>
      </c>
      <c r="N7" s="12">
        <v>4.0354033784997245E-3</v>
      </c>
      <c r="O7" s="12">
        <v>9.6822688199993401E-4</v>
      </c>
      <c r="P7" s="12">
        <v>-4.5793937034999121E-3</v>
      </c>
      <c r="Q7" s="12">
        <v>-1.4309621944998963E-3</v>
      </c>
      <c r="W7" s="12">
        <f t="shared" si="0"/>
        <v>1.0515629515401614E-5</v>
      </c>
      <c r="X7" s="12">
        <f t="shared" si="1"/>
        <v>3.5261301494879647E-5</v>
      </c>
    </row>
    <row r="8" spans="1:26" x14ac:dyDescent="0.2">
      <c r="A8" s="1">
        <v>7</v>
      </c>
      <c r="B8" s="3">
        <v>3</v>
      </c>
      <c r="C8" s="4">
        <v>0.9971012399039999</v>
      </c>
      <c r="D8" s="12">
        <f t="shared" si="5"/>
        <v>4.0365717733799995</v>
      </c>
      <c r="E8" s="12">
        <f t="shared" si="6"/>
        <v>1.0091429433449999</v>
      </c>
      <c r="F8" s="12">
        <f t="shared" si="8"/>
        <v>1.0120819731989998</v>
      </c>
      <c r="G8" s="13">
        <f t="shared" si="7"/>
        <v>-1.4980733294999937E-2</v>
      </c>
      <c r="H8" s="13">
        <v>-9.7481726511901082E-3</v>
      </c>
      <c r="I8" s="12">
        <f t="shared" si="2"/>
        <v>1.0068494125551901</v>
      </c>
      <c r="J8" s="12">
        <f t="shared" si="3"/>
        <v>1.018033594357489</v>
      </c>
      <c r="K8" s="12">
        <f t="shared" si="4"/>
        <v>1.0082854217062989</v>
      </c>
      <c r="N8" s="12">
        <v>3.7433151762000128E-2</v>
      </c>
      <c r="O8" s="12">
        <v>-2.4228235837749912E-2</v>
      </c>
      <c r="P8" s="12">
        <v>-1.987738984925036E-2</v>
      </c>
      <c r="Q8" s="12">
        <v>9.5256550377500471E-3</v>
      </c>
      <c r="W8" s="12">
        <f t="shared" si="0"/>
        <v>1.2508592258687532E-4</v>
      </c>
      <c r="X8" s="12">
        <f t="shared" si="1"/>
        <v>4.1121757412541319E-4</v>
      </c>
    </row>
    <row r="9" spans="1:26" x14ac:dyDescent="0.2">
      <c r="A9" s="3">
        <v>8</v>
      </c>
      <c r="B9" s="5">
        <v>4</v>
      </c>
      <c r="C9" s="6">
        <v>1.0134598487040001</v>
      </c>
      <c r="D9" s="12">
        <f t="shared" si="5"/>
        <v>4.0424202893760004</v>
      </c>
      <c r="E9" s="12">
        <f t="shared" si="6"/>
        <v>1.0106050723440001</v>
      </c>
      <c r="F9" s="12">
        <f t="shared" si="8"/>
        <v>1.0098740078445001</v>
      </c>
      <c r="G9" s="13">
        <f t="shared" si="7"/>
        <v>3.585840859499978E-3</v>
      </c>
      <c r="H9" s="13">
        <v>1.1878946639661478E-3</v>
      </c>
      <c r="I9" s="12">
        <f t="shared" si="2"/>
        <v>1.012271954040034</v>
      </c>
      <c r="J9" s="12">
        <f t="shared" si="3"/>
        <v>1.01800006337489</v>
      </c>
      <c r="K9" s="12">
        <f t="shared" si="4"/>
        <v>1.0191879580388561</v>
      </c>
      <c r="N9" s="12">
        <v>3.6826330177497368E-3</v>
      </c>
      <c r="O9" s="12">
        <v>-2.2899752022498276E-3</v>
      </c>
      <c r="P9" s="12">
        <v>-7.1094385447498798E-3</v>
      </c>
      <c r="Q9" s="12">
        <v>4.8235628687500753E-3</v>
      </c>
      <c r="W9" s="12">
        <f t="shared" si="0"/>
        <v>3.2811236552064593E-5</v>
      </c>
      <c r="X9" s="12">
        <f t="shared" si="1"/>
        <v>1.536554931538699E-5</v>
      </c>
    </row>
    <row r="10" spans="1:26" x14ac:dyDescent="0.2">
      <c r="A10" s="1">
        <v>9</v>
      </c>
      <c r="B10" s="1">
        <v>1</v>
      </c>
      <c r="C10" s="2">
        <v>1.0145690672999998</v>
      </c>
      <c r="D10" s="12">
        <f t="shared" si="5"/>
        <v>4.0642045671219993</v>
      </c>
      <c r="E10" s="12">
        <f t="shared" si="6"/>
        <v>1.0160511417804998</v>
      </c>
      <c r="F10" s="12">
        <f t="shared" si="8"/>
        <v>1.01332810706225</v>
      </c>
      <c r="G10" s="13">
        <f t="shared" si="7"/>
        <v>1.2409602377498885E-3</v>
      </c>
      <c r="H10" s="13">
        <v>1.19430047163203E-2</v>
      </c>
      <c r="I10" s="12">
        <f t="shared" si="2"/>
        <v>1.0026260625836796</v>
      </c>
      <c r="J10" s="12">
        <f t="shared" si="3"/>
        <v>1.0179665323922911</v>
      </c>
      <c r="K10" s="12">
        <f t="shared" si="4"/>
        <v>1.0299095371086113</v>
      </c>
      <c r="N10" s="12">
        <v>6.8959243524990832E-4</v>
      </c>
      <c r="O10" s="12">
        <v>6.3372932402503412E-3</v>
      </c>
      <c r="P10" s="12">
        <v>-4.6130164599997858E-3</v>
      </c>
      <c r="Q10" s="12">
        <v>2.1687684193749668E-3</v>
      </c>
      <c r="W10" s="12">
        <f t="shared" si="0"/>
        <v>2.3533001394892029E-4</v>
      </c>
      <c r="X10" s="12">
        <f t="shared" si="1"/>
        <v>7.8998821328512473E-6</v>
      </c>
    </row>
    <row r="11" spans="1:26" x14ac:dyDescent="0.2">
      <c r="A11" s="3">
        <v>10</v>
      </c>
      <c r="B11" s="3">
        <v>2</v>
      </c>
      <c r="C11" s="4">
        <v>1.0172901334679998</v>
      </c>
      <c r="D11" s="12">
        <f t="shared" si="5"/>
        <v>4.0642036428740003</v>
      </c>
      <c r="E11" s="12">
        <f t="shared" si="6"/>
        <v>1.0160509107185001</v>
      </c>
      <c r="F11" s="12">
        <f t="shared" si="8"/>
        <v>1.0160510262494999</v>
      </c>
      <c r="G11" s="13">
        <f t="shared" si="7"/>
        <v>1.2391072184998464E-3</v>
      </c>
      <c r="H11" s="13">
        <v>-3.3827267290963393E-3</v>
      </c>
      <c r="I11" s="12">
        <f t="shared" si="2"/>
        <v>1.020672860197096</v>
      </c>
      <c r="J11" s="12">
        <f t="shared" si="3"/>
        <v>1.0179330014096919</v>
      </c>
      <c r="K11" s="12">
        <f t="shared" si="4"/>
        <v>1.0145502746805957</v>
      </c>
      <c r="N11" s="12">
        <v>1.071751087500239E-3</v>
      </c>
      <c r="O11" s="12">
        <v>3.1058350542498836E-3</v>
      </c>
      <c r="P11" s="12">
        <v>-1.2272577314125122E-2</v>
      </c>
      <c r="Q11" s="12">
        <v>2.6219808181249249E-3</v>
      </c>
      <c r="W11" s="12">
        <f t="shared" si="0"/>
        <v>7.5068261749156063E-6</v>
      </c>
      <c r="X11" s="12">
        <f t="shared" si="1"/>
        <v>8.0293658476864588E-9</v>
      </c>
    </row>
    <row r="12" spans="1:26" x14ac:dyDescent="0.2">
      <c r="A12" s="1">
        <v>11</v>
      </c>
      <c r="B12" s="3">
        <v>3</v>
      </c>
      <c r="C12" s="4">
        <v>1.01888551765</v>
      </c>
      <c r="D12" s="12">
        <f t="shared" si="5"/>
        <v>4.0684411002619996</v>
      </c>
      <c r="E12" s="12">
        <f t="shared" si="6"/>
        <v>1.0171102750654999</v>
      </c>
      <c r="F12" s="12">
        <f t="shared" si="8"/>
        <v>1.016580592892</v>
      </c>
      <c r="G12" s="13">
        <f t="shared" si="7"/>
        <v>2.3049247580000376E-3</v>
      </c>
      <c r="H12" s="13">
        <v>-9.7481726511901082E-3</v>
      </c>
      <c r="I12" s="12">
        <f t="shared" si="2"/>
        <v>1.0286336903011901</v>
      </c>
      <c r="J12" s="12">
        <f t="shared" si="3"/>
        <v>1.0178994704270929</v>
      </c>
      <c r="K12" s="12">
        <f t="shared" si="4"/>
        <v>1.0081512977759028</v>
      </c>
      <c r="N12" s="12">
        <v>7.1178041559998295E-3</v>
      </c>
      <c r="O12" s="12">
        <v>-2.0008520269998442E-3</v>
      </c>
      <c r="P12" s="12">
        <v>-7.3207105008750162E-3</v>
      </c>
      <c r="Q12" s="12">
        <v>4.7848352524997306E-3</v>
      </c>
      <c r="W12" s="12">
        <f t="shared" si="0"/>
        <v>1.1522347630546273E-4</v>
      </c>
      <c r="X12" s="12">
        <f t="shared" si="1"/>
        <v>2.2673657385417967E-6</v>
      </c>
    </row>
    <row r="13" spans="1:26" x14ac:dyDescent="0.2">
      <c r="A13" s="3">
        <v>12</v>
      </c>
      <c r="B13" s="5">
        <v>4</v>
      </c>
      <c r="C13" s="4">
        <v>1.0134589244560002</v>
      </c>
      <c r="D13" s="12">
        <f t="shared" si="5"/>
        <v>4.0671339081660003</v>
      </c>
      <c r="E13" s="12">
        <f t="shared" si="6"/>
        <v>1.0167834770415001</v>
      </c>
      <c r="F13" s="12">
        <f t="shared" si="8"/>
        <v>1.0169468760534999</v>
      </c>
      <c r="G13" s="13">
        <f t="shared" si="7"/>
        <v>-3.4879515974997055E-3</v>
      </c>
      <c r="H13" s="13">
        <v>1.1878946639661478E-3</v>
      </c>
      <c r="I13" s="12">
        <f t="shared" si="2"/>
        <v>1.0122710297920341</v>
      </c>
      <c r="J13" s="12">
        <f t="shared" si="3"/>
        <v>1.0178659394444938</v>
      </c>
      <c r="K13" s="12">
        <f t="shared" si="4"/>
        <v>1.0190538341084598</v>
      </c>
      <c r="N13" s="12">
        <v>4.3497640160001794E-3</v>
      </c>
      <c r="O13" s="12">
        <v>2.6795540186248523E-3</v>
      </c>
      <c r="P13" s="12">
        <v>-8.9413641030001711E-3</v>
      </c>
      <c r="Q13" s="12">
        <v>5.8161185225014123E-4</v>
      </c>
      <c r="W13" s="12">
        <f t="shared" si="0"/>
        <v>3.1303014019186482E-5</v>
      </c>
      <c r="X13" s="12">
        <f t="shared" si="1"/>
        <v>1.5372796073365551E-5</v>
      </c>
    </row>
    <row r="14" spans="1:26" x14ac:dyDescent="0.2">
      <c r="A14" s="1">
        <v>13</v>
      </c>
      <c r="B14" s="1">
        <v>1</v>
      </c>
      <c r="C14" s="9">
        <v>1.0188065246880003</v>
      </c>
      <c r="D14" s="12">
        <f t="shared" si="5"/>
        <v>4.0599800546240008</v>
      </c>
      <c r="E14" s="12">
        <f t="shared" si="6"/>
        <v>1.0149950136560002</v>
      </c>
      <c r="F14" s="12">
        <f t="shared" si="8"/>
        <v>1.0158892453487502</v>
      </c>
      <c r="G14" s="13">
        <f t="shared" si="7"/>
        <v>2.9172793392500118E-3</v>
      </c>
      <c r="H14" s="13">
        <v>1.19430047163203E-2</v>
      </c>
      <c r="I14" s="12">
        <f t="shared" si="2"/>
        <v>1.00686351997168</v>
      </c>
      <c r="J14" s="12">
        <f t="shared" si="3"/>
        <v>1.0178324084618948</v>
      </c>
      <c r="K14" s="12">
        <f t="shared" si="4"/>
        <v>1.0297754131782151</v>
      </c>
      <c r="N14" s="12">
        <v>4.267487225249722E-3</v>
      </c>
      <c r="O14" s="12">
        <v>1.0297983281248868E-3</v>
      </c>
      <c r="P14" s="12">
        <v>-1.073340837975012E-2</v>
      </c>
      <c r="Q14" s="12">
        <v>4.7727491440001657E-3</v>
      </c>
      <c r="W14" s="12">
        <f t="shared" si="0"/>
        <v>1.2031651471076722E-4</v>
      </c>
      <c r="X14" s="12">
        <f t="shared" si="1"/>
        <v>2.0357139843070954E-6</v>
      </c>
    </row>
    <row r="15" spans="1:26" x14ac:dyDescent="0.2">
      <c r="A15" s="3">
        <v>14</v>
      </c>
      <c r="B15" s="3">
        <v>2</v>
      </c>
      <c r="C15" s="9">
        <v>1.0159829413720001</v>
      </c>
      <c r="D15" s="12">
        <f t="shared" si="5"/>
        <v>4.0630108429600007</v>
      </c>
      <c r="E15" s="12">
        <f t="shared" si="6"/>
        <v>1.0157527107400002</v>
      </c>
      <c r="F15" s="12">
        <f t="shared" si="8"/>
        <v>1.0153738621980002</v>
      </c>
      <c r="G15" s="13">
        <f t="shared" si="7"/>
        <v>6.0907917399988243E-4</v>
      </c>
      <c r="H15" s="13">
        <v>-3.3827267290963393E-3</v>
      </c>
      <c r="I15" s="12">
        <f t="shared" si="2"/>
        <v>1.0193656681010963</v>
      </c>
      <c r="J15" s="12">
        <f t="shared" si="3"/>
        <v>1.0177988774792959</v>
      </c>
      <c r="K15" s="12">
        <f t="shared" si="4"/>
        <v>1.0144161507501996</v>
      </c>
      <c r="N15" s="12">
        <v>6.3710816209250121E-2</v>
      </c>
      <c r="O15" s="12">
        <v>-1.8091993558249753E-2</v>
      </c>
      <c r="P15" s="12">
        <v>-1.9316879967374856E-2</v>
      </c>
      <c r="Q15" s="12">
        <v>-9.8795150552501987E-3</v>
      </c>
      <c r="R15" s="14" t="s">
        <v>33</v>
      </c>
      <c r="S15" s="14" t="s">
        <v>34</v>
      </c>
      <c r="W15" s="12">
        <f t="shared" si="0"/>
        <v>2.4548328525617751E-6</v>
      </c>
      <c r="X15" s="12">
        <f t="shared" si="1"/>
        <v>1.951046956984479E-6</v>
      </c>
    </row>
    <row r="16" spans="1:26" x14ac:dyDescent="0.2">
      <c r="A16" s="1">
        <v>15</v>
      </c>
      <c r="B16" s="3">
        <v>3</v>
      </c>
      <c r="C16" s="9">
        <v>1.0117316641080001</v>
      </c>
      <c r="D16" s="12">
        <f t="shared" si="5"/>
        <v>4.0674776195320002</v>
      </c>
      <c r="E16" s="12">
        <f t="shared" si="6"/>
        <v>1.016869404883</v>
      </c>
      <c r="F16" s="12">
        <f t="shared" si="8"/>
        <v>1.0163110578115</v>
      </c>
      <c r="G16" s="13">
        <f t="shared" si="7"/>
        <v>-4.5793937034999121E-3</v>
      </c>
      <c r="H16" s="13">
        <v>-9.7481726511901082E-3</v>
      </c>
      <c r="I16" s="12">
        <f t="shared" si="2"/>
        <v>1.0214798367591902</v>
      </c>
      <c r="J16" s="12">
        <f t="shared" si="3"/>
        <v>1.0177653464966967</v>
      </c>
      <c r="K16" s="12">
        <f t="shared" si="4"/>
        <v>1.0080171738455066</v>
      </c>
      <c r="M16" s="14" t="s">
        <v>31</v>
      </c>
      <c r="N16" s="13">
        <f>AVERAGE(N4:N15)</f>
        <v>1.236328399729166E-2</v>
      </c>
      <c r="O16" s="13">
        <f t="shared" ref="O16:Q16" si="9">AVERAGE(O4:O15)</f>
        <v>-2.9624474481249794E-3</v>
      </c>
      <c r="P16" s="13">
        <f t="shared" si="9"/>
        <v>-9.3278933702187483E-3</v>
      </c>
      <c r="Q16" s="13">
        <f t="shared" si="9"/>
        <v>1.6081739449375076E-3</v>
      </c>
      <c r="R16" s="14">
        <f>SUM(N16:Q16)</f>
        <v>1.6811171238854394E-3</v>
      </c>
      <c r="S16" s="14">
        <f>R16/4</f>
        <v>4.2027928097135986E-4</v>
      </c>
      <c r="W16" s="12">
        <f t="shared" si="0"/>
        <v>1.3797437910158927E-5</v>
      </c>
      <c r="X16" s="12">
        <f t="shared" si="1"/>
        <v>3.1900763504962374E-5</v>
      </c>
    </row>
    <row r="17" spans="1:24" x14ac:dyDescent="0.2">
      <c r="A17" s="3">
        <v>16</v>
      </c>
      <c r="B17" s="5">
        <v>4</v>
      </c>
      <c r="C17" s="9">
        <v>1.0164897127920003</v>
      </c>
      <c r="D17" s="12">
        <f t="shared" si="5"/>
        <v>4.0758877803600004</v>
      </c>
      <c r="E17" s="12">
        <f t="shared" si="6"/>
        <v>1.0189719450900001</v>
      </c>
      <c r="F17" s="12">
        <f t="shared" si="8"/>
        <v>1.0179206749865002</v>
      </c>
      <c r="G17" s="13">
        <f t="shared" si="7"/>
        <v>-1.4309621944998963E-3</v>
      </c>
      <c r="H17" s="13">
        <v>1.1878946639661478E-3</v>
      </c>
      <c r="I17" s="12">
        <f t="shared" si="2"/>
        <v>1.0153018181280342</v>
      </c>
      <c r="J17" s="12">
        <f t="shared" si="3"/>
        <v>1.0177318155140977</v>
      </c>
      <c r="K17" s="12">
        <f t="shared" si="4"/>
        <v>1.0189197101780638</v>
      </c>
      <c r="M17" s="14" t="s">
        <v>32</v>
      </c>
      <c r="N17" s="13">
        <f>N16-$S$16</f>
        <v>1.19430047163203E-2</v>
      </c>
      <c r="O17" s="13">
        <f t="shared" ref="O17:Q17" si="10">O16-$S$16</f>
        <v>-3.3827267290963393E-3</v>
      </c>
      <c r="P17" s="13">
        <f t="shared" si="10"/>
        <v>-9.7481726511901082E-3</v>
      </c>
      <c r="Q17" s="13">
        <f t="shared" si="10"/>
        <v>1.1878946639661478E-3</v>
      </c>
      <c r="R17" s="14">
        <f>SUM(N17:Q17)</f>
        <v>0</v>
      </c>
      <c r="S17" s="14"/>
      <c r="W17" s="12">
        <f t="shared" si="0"/>
        <v>5.9048872962755962E-6</v>
      </c>
      <c r="X17" s="12">
        <f t="shared" si="1"/>
        <v>7.9214878130853687E-7</v>
      </c>
    </row>
    <row r="18" spans="1:24" x14ac:dyDescent="0.2">
      <c r="A18" s="1">
        <v>17</v>
      </c>
      <c r="B18" s="1">
        <v>1</v>
      </c>
      <c r="C18" s="9">
        <v>1.0232733012599999</v>
      </c>
      <c r="D18" s="12">
        <f t="shared" si="5"/>
        <v>4.0780154026920004</v>
      </c>
      <c r="E18" s="12">
        <f t="shared" si="6"/>
        <v>1.0195038506730001</v>
      </c>
      <c r="F18" s="12">
        <f t="shared" si="8"/>
        <v>1.0192378978815002</v>
      </c>
      <c r="G18" s="13">
        <f t="shared" si="7"/>
        <v>4.0354033784997245E-3</v>
      </c>
      <c r="H18" s="13">
        <v>1.19430047163203E-2</v>
      </c>
      <c r="I18" s="12">
        <f t="shared" si="2"/>
        <v>1.0113302965436797</v>
      </c>
      <c r="J18" s="12">
        <f t="shared" si="3"/>
        <v>1.0176982845314986</v>
      </c>
      <c r="K18" s="12">
        <f t="shared" si="4"/>
        <v>1.0296412892478188</v>
      </c>
      <c r="M18" s="14"/>
      <c r="N18" s="14"/>
      <c r="O18" s="14"/>
      <c r="P18" s="14"/>
      <c r="Q18" s="14"/>
      <c r="R18" s="14"/>
      <c r="S18" s="14"/>
      <c r="W18" s="12">
        <f t="shared" si="0"/>
        <v>4.0551271013005825E-5</v>
      </c>
      <c r="X18" s="12">
        <f t="shared" si="1"/>
        <v>3.4734062005573456E-5</v>
      </c>
    </row>
    <row r="19" spans="1:24" x14ac:dyDescent="0.2">
      <c r="A19" s="3">
        <v>18</v>
      </c>
      <c r="B19" s="3">
        <v>2</v>
      </c>
      <c r="C19" s="9">
        <v>1.0243931022000001</v>
      </c>
      <c r="D19" s="12">
        <f t="shared" si="5"/>
        <v>4.1093835998520003</v>
      </c>
      <c r="E19" s="12">
        <f t="shared" si="6"/>
        <v>1.0273458999630001</v>
      </c>
      <c r="F19" s="12">
        <f t="shared" si="8"/>
        <v>1.0234248753180002</v>
      </c>
      <c r="G19" s="13">
        <f t="shared" si="7"/>
        <v>9.6822688199993401E-4</v>
      </c>
      <c r="H19" s="13">
        <v>-3.3827267290963393E-3</v>
      </c>
      <c r="I19" s="12">
        <f t="shared" si="2"/>
        <v>1.0277758289290964</v>
      </c>
      <c r="J19" s="12">
        <f t="shared" si="3"/>
        <v>1.0176647535488996</v>
      </c>
      <c r="K19" s="12">
        <f t="shared" si="4"/>
        <v>1.0142820268198034</v>
      </c>
      <c r="M19" s="14" t="s">
        <v>28</v>
      </c>
      <c r="N19" s="14" cm="1">
        <f t="array" ref="N19:O23">LINEST(I2:I53,A2:A53,1,1)</f>
        <v>-3.3530982599036078E-5</v>
      </c>
      <c r="O19" s="14">
        <v>1.0182683112356823</v>
      </c>
      <c r="P19" s="14"/>
      <c r="Q19" s="14"/>
      <c r="R19" s="14"/>
      <c r="S19" s="14"/>
      <c r="W19" s="12">
        <f t="shared" si="0"/>
        <v>1.022338453440205E-4</v>
      </c>
      <c r="X19" s="12">
        <f t="shared" si="1"/>
        <v>4.9187246587820768E-5</v>
      </c>
    </row>
    <row r="20" spans="1:24" x14ac:dyDescent="0.2">
      <c r="A20" s="1">
        <v>19</v>
      </c>
      <c r="B20" s="3">
        <v>3</v>
      </c>
      <c r="C20" s="9">
        <v>1.0138592864399998</v>
      </c>
      <c r="D20" s="12">
        <f t="shared" si="5"/>
        <v>4.160509810462</v>
      </c>
      <c r="E20" s="12">
        <f t="shared" si="6"/>
        <v>1.0401274526155</v>
      </c>
      <c r="F20" s="12">
        <f t="shared" si="8"/>
        <v>1.0337366762892501</v>
      </c>
      <c r="G20" s="13">
        <f t="shared" si="7"/>
        <v>-1.987738984925036E-2</v>
      </c>
      <c r="H20" s="13">
        <v>-9.7481726511901082E-3</v>
      </c>
      <c r="I20" s="12">
        <f t="shared" si="2"/>
        <v>1.0236074590911899</v>
      </c>
      <c r="J20" s="12">
        <f t="shared" si="3"/>
        <v>1.0176312225663007</v>
      </c>
      <c r="K20" s="12">
        <f t="shared" si="4"/>
        <v>1.0078830499151106</v>
      </c>
      <c r="M20" s="14"/>
      <c r="N20" s="14">
        <v>1.3985707998433338E-4</v>
      </c>
      <c r="O20" s="14">
        <v>4.2593312406019523E-3</v>
      </c>
      <c r="P20" s="14"/>
      <c r="Q20" s="14"/>
      <c r="R20" s="14"/>
      <c r="S20" s="14"/>
      <c r="W20" s="12">
        <f t="shared" si="0"/>
        <v>3.571540300141988E-5</v>
      </c>
      <c r="X20" s="12">
        <f t="shared" si="1"/>
        <v>1.239359465382423E-5</v>
      </c>
    </row>
    <row r="21" spans="1:24" x14ac:dyDescent="0.2">
      <c r="A21" s="3">
        <v>20</v>
      </c>
      <c r="B21" s="5">
        <v>4</v>
      </c>
      <c r="C21" s="9">
        <v>1.047857909952</v>
      </c>
      <c r="D21" s="12">
        <f t="shared" si="5"/>
        <v>4.1461482288519997</v>
      </c>
      <c r="E21" s="12">
        <f t="shared" si="6"/>
        <v>1.0365370572129999</v>
      </c>
      <c r="F21" s="12">
        <f t="shared" si="8"/>
        <v>1.03833225491425</v>
      </c>
      <c r="G21" s="13">
        <f t="shared" si="7"/>
        <v>9.5256550377500471E-3</v>
      </c>
      <c r="H21" s="13">
        <v>1.1878946639661478E-3</v>
      </c>
      <c r="I21" s="12">
        <f t="shared" si="2"/>
        <v>1.0466700152880339</v>
      </c>
      <c r="J21" s="12">
        <f t="shared" si="3"/>
        <v>1.0175976915837015</v>
      </c>
      <c r="K21" s="12">
        <f t="shared" si="4"/>
        <v>1.0187855862476676</v>
      </c>
      <c r="N21">
        <v>1.1482981285206929E-3</v>
      </c>
      <c r="O21">
        <v>1.5136258224907833E-2</v>
      </c>
      <c r="W21" s="12">
        <f t="shared" si="0"/>
        <v>8.4520000556948969E-4</v>
      </c>
      <c r="X21" s="12">
        <f t="shared" si="1"/>
        <v>9.2891883162630833E-4</v>
      </c>
    </row>
    <row r="22" spans="1:24" x14ac:dyDescent="0.2">
      <c r="A22" s="1">
        <v>21</v>
      </c>
      <c r="B22" s="1">
        <v>1</v>
      </c>
      <c r="C22" s="9">
        <v>1.07439951187</v>
      </c>
      <c r="D22" s="12">
        <f t="shared" si="5"/>
        <v>4.1495826520119996</v>
      </c>
      <c r="E22" s="12">
        <f t="shared" si="6"/>
        <v>1.0373956630029999</v>
      </c>
      <c r="F22" s="12">
        <f t="shared" si="8"/>
        <v>1.0369663601079999</v>
      </c>
      <c r="G22" s="13">
        <f t="shared" si="7"/>
        <v>3.7433151762000128E-2</v>
      </c>
      <c r="H22" s="13">
        <v>1.19430047163203E-2</v>
      </c>
      <c r="I22" s="12">
        <f t="shared" si="2"/>
        <v>1.0624565071536798</v>
      </c>
      <c r="J22" s="12">
        <f t="shared" si="3"/>
        <v>1.0175641606011026</v>
      </c>
      <c r="K22" s="12">
        <f t="shared" si="4"/>
        <v>1.0295071653174228</v>
      </c>
      <c r="N22">
        <v>5.7480911649307208E-2</v>
      </c>
      <c r="O22">
        <v>50</v>
      </c>
      <c r="W22" s="12">
        <f t="shared" si="0"/>
        <v>2.0153227789966931E-3</v>
      </c>
      <c r="X22" s="12">
        <f t="shared" si="1"/>
        <v>3.2512543616629677E-3</v>
      </c>
    </row>
    <row r="23" spans="1:24" x14ac:dyDescent="0.2">
      <c r="A23" s="3">
        <v>22</v>
      </c>
      <c r="B23" s="3">
        <v>2</v>
      </c>
      <c r="C23" s="9">
        <v>1.0100315205899999</v>
      </c>
      <c r="D23" s="12">
        <f t="shared" si="5"/>
        <v>4.1244953994099998</v>
      </c>
      <c r="E23" s="12">
        <f t="shared" si="6"/>
        <v>1.0311238498524999</v>
      </c>
      <c r="F23" s="12">
        <f t="shared" si="8"/>
        <v>1.0342597564277498</v>
      </c>
      <c r="G23" s="13">
        <f t="shared" si="7"/>
        <v>-2.4228235837749912E-2</v>
      </c>
      <c r="H23" s="13">
        <v>-3.3827267290963393E-3</v>
      </c>
      <c r="I23" s="12">
        <f t="shared" si="2"/>
        <v>1.0134142473190961</v>
      </c>
      <c r="J23" s="12">
        <f t="shared" si="3"/>
        <v>1.0175306296185036</v>
      </c>
      <c r="K23" s="12">
        <f t="shared" si="4"/>
        <v>1.0141479028894074</v>
      </c>
      <c r="N23">
        <v>1.3169239738788224E-5</v>
      </c>
      <c r="O23">
        <v>1.1455315652554501E-2</v>
      </c>
      <c r="W23" s="12">
        <f t="shared" si="0"/>
        <v>1.6944603234875154E-5</v>
      </c>
      <c r="X23" s="12">
        <f t="shared" si="1"/>
        <v>5.3996331389877253E-5</v>
      </c>
    </row>
    <row r="24" spans="1:24" x14ac:dyDescent="0.2">
      <c r="A24" s="1">
        <v>23</v>
      </c>
      <c r="B24" s="3">
        <v>3</v>
      </c>
      <c r="C24" s="9">
        <v>1.0172937095999999</v>
      </c>
      <c r="D24" s="12">
        <f t="shared" si="5"/>
        <v>4.0707297857479992</v>
      </c>
      <c r="E24" s="12">
        <f t="shared" si="6"/>
        <v>1.0176824464369998</v>
      </c>
      <c r="F24" s="12">
        <f t="shared" si="8"/>
        <v>1.0244031481447498</v>
      </c>
      <c r="G24" s="13">
        <f t="shared" si="7"/>
        <v>-7.1094385447498798E-3</v>
      </c>
      <c r="H24" s="13">
        <v>-9.7481726511901082E-3</v>
      </c>
      <c r="I24" s="12">
        <f t="shared" si="2"/>
        <v>1.02704188225119</v>
      </c>
      <c r="J24" s="12">
        <f t="shared" si="3"/>
        <v>1.0174970986359044</v>
      </c>
      <c r="K24" s="12">
        <f t="shared" si="4"/>
        <v>1.0077489259847143</v>
      </c>
      <c r="W24" s="12">
        <f t="shared" si="0"/>
        <v>9.1102894262623421E-5</v>
      </c>
      <c r="X24" s="12">
        <f t="shared" si="1"/>
        <v>7.4012635871417992E-9</v>
      </c>
    </row>
    <row r="25" spans="1:24" x14ac:dyDescent="0.2">
      <c r="A25" s="3">
        <v>24</v>
      </c>
      <c r="B25" s="5">
        <v>4</v>
      </c>
      <c r="C25" s="9">
        <v>1.0227706573499999</v>
      </c>
      <c r="D25" s="12">
        <f t="shared" si="5"/>
        <v>4.0728469701019998</v>
      </c>
      <c r="E25" s="12">
        <f t="shared" si="6"/>
        <v>1.0182117425255</v>
      </c>
      <c r="F25" s="12">
        <f t="shared" si="8"/>
        <v>1.0179470944812499</v>
      </c>
      <c r="G25" s="13">
        <f t="shared" si="7"/>
        <v>4.8235628687500753E-3</v>
      </c>
      <c r="H25" s="13">
        <v>1.1878946639661478E-3</v>
      </c>
      <c r="I25" s="12">
        <f t="shared" si="2"/>
        <v>1.0215827626860339</v>
      </c>
      <c r="J25" s="12">
        <f t="shared" si="3"/>
        <v>1.0174635676533055</v>
      </c>
      <c r="K25" s="12">
        <f t="shared" si="4"/>
        <v>1.0186514623172715</v>
      </c>
      <c r="W25" s="12">
        <f t="shared" si="0"/>
        <v>1.6967767717654286E-5</v>
      </c>
      <c r="X25" s="12">
        <f t="shared" si="1"/>
        <v>2.9061987752580441E-5</v>
      </c>
    </row>
    <row r="26" spans="1:24" x14ac:dyDescent="0.2">
      <c r="A26" s="1">
        <v>25</v>
      </c>
      <c r="B26" s="1">
        <v>1</v>
      </c>
      <c r="C26" s="9">
        <v>1.0206338982079997</v>
      </c>
      <c r="D26" s="12">
        <f t="shared" si="5"/>
        <v>4.0627631514199996</v>
      </c>
      <c r="E26" s="12">
        <f t="shared" si="6"/>
        <v>1.0156907878549999</v>
      </c>
      <c r="F26" s="12">
        <f t="shared" si="8"/>
        <v>1.0169512651902499</v>
      </c>
      <c r="G26" s="13">
        <f t="shared" si="7"/>
        <v>3.6826330177497368E-3</v>
      </c>
      <c r="H26" s="13">
        <v>1.19430047163203E-2</v>
      </c>
      <c r="I26" s="12">
        <f t="shared" si="2"/>
        <v>1.0086908934916794</v>
      </c>
      <c r="J26" s="12">
        <f t="shared" si="3"/>
        <v>1.0174300366707063</v>
      </c>
      <c r="K26" s="12">
        <f t="shared" si="4"/>
        <v>1.0293730413870266</v>
      </c>
      <c r="W26" s="12">
        <f t="shared" si="0"/>
        <v>7.6372623503532557E-5</v>
      </c>
      <c r="X26" s="12">
        <f t="shared" si="1"/>
        <v>1.0589544361803619E-5</v>
      </c>
    </row>
    <row r="27" spans="1:24" x14ac:dyDescent="0.2">
      <c r="A27" s="3">
        <v>26</v>
      </c>
      <c r="B27" s="3">
        <v>2</v>
      </c>
      <c r="C27" s="9">
        <v>1.0121487049440001</v>
      </c>
      <c r="D27" s="12">
        <f t="shared" si="5"/>
        <v>4.05274628975</v>
      </c>
      <c r="E27" s="12">
        <f t="shared" si="6"/>
        <v>1.0131865724375</v>
      </c>
      <c r="F27" s="12">
        <f t="shared" si="8"/>
        <v>1.0144386801462499</v>
      </c>
      <c r="G27" s="13">
        <f t="shared" si="7"/>
        <v>-2.2899752022498276E-3</v>
      </c>
      <c r="H27" s="13">
        <v>-3.3827267290963393E-3</v>
      </c>
      <c r="I27" s="12">
        <f t="shared" si="2"/>
        <v>1.0155314316730963</v>
      </c>
      <c r="J27" s="12">
        <f t="shared" si="3"/>
        <v>1.0173965056881074</v>
      </c>
      <c r="K27" s="12">
        <f t="shared" si="4"/>
        <v>1.0140137789590111</v>
      </c>
      <c r="W27" s="12">
        <f t="shared" si="0"/>
        <v>3.478501081469306E-6</v>
      </c>
      <c r="X27" s="12">
        <f t="shared" si="1"/>
        <v>2.7363729816117647E-5</v>
      </c>
    </row>
    <row r="28" spans="1:24" x14ac:dyDescent="0.2">
      <c r="A28" s="1">
        <v>27</v>
      </c>
      <c r="B28" s="3">
        <v>3</v>
      </c>
      <c r="C28" s="9">
        <v>1.0072098909180001</v>
      </c>
      <c r="D28" s="12">
        <f t="shared" si="5"/>
        <v>4.0418369692739997</v>
      </c>
      <c r="E28" s="12">
        <f t="shared" si="6"/>
        <v>1.0104592423184999</v>
      </c>
      <c r="F28" s="12">
        <f t="shared" si="8"/>
        <v>1.0118229073779998</v>
      </c>
      <c r="G28" s="13">
        <f t="shared" si="7"/>
        <v>-4.6130164599997858E-3</v>
      </c>
      <c r="H28" s="13">
        <v>-9.7481726511901082E-3</v>
      </c>
      <c r="I28" s="12">
        <f t="shared" si="2"/>
        <v>1.0169580635691902</v>
      </c>
      <c r="J28" s="12">
        <f t="shared" si="3"/>
        <v>1.0173629747055084</v>
      </c>
      <c r="K28" s="12">
        <f t="shared" si="4"/>
        <v>1.0076148020543183</v>
      </c>
      <c r="W28" s="12">
        <f t="shared" si="0"/>
        <v>1.6395302831453018E-7</v>
      </c>
      <c r="X28" s="12">
        <f t="shared" si="1"/>
        <v>1.0342583435366791E-4</v>
      </c>
    </row>
    <row r="29" spans="1:24" x14ac:dyDescent="0.2">
      <c r="A29" s="3">
        <v>28</v>
      </c>
      <c r="B29" s="5">
        <v>4</v>
      </c>
      <c r="C29" s="9">
        <v>1.0127537956799999</v>
      </c>
      <c r="D29" s="12">
        <f t="shared" si="5"/>
        <v>4.0428432488109998</v>
      </c>
      <c r="E29" s="12">
        <f t="shared" si="6"/>
        <v>1.0107108122027499</v>
      </c>
      <c r="F29" s="12">
        <f t="shared" si="8"/>
        <v>1.0105850272606249</v>
      </c>
      <c r="G29" s="13">
        <f t="shared" si="7"/>
        <v>2.1687684193749668E-3</v>
      </c>
      <c r="H29" s="13">
        <v>1.1878946639661478E-3</v>
      </c>
      <c r="I29" s="12">
        <f t="shared" si="2"/>
        <v>1.0115659010160338</v>
      </c>
      <c r="J29" s="12">
        <f t="shared" si="3"/>
        <v>1.0173294437229092</v>
      </c>
      <c r="K29" s="12">
        <f t="shared" si="4"/>
        <v>1.0185173383868753</v>
      </c>
      <c r="W29" s="12">
        <f t="shared" si="0"/>
        <v>3.3218424533976637E-5</v>
      </c>
      <c r="X29" s="12">
        <f t="shared" si="1"/>
        <v>2.13993626725858E-5</v>
      </c>
    </row>
    <row r="30" spans="1:24" x14ac:dyDescent="0.2">
      <c r="A30" s="1">
        <v>29</v>
      </c>
      <c r="B30" s="1">
        <v>1</v>
      </c>
      <c r="C30" s="9">
        <v>1.0097245777319996</v>
      </c>
      <c r="D30" s="12">
        <f t="shared" si="5"/>
        <v>4.029436633562999</v>
      </c>
      <c r="E30" s="12">
        <f t="shared" si="6"/>
        <v>1.0073591583907497</v>
      </c>
      <c r="F30" s="12">
        <f t="shared" si="8"/>
        <v>1.0090349852967497</v>
      </c>
      <c r="G30" s="13">
        <f t="shared" si="7"/>
        <v>6.8959243524990832E-4</v>
      </c>
      <c r="H30" s="13">
        <v>1.19430047163203E-2</v>
      </c>
      <c r="I30" s="12">
        <f t="shared" si="2"/>
        <v>0.99778157301567938</v>
      </c>
      <c r="J30" s="12">
        <f t="shared" si="3"/>
        <v>1.0172959127403103</v>
      </c>
      <c r="K30" s="12">
        <f t="shared" si="4"/>
        <v>1.0292389174566305</v>
      </c>
      <c r="W30" s="12">
        <f t="shared" si="0"/>
        <v>3.8080945488830771E-4</v>
      </c>
      <c r="X30" s="12">
        <f t="shared" si="1"/>
        <v>5.8601512362608975E-5</v>
      </c>
    </row>
    <row r="31" spans="1:24" x14ac:dyDescent="0.2">
      <c r="A31" s="3">
        <v>30</v>
      </c>
      <c r="B31" s="3">
        <v>2</v>
      </c>
      <c r="C31" s="9">
        <v>1.0131549844810002</v>
      </c>
      <c r="D31" s="12">
        <f t="shared" si="5"/>
        <v>4.0251048963629996</v>
      </c>
      <c r="E31" s="12">
        <f t="shared" si="6"/>
        <v>1.0062762240907499</v>
      </c>
      <c r="F31" s="12">
        <f t="shared" si="8"/>
        <v>1.0068176912407498</v>
      </c>
      <c r="G31" s="13">
        <f t="shared" si="7"/>
        <v>6.3372932402503412E-3</v>
      </c>
      <c r="H31" s="13">
        <v>-3.3827267290963393E-3</v>
      </c>
      <c r="I31" s="12">
        <f t="shared" si="2"/>
        <v>1.0165377112100964</v>
      </c>
      <c r="J31" s="12">
        <f t="shared" si="3"/>
        <v>1.0172623817577111</v>
      </c>
      <c r="K31" s="12">
        <f t="shared" si="4"/>
        <v>1.0138796550286149</v>
      </c>
      <c r="W31" s="12">
        <f t="shared" si="0"/>
        <v>5.2514740258020969E-7</v>
      </c>
      <c r="X31" s="12">
        <f t="shared" si="1"/>
        <v>1.7848560858249962E-5</v>
      </c>
    </row>
    <row r="32" spans="1:24" x14ac:dyDescent="0.2">
      <c r="A32" s="1">
        <v>31</v>
      </c>
      <c r="B32" s="3">
        <v>3</v>
      </c>
      <c r="C32" s="9">
        <v>0.99380327566999982</v>
      </c>
      <c r="D32" s="12">
        <f t="shared" si="5"/>
        <v>4.0235019275099999</v>
      </c>
      <c r="E32" s="12">
        <f t="shared" si="6"/>
        <v>1.0058754818775</v>
      </c>
      <c r="F32" s="12">
        <f t="shared" si="8"/>
        <v>1.0060758529841249</v>
      </c>
      <c r="G32" s="13">
        <f t="shared" si="7"/>
        <v>-1.2272577314125122E-2</v>
      </c>
      <c r="H32" s="13">
        <v>-9.7481726511901082E-3</v>
      </c>
      <c r="I32" s="12">
        <f t="shared" si="2"/>
        <v>1.00355144832119</v>
      </c>
      <c r="J32" s="12">
        <f t="shared" si="3"/>
        <v>1.0172288507751122</v>
      </c>
      <c r="K32" s="12">
        <f t="shared" si="4"/>
        <v>1.0074806781239221</v>
      </c>
      <c r="W32" s="12">
        <f t="shared" si="0"/>
        <v>1.8707133788655806E-4</v>
      </c>
      <c r="X32" s="12">
        <f t="shared" si="1"/>
        <v>5.5584967958383883E-4</v>
      </c>
    </row>
    <row r="33" spans="1:24" x14ac:dyDescent="0.2">
      <c r="A33" s="3">
        <v>32</v>
      </c>
      <c r="B33" s="5">
        <v>4</v>
      </c>
      <c r="C33" s="9">
        <v>1.0084220584799999</v>
      </c>
      <c r="D33" s="12">
        <f t="shared" si="5"/>
        <v>4.0228986937849998</v>
      </c>
      <c r="E33" s="12">
        <f t="shared" si="6"/>
        <v>1.0057246734462499</v>
      </c>
      <c r="F33" s="12">
        <f t="shared" si="8"/>
        <v>1.005800077661875</v>
      </c>
      <c r="G33" s="13">
        <f t="shared" si="7"/>
        <v>2.6219808181249249E-3</v>
      </c>
      <c r="H33" s="13">
        <v>1.1878946639661478E-3</v>
      </c>
      <c r="I33" s="12">
        <f t="shared" si="2"/>
        <v>1.0072341638160338</v>
      </c>
      <c r="J33" s="12">
        <f t="shared" si="3"/>
        <v>1.0171953197925132</v>
      </c>
      <c r="K33" s="12">
        <f t="shared" si="4"/>
        <v>1.0183832144564793</v>
      </c>
      <c r="W33" s="12">
        <f t="shared" si="0"/>
        <v>9.9224628387751201E-5</v>
      </c>
      <c r="X33" s="12">
        <f t="shared" si="1"/>
        <v>8.0240061739636262E-5</v>
      </c>
    </row>
    <row r="34" spans="1:24" x14ac:dyDescent="0.2">
      <c r="A34" s="1">
        <v>33</v>
      </c>
      <c r="B34" s="1">
        <v>1</v>
      </c>
      <c r="C34" s="9">
        <v>1.0081216088790002</v>
      </c>
      <c r="D34" s="12">
        <f t="shared" si="5"/>
        <v>4.0335001685470004</v>
      </c>
      <c r="E34" s="12">
        <f t="shared" si="6"/>
        <v>1.0083750421367501</v>
      </c>
      <c r="F34" s="12">
        <f t="shared" si="8"/>
        <v>1.0070498577914999</v>
      </c>
      <c r="G34" s="13">
        <f t="shared" si="7"/>
        <v>1.071751087500239E-3</v>
      </c>
      <c r="H34" s="13">
        <v>1.19430047163203E-2</v>
      </c>
      <c r="I34" s="12">
        <f t="shared" si="2"/>
        <v>0.99617860416267989</v>
      </c>
      <c r="J34" s="12">
        <f t="shared" si="3"/>
        <v>1.017161788809914</v>
      </c>
      <c r="K34" s="12">
        <f t="shared" si="4"/>
        <v>1.0291047935262343</v>
      </c>
      <c r="W34" s="12">
        <f t="shared" ref="W34:W53" si="11">(C34-K34)^2</f>
        <v>4.4029403793992267E-4</v>
      </c>
      <c r="X34" s="12">
        <f t="shared" ref="X34:X53" si="12">(C34-$L$1)^2</f>
        <v>8.5712995497772251E-5</v>
      </c>
    </row>
    <row r="35" spans="1:24" x14ac:dyDescent="0.2">
      <c r="A35" s="3">
        <v>34</v>
      </c>
      <c r="B35" s="3">
        <v>2</v>
      </c>
      <c r="C35" s="9">
        <v>1.012551750756</v>
      </c>
      <c r="D35" s="12">
        <f t="shared" si="5"/>
        <v>4.0420671570670006</v>
      </c>
      <c r="E35" s="12">
        <f t="shared" si="6"/>
        <v>1.0105167892667501</v>
      </c>
      <c r="F35" s="12">
        <f t="shared" si="8"/>
        <v>1.0094459157017501</v>
      </c>
      <c r="G35" s="13">
        <f t="shared" si="7"/>
        <v>3.1058350542498836E-3</v>
      </c>
      <c r="H35" s="13">
        <v>-3.3827267290963393E-3</v>
      </c>
      <c r="I35" s="12">
        <f t="shared" si="2"/>
        <v>1.0159344774850962</v>
      </c>
      <c r="J35" s="12">
        <f t="shared" si="3"/>
        <v>1.0171282578273151</v>
      </c>
      <c r="K35" s="12">
        <f t="shared" si="4"/>
        <v>1.0137455310982189</v>
      </c>
      <c r="W35" s="12">
        <f t="shared" si="11"/>
        <v>1.4251115054681355E-6</v>
      </c>
      <c r="X35" s="12">
        <f t="shared" si="12"/>
        <v>2.3309482040552263E-5</v>
      </c>
    </row>
    <row r="36" spans="1:24" x14ac:dyDescent="0.2">
      <c r="A36" s="1">
        <v>35</v>
      </c>
      <c r="B36" s="3">
        <v>3</v>
      </c>
      <c r="C36" s="9">
        <v>1.0044047504319999</v>
      </c>
      <c r="D36" s="12">
        <f t="shared" si="5"/>
        <v>4.0517365303959991</v>
      </c>
      <c r="E36" s="12">
        <f t="shared" si="6"/>
        <v>1.0129341325989998</v>
      </c>
      <c r="F36" s="12">
        <f t="shared" si="8"/>
        <v>1.011725460932875</v>
      </c>
      <c r="G36" s="13">
        <f t="shared" si="7"/>
        <v>-7.3207105008750162E-3</v>
      </c>
      <c r="H36" s="13">
        <v>-9.7481726511901082E-3</v>
      </c>
      <c r="I36" s="12">
        <f t="shared" si="2"/>
        <v>1.01415292308319</v>
      </c>
      <c r="J36" s="12">
        <f t="shared" si="3"/>
        <v>1.0170947268447161</v>
      </c>
      <c r="K36" s="12">
        <f t="shared" si="4"/>
        <v>1.007346554193526</v>
      </c>
      <c r="W36" s="12">
        <f t="shared" si="11"/>
        <v>8.6542093713290226E-6</v>
      </c>
      <c r="X36" s="12">
        <f t="shared" si="12"/>
        <v>1.6835035939687058E-4</v>
      </c>
    </row>
    <row r="37" spans="1:24" x14ac:dyDescent="0.2">
      <c r="A37" s="3">
        <v>36</v>
      </c>
      <c r="B37" s="5">
        <v>4</v>
      </c>
      <c r="C37" s="9">
        <v>1.0169890469999996</v>
      </c>
      <c r="D37" s="12">
        <f t="shared" si="5"/>
        <v>4.0458971635839998</v>
      </c>
      <c r="E37" s="12">
        <f t="shared" si="6"/>
        <v>1.0114742908959999</v>
      </c>
      <c r="F37" s="12">
        <f t="shared" si="8"/>
        <v>1.0122042117474999</v>
      </c>
      <c r="G37" s="13">
        <f t="shared" si="7"/>
        <v>4.7848352524997306E-3</v>
      </c>
      <c r="H37" s="13">
        <v>1.1878946639661478E-3</v>
      </c>
      <c r="I37" s="12">
        <f t="shared" si="2"/>
        <v>1.0158011523360335</v>
      </c>
      <c r="J37" s="12">
        <f t="shared" si="3"/>
        <v>1.017061195862117</v>
      </c>
      <c r="K37" s="12">
        <f t="shared" si="4"/>
        <v>1.018249090526083</v>
      </c>
      <c r="W37" s="12">
        <f t="shared" si="11"/>
        <v>1.5877096876247964E-6</v>
      </c>
      <c r="X37" s="12">
        <f t="shared" si="12"/>
        <v>1.5264117403228076E-7</v>
      </c>
    </row>
    <row r="38" spans="1:24" x14ac:dyDescent="0.2">
      <c r="A38" s="1">
        <v>37</v>
      </c>
      <c r="B38" s="1">
        <v>1</v>
      </c>
      <c r="C38" s="9">
        <v>1.0177909822079998</v>
      </c>
      <c r="D38" s="12">
        <f t="shared" si="5"/>
        <v>4.039488260832</v>
      </c>
      <c r="E38" s="12">
        <f t="shared" si="6"/>
        <v>1.009872065208</v>
      </c>
      <c r="F38" s="12">
        <f t="shared" si="8"/>
        <v>1.010673178052</v>
      </c>
      <c r="G38" s="13">
        <f t="shared" si="7"/>
        <v>7.1178041559998295E-3</v>
      </c>
      <c r="H38" s="13">
        <v>1.19430047163203E-2</v>
      </c>
      <c r="I38" s="12">
        <f t="shared" si="2"/>
        <v>1.0058479774916795</v>
      </c>
      <c r="J38" s="12">
        <f t="shared" si="3"/>
        <v>1.017027664879518</v>
      </c>
      <c r="K38" s="12">
        <f t="shared" si="4"/>
        <v>1.0289706695958383</v>
      </c>
      <c r="W38" s="12">
        <f t="shared" si="11"/>
        <v>1.2498541008979471E-4</v>
      </c>
      <c r="X38" s="12">
        <f t="shared" si="12"/>
        <v>1.6911999176917084E-7</v>
      </c>
    </row>
    <row r="39" spans="1:24" x14ac:dyDescent="0.2">
      <c r="A39" s="3">
        <v>38</v>
      </c>
      <c r="B39" s="3">
        <v>2</v>
      </c>
      <c r="C39" s="9">
        <v>1.0067123839440002</v>
      </c>
      <c r="D39" s="12">
        <f t="shared" si="5"/>
        <v>4.0302176269360004</v>
      </c>
      <c r="E39" s="12">
        <f t="shared" si="6"/>
        <v>1.0075544067340001</v>
      </c>
      <c r="F39" s="12">
        <f t="shared" si="8"/>
        <v>1.008713235971</v>
      </c>
      <c r="G39" s="13">
        <f t="shared" si="7"/>
        <v>-2.0008520269998442E-3</v>
      </c>
      <c r="H39" s="13">
        <v>-3.3827267290963393E-3</v>
      </c>
      <c r="I39" s="12">
        <f t="shared" si="2"/>
        <v>1.0100951106730964</v>
      </c>
      <c r="J39" s="12">
        <f t="shared" si="3"/>
        <v>1.0169941338969188</v>
      </c>
      <c r="K39" s="12">
        <f t="shared" si="4"/>
        <v>1.0136114071678226</v>
      </c>
      <c r="W39" s="12">
        <f t="shared" si="11"/>
        <v>4.7596521442840949E-5</v>
      </c>
      <c r="X39" s="12">
        <f t="shared" si="12"/>
        <v>1.1379248942431512E-4</v>
      </c>
    </row>
    <row r="40" spans="1:24" x14ac:dyDescent="0.2">
      <c r="A40" s="1">
        <v>39</v>
      </c>
      <c r="B40" s="3">
        <v>3</v>
      </c>
      <c r="C40" s="9">
        <v>0.99799584768000005</v>
      </c>
      <c r="D40" s="12">
        <f t="shared" si="5"/>
        <v>4.0252800673280005</v>
      </c>
      <c r="E40" s="12">
        <f t="shared" si="6"/>
        <v>1.0063200168320001</v>
      </c>
      <c r="F40" s="12">
        <f t="shared" si="8"/>
        <v>1.0069372117830002</v>
      </c>
      <c r="G40" s="13">
        <f t="shared" si="7"/>
        <v>-8.9413641030001711E-3</v>
      </c>
      <c r="H40" s="13">
        <v>-9.7481726511901082E-3</v>
      </c>
      <c r="I40" s="12">
        <f t="shared" si="2"/>
        <v>1.0077440203311903</v>
      </c>
      <c r="J40" s="12">
        <f t="shared" si="3"/>
        <v>1.0169606029143199</v>
      </c>
      <c r="K40" s="12">
        <f t="shared" si="4"/>
        <v>1.0072124302631298</v>
      </c>
      <c r="W40" s="12">
        <f t="shared" si="11"/>
        <v>8.4945394511650474E-5</v>
      </c>
      <c r="X40" s="12">
        <f t="shared" si="12"/>
        <v>3.7573528910315871E-4</v>
      </c>
    </row>
    <row r="41" spans="1:24" x14ac:dyDescent="0.2">
      <c r="A41" s="3">
        <v>40</v>
      </c>
      <c r="B41" s="5">
        <v>4</v>
      </c>
      <c r="C41" s="9">
        <v>1.007718413104</v>
      </c>
      <c r="D41" s="12">
        <f t="shared" si="5"/>
        <v>4.0318143426859994</v>
      </c>
      <c r="E41" s="12">
        <f t="shared" si="6"/>
        <v>1.0079535856714998</v>
      </c>
      <c r="F41" s="12">
        <f t="shared" si="8"/>
        <v>1.0071368012517499</v>
      </c>
      <c r="G41" s="13">
        <f t="shared" si="7"/>
        <v>5.8161185225014123E-4</v>
      </c>
      <c r="H41" s="13">
        <v>1.1878946639661478E-3</v>
      </c>
      <c r="I41" s="12">
        <f t="shared" si="2"/>
        <v>1.0065305184400339</v>
      </c>
      <c r="J41" s="12">
        <f t="shared" si="3"/>
        <v>1.0169270719317209</v>
      </c>
      <c r="K41" s="12">
        <f t="shared" si="4"/>
        <v>1.018114966595687</v>
      </c>
      <c r="W41" s="12">
        <f t="shared" si="11"/>
        <v>1.0808832450550915E-4</v>
      </c>
      <c r="X41" s="12">
        <f t="shared" si="12"/>
        <v>9.3341241194223366E-5</v>
      </c>
    </row>
    <row r="42" spans="1:24" x14ac:dyDescent="0.2">
      <c r="A42" s="1">
        <v>41</v>
      </c>
      <c r="B42" s="1">
        <v>1</v>
      </c>
      <c r="C42" s="9">
        <v>1.0128534226000001</v>
      </c>
      <c r="D42" s="12">
        <f t="shared" si="5"/>
        <v>4.0362149259860001</v>
      </c>
      <c r="E42" s="12">
        <f t="shared" si="6"/>
        <v>1.0090537314965</v>
      </c>
      <c r="F42" s="12">
        <f t="shared" si="8"/>
        <v>1.0085036585839999</v>
      </c>
      <c r="G42" s="13">
        <f t="shared" si="7"/>
        <v>4.3497640160001794E-3</v>
      </c>
      <c r="H42" s="13">
        <v>1.19430047163203E-2</v>
      </c>
      <c r="I42" s="12">
        <f t="shared" si="2"/>
        <v>1.0009104178836798</v>
      </c>
      <c r="J42" s="12">
        <f t="shared" si="3"/>
        <v>1.0168935409491218</v>
      </c>
      <c r="K42" s="12">
        <f t="shared" si="4"/>
        <v>1.028836545665442</v>
      </c>
      <c r="W42" s="12">
        <f t="shared" si="11"/>
        <v>2.5546022292506144E-4</v>
      </c>
      <c r="X42" s="12">
        <f t="shared" si="12"/>
        <v>2.0487550987171682E-5</v>
      </c>
    </row>
    <row r="43" spans="1:24" x14ac:dyDescent="0.2">
      <c r="A43" s="3">
        <v>42</v>
      </c>
      <c r="B43" s="3">
        <v>2</v>
      </c>
      <c r="C43" s="9">
        <v>1.0132466593019998</v>
      </c>
      <c r="D43" s="12">
        <f t="shared" si="5"/>
        <v>4.0483219162809991</v>
      </c>
      <c r="E43" s="12">
        <f t="shared" si="6"/>
        <v>1.0120804790702498</v>
      </c>
      <c r="F43" s="12">
        <f t="shared" si="8"/>
        <v>1.0105671052833749</v>
      </c>
      <c r="G43" s="13">
        <f t="shared" si="7"/>
        <v>2.6795540186248523E-3</v>
      </c>
      <c r="H43" s="13">
        <v>-3.3827267290963393E-3</v>
      </c>
      <c r="I43" s="12">
        <f t="shared" si="2"/>
        <v>1.016629386031096</v>
      </c>
      <c r="J43" s="12">
        <f t="shared" si="3"/>
        <v>1.0168600099665228</v>
      </c>
      <c r="K43" s="12">
        <f t="shared" si="4"/>
        <v>1.0134772832374266</v>
      </c>
      <c r="W43" s="12">
        <f t="shared" si="11"/>
        <v>5.3187399591759786E-8</v>
      </c>
      <c r="X43" s="12">
        <f t="shared" si="12"/>
        <v>1.7082357683027955E-5</v>
      </c>
    </row>
    <row r="44" spans="1:24" x14ac:dyDescent="0.2">
      <c r="A44" s="1">
        <v>43</v>
      </c>
      <c r="B44" s="3">
        <v>3</v>
      </c>
      <c r="C44" s="9">
        <v>1.0023964309799998</v>
      </c>
      <c r="D44" s="12">
        <f t="shared" si="5"/>
        <v>4.056716798596999</v>
      </c>
      <c r="E44" s="12">
        <f t="shared" si="6"/>
        <v>1.0141791996492497</v>
      </c>
      <c r="F44" s="12">
        <f t="shared" si="8"/>
        <v>1.0131298393597499</v>
      </c>
      <c r="G44" s="13">
        <f t="shared" si="7"/>
        <v>-1.073340837975012E-2</v>
      </c>
      <c r="H44" s="13">
        <v>-9.7481726511901082E-3</v>
      </c>
      <c r="I44" s="12">
        <f t="shared" si="2"/>
        <v>1.0121446036311899</v>
      </c>
      <c r="J44" s="12">
        <f t="shared" si="3"/>
        <v>1.0168264789839236</v>
      </c>
      <c r="K44" s="12">
        <f t="shared" si="4"/>
        <v>1.0070783063327335</v>
      </c>
      <c r="W44" s="12">
        <f t="shared" si="11"/>
        <v>2.1919956818536136E-5</v>
      </c>
      <c r="X44" s="12">
        <f t="shared" si="12"/>
        <v>2.2449955508648737E-4</v>
      </c>
    </row>
    <row r="45" spans="1:24" x14ac:dyDescent="0.2">
      <c r="A45" s="3">
        <v>44</v>
      </c>
      <c r="B45" s="5">
        <v>4</v>
      </c>
      <c r="C45" s="9">
        <v>1.019825403399</v>
      </c>
      <c r="D45" s="12">
        <f t="shared" si="5"/>
        <v>4.0637044354429994</v>
      </c>
      <c r="E45" s="12">
        <f t="shared" si="6"/>
        <v>1.0159261088607499</v>
      </c>
      <c r="F45" s="12">
        <f t="shared" si="8"/>
        <v>1.0150526542549998</v>
      </c>
      <c r="G45" s="13">
        <f t="shared" si="7"/>
        <v>4.7727491440001657E-3</v>
      </c>
      <c r="H45" s="13">
        <v>1.1878946639661478E-3</v>
      </c>
      <c r="I45" s="12">
        <f t="shared" si="2"/>
        <v>1.0186375087350339</v>
      </c>
      <c r="J45" s="12">
        <f t="shared" si="3"/>
        <v>1.0167929480013247</v>
      </c>
      <c r="K45" s="12">
        <f t="shared" si="4"/>
        <v>1.0179808426652908</v>
      </c>
      <c r="W45" s="12">
        <f t="shared" si="11"/>
        <v>3.4024043003418207E-6</v>
      </c>
      <c r="X45" s="12">
        <f t="shared" si="12"/>
        <v>5.9812684985564342E-6</v>
      </c>
    </row>
    <row r="46" spans="1:24" x14ac:dyDescent="0.2">
      <c r="A46" s="1">
        <v>45</v>
      </c>
      <c r="B46" s="1">
        <v>1</v>
      </c>
      <c r="C46" s="9">
        <v>1.0212483049159997</v>
      </c>
      <c r="D46" s="12">
        <f t="shared" si="5"/>
        <v>4.0721421060829996</v>
      </c>
      <c r="E46" s="12">
        <f t="shared" si="6"/>
        <v>1.0180355265207499</v>
      </c>
      <c r="F46" s="12">
        <f t="shared" si="8"/>
        <v>1.01698081769075</v>
      </c>
      <c r="G46" s="13">
        <f t="shared" si="7"/>
        <v>4.267487225249722E-3</v>
      </c>
      <c r="H46" s="13">
        <v>1.19430047163203E-2</v>
      </c>
      <c r="I46" s="12">
        <f t="shared" si="2"/>
        <v>1.0093053001996795</v>
      </c>
      <c r="J46" s="12">
        <f t="shared" si="3"/>
        <v>1.0167594170187257</v>
      </c>
      <c r="K46" s="12">
        <f t="shared" si="4"/>
        <v>1.028702421735046</v>
      </c>
      <c r="W46" s="12">
        <f t="shared" si="11"/>
        <v>5.5563857551988719E-5</v>
      </c>
      <c r="X46" s="12">
        <f t="shared" si="12"/>
        <v>1.4965792986575809E-5</v>
      </c>
    </row>
    <row r="47" spans="1:24" x14ac:dyDescent="0.2">
      <c r="A47" s="3">
        <v>46</v>
      </c>
      <c r="B47" s="3">
        <v>2</v>
      </c>
      <c r="C47" s="9">
        <v>1.0202342961479998</v>
      </c>
      <c r="D47" s="12">
        <f t="shared" si="5"/>
        <v>4.0814938764759994</v>
      </c>
      <c r="E47" s="12">
        <f t="shared" si="6"/>
        <v>1.0203734691189998</v>
      </c>
      <c r="F47" s="12">
        <f t="shared" si="8"/>
        <v>1.0192044978198749</v>
      </c>
      <c r="G47" s="13">
        <f t="shared" si="7"/>
        <v>1.0297983281248868E-3</v>
      </c>
      <c r="H47" s="13">
        <v>-3.3827267290963393E-3</v>
      </c>
      <c r="I47" s="12">
        <f t="shared" si="2"/>
        <v>1.023617022877096</v>
      </c>
      <c r="J47" s="12">
        <f t="shared" si="3"/>
        <v>1.0167258860361266</v>
      </c>
      <c r="K47" s="12">
        <f t="shared" si="4"/>
        <v>1.0133431593070303</v>
      </c>
      <c r="W47" s="12">
        <f t="shared" si="11"/>
        <v>4.7487766960966065E-5</v>
      </c>
      <c r="X47" s="12">
        <f t="shared" si="12"/>
        <v>8.1484896784850001E-6</v>
      </c>
    </row>
    <row r="48" spans="1:24" x14ac:dyDescent="0.2">
      <c r="A48" s="1">
        <v>47</v>
      </c>
      <c r="B48" s="3">
        <v>3</v>
      </c>
      <c r="C48" s="9">
        <v>1.01083410162</v>
      </c>
      <c r="D48" s="12">
        <f t="shared" si="5"/>
        <v>4.1597139762229993</v>
      </c>
      <c r="E48" s="12">
        <f t="shared" si="6"/>
        <v>1.0399284940557498</v>
      </c>
      <c r="F48" s="12">
        <f t="shared" si="8"/>
        <v>1.0301509815873748</v>
      </c>
      <c r="G48" s="13">
        <f t="shared" si="7"/>
        <v>-1.9316879967374856E-2</v>
      </c>
      <c r="H48" s="13">
        <v>-9.7481726511901082E-3</v>
      </c>
      <c r="I48" s="12">
        <f t="shared" si="2"/>
        <v>1.0205822742711901</v>
      </c>
      <c r="J48" s="12">
        <f t="shared" si="3"/>
        <v>1.0166923550535276</v>
      </c>
      <c r="K48" s="12">
        <f t="shared" si="4"/>
        <v>1.0069441824023375</v>
      </c>
      <c r="W48" s="12">
        <f t="shared" si="11"/>
        <v>1.5131471519939748E-5</v>
      </c>
      <c r="X48" s="12">
        <f t="shared" si="12"/>
        <v>4.2845384378195743E-5</v>
      </c>
    </row>
    <row r="49" spans="1:24" x14ac:dyDescent="0.2">
      <c r="A49" s="3">
        <v>48</v>
      </c>
      <c r="B49" s="5">
        <v>4</v>
      </c>
      <c r="C49" s="9">
        <v>1.0291771737919997</v>
      </c>
      <c r="D49" s="12">
        <f t="shared" si="5"/>
        <v>4.1527395345549998</v>
      </c>
      <c r="E49" s="12">
        <f t="shared" si="6"/>
        <v>1.0381848836387499</v>
      </c>
      <c r="F49" s="12">
        <f t="shared" si="8"/>
        <v>1.0390566888472499</v>
      </c>
      <c r="G49" s="13">
        <f t="shared" si="7"/>
        <v>-9.8795150552501987E-3</v>
      </c>
      <c r="H49" s="13">
        <v>1.1878946639661478E-3</v>
      </c>
      <c r="I49" s="12">
        <f t="shared" si="2"/>
        <v>1.0279892791280336</v>
      </c>
      <c r="J49" s="12">
        <f t="shared" si="3"/>
        <v>1.0166588240709284</v>
      </c>
      <c r="K49" s="12">
        <f>J49+H49</f>
        <v>1.0178467187348945</v>
      </c>
      <c r="W49" s="12">
        <f t="shared" si="11"/>
        <v>1.2837921180108015E-4</v>
      </c>
      <c r="X49" s="12">
        <f t="shared" si="12"/>
        <v>1.3917943943296033E-4</v>
      </c>
    </row>
    <row r="50" spans="1:24" x14ac:dyDescent="0.2">
      <c r="A50" s="1">
        <v>49</v>
      </c>
      <c r="B50" s="1">
        <v>1</v>
      </c>
      <c r="C50" s="9">
        <v>1.0994684046630001</v>
      </c>
      <c r="D50" s="12">
        <f t="shared" si="5"/>
        <v>4.1333211730750001</v>
      </c>
      <c r="E50" s="12">
        <f t="shared" si="6"/>
        <v>1.03333029326875</v>
      </c>
      <c r="F50" s="12">
        <f t="shared" si="8"/>
        <v>1.03575758845375</v>
      </c>
      <c r="G50" s="13"/>
      <c r="H50" s="13">
        <v>1.19430047163203E-2</v>
      </c>
      <c r="I50" s="12">
        <f t="shared" si="2"/>
        <v>1.0875253999466798</v>
      </c>
      <c r="J50" s="12">
        <f t="shared" si="3"/>
        <v>1.0166252930883295</v>
      </c>
      <c r="K50" s="12">
        <f t="shared" ref="K50:K53" si="13">J50+H50</f>
        <v>1.0285682978046498</v>
      </c>
      <c r="W50" s="12">
        <f t="shared" si="11"/>
        <v>5.0268251525254987E-3</v>
      </c>
      <c r="X50" s="12">
        <f t="shared" si="12"/>
        <v>6.7385488338430905E-3</v>
      </c>
    </row>
    <row r="51" spans="1:24" x14ac:dyDescent="0.2">
      <c r="A51" s="3">
        <v>50</v>
      </c>
      <c r="B51" s="3">
        <v>2</v>
      </c>
      <c r="C51" s="9">
        <v>1.0132598544800002</v>
      </c>
      <c r="D51" s="12"/>
      <c r="E51" s="12"/>
      <c r="F51" s="12">
        <f t="shared" si="8"/>
        <v>0.51666514663437502</v>
      </c>
      <c r="G51" s="13"/>
      <c r="H51" s="13">
        <v>-3.3827267290963393E-3</v>
      </c>
      <c r="I51" s="12">
        <f t="shared" si="2"/>
        <v>1.0166425812090965</v>
      </c>
      <c r="J51" s="12">
        <f t="shared" si="3"/>
        <v>1.0165917621057305</v>
      </c>
      <c r="K51" s="12">
        <f t="shared" si="13"/>
        <v>1.0132090353766343</v>
      </c>
      <c r="W51" s="12">
        <f t="shared" si="11"/>
        <v>2.5825812669147065E-9</v>
      </c>
      <c r="X51" s="12">
        <f t="shared" si="12"/>
        <v>1.6973458319555754E-5</v>
      </c>
    </row>
    <row r="52" spans="1:24" x14ac:dyDescent="0.2">
      <c r="A52" s="1">
        <v>51</v>
      </c>
      <c r="B52" s="3">
        <v>3</v>
      </c>
      <c r="C52" s="9">
        <v>0.99141574013999989</v>
      </c>
      <c r="D52" s="12"/>
      <c r="E52" s="12"/>
      <c r="F52" s="12"/>
      <c r="G52" s="13"/>
      <c r="H52" s="13">
        <v>-9.7481726511901082E-3</v>
      </c>
      <c r="I52" s="12">
        <f t="shared" si="2"/>
        <v>1.00116391279119</v>
      </c>
      <c r="J52" s="12">
        <f t="shared" si="3"/>
        <v>1.0165582311231314</v>
      </c>
      <c r="K52" s="12">
        <f t="shared" si="13"/>
        <v>1.0068100584719413</v>
      </c>
      <c r="W52" s="12">
        <f t="shared" si="11"/>
        <v>2.3698503690514647E-4</v>
      </c>
      <c r="X52" s="12">
        <f t="shared" si="12"/>
        <v>6.7412929894992534E-4</v>
      </c>
    </row>
    <row r="53" spans="1:24" x14ac:dyDescent="0.2">
      <c r="A53" s="3">
        <v>52</v>
      </c>
      <c r="B53" s="5">
        <v>4</v>
      </c>
      <c r="C53" s="9">
        <v>1.0133496119480001</v>
      </c>
      <c r="D53" s="12"/>
      <c r="E53" s="12"/>
      <c r="F53" s="12"/>
      <c r="G53" s="13"/>
      <c r="H53" s="13">
        <v>1.1878946639661478E-3</v>
      </c>
      <c r="I53" s="12">
        <f t="shared" si="2"/>
        <v>1.012161717284034</v>
      </c>
      <c r="J53" s="12">
        <f t="shared" si="3"/>
        <v>1.0165247001405324</v>
      </c>
      <c r="K53" s="12">
        <f t="shared" si="13"/>
        <v>1.0177125948044985</v>
      </c>
      <c r="W53" s="12">
        <f t="shared" si="11"/>
        <v>1.903561940609883E-5</v>
      </c>
      <c r="X53" s="12">
        <f t="shared" si="12"/>
        <v>1.6241933701838413E-5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DE2CAA2956BAC4B9E388EBBBF0D743B" ma:contentTypeVersion="11" ma:contentTypeDescription="Создание документа." ma:contentTypeScope="" ma:versionID="fb7ad0b7f45bcde7dccce577395f0c49">
  <xsd:schema xmlns:xsd="http://www.w3.org/2001/XMLSchema" xmlns:xs="http://www.w3.org/2001/XMLSchema" xmlns:p="http://schemas.microsoft.com/office/2006/metadata/properties" xmlns:ns2="a8603823-bf11-4f23-a157-d0b11b6b1d59" xmlns:ns3="94e6e52d-c0dc-472c-8d80-4de3e1433d2d" targetNamespace="http://schemas.microsoft.com/office/2006/metadata/properties" ma:root="true" ma:fieldsID="143d6a6b09db4d0650493603075d67c0" ns2:_="" ns3:_="">
    <xsd:import namespace="a8603823-bf11-4f23-a157-d0b11b6b1d59"/>
    <xsd:import namespace="94e6e52d-c0dc-472c-8d80-4de3e1433d2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03823-bf11-4f23-a157-d0b11b6b1d5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2f86fe34-1e56-43c3-aba7-6d40d8891c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6e52d-c0dc-472c-8d80-4de3e1433d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dbced7c-91bd-4ffc-8cd5-78ff00dc5f52}" ma:internalName="TaxCatchAll" ma:showField="CatchAllData" ma:web="94e6e52d-c0dc-472c-8d80-4de3e1433d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8603823-bf11-4f23-a157-d0b11b6b1d59" xsi:nil="true"/>
    <TaxCatchAll xmlns="94e6e52d-c0dc-472c-8d80-4de3e1433d2d" xsi:nil="true"/>
    <lcf76f155ced4ddcb4097134ff3c332f xmlns="a8603823-bf11-4f23-a157-d0b11b6b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E9BF86-5092-4097-9601-64C90F22A9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4B408-C98B-4354-B717-267445330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03823-bf11-4f23-a157-d0b11b6b1d59"/>
    <ds:schemaRef ds:uri="94e6e52d-c0dc-472c-8d80-4de3e1433d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1716C-4595-43A5-A0F0-449C064B1A88}">
  <ds:schemaRefs>
    <ds:schemaRef ds:uri="http://schemas.microsoft.com/office/2006/metadata/properties"/>
    <ds:schemaRef ds:uri="http://schemas.microsoft.com/office/infopath/2007/PartnerControls"/>
    <ds:schemaRef ds:uri="3613c5c6-e729-4e03-8fb9-7d959de01191"/>
    <ds:schemaRef ds:uri="a8603823-bf11-4f23-a157-d0b11b6b1d59"/>
    <ds:schemaRef ds:uri="94e6e52d-c0dc-472c-8d80-4de3e1433d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коррелограмма</vt:lpstr>
      <vt:lpstr>лаги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2023-05-09T20:18:30Z</dcterms:created>
  <dcterms:modified xsi:type="dcterms:W3CDTF">2023-06-07T15:02:10Z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0x01010016DE81926B6723408B5D09BD715D5934</vt:lpwstr>
  </property>
  <property fmtid="{D5CDD505-2E9C-101B-9397-08002B2CF9AE}" pid="3" name="Order">
    <vt:r8>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</Properties>
</file>