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_send_\"/>
    </mc:Choice>
  </mc:AlternateContent>
  <xr:revisionPtr revIDLastSave="0" documentId="13_ncr:1_{3D9D156F-25B5-45C7-92D1-FA03104DD81D}" xr6:coauthVersionLast="47" xr6:coauthVersionMax="47" xr10:uidLastSave="{00000000-0000-0000-0000-000000000000}"/>
  <bookViews>
    <workbookView xWindow="180" yWindow="60" windowWidth="28170" windowHeight="15255" activeTab="4" xr2:uid="{C0CB8943-1066-4287-B9A4-D00C334AC896}"/>
  </bookViews>
  <sheets>
    <sheet name="Arch" sheetId="1" r:id="rId1"/>
    <sheet name="NpHR" sheetId="2" r:id="rId2"/>
    <sheet name="Control" sheetId="3" r:id="rId3"/>
    <sheet name="Figure 2ef" sheetId="4" r:id="rId4"/>
    <sheet name="Figure 2g" sheetId="5" r:id="rId5"/>
  </sheets>
  <definedNames>
    <definedName name="_xlchart.v1.0" hidden="1">'Figure 2g'!$B$13</definedName>
    <definedName name="_xlchart.v1.1" hidden="1">'Figure 2g'!$B$14:$B$20</definedName>
    <definedName name="_xlchart.v1.2" hidden="1">'Figure 2g'!$C$13</definedName>
    <definedName name="_xlchart.v1.3" hidden="1">'Figure 2g'!$C$14:$C$20</definedName>
    <definedName name="_xlchart.v1.4" hidden="1">'Figure 2g'!$D$13</definedName>
    <definedName name="_xlchart.v1.5" hidden="1">'Figure 2g'!$D$14:$D$20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7" i="4" l="1"/>
  <c r="K17" i="4"/>
  <c r="J18" i="4"/>
  <c r="K18" i="4"/>
  <c r="K16" i="4"/>
  <c r="J16" i="4"/>
  <c r="Z120" i="3"/>
  <c r="Z119" i="3"/>
  <c r="Z118" i="3"/>
  <c r="Z117" i="3"/>
  <c r="Z116" i="3"/>
  <c r="T139" i="3"/>
  <c r="T138" i="3"/>
  <c r="T137" i="3"/>
  <c r="T136" i="3"/>
  <c r="T135" i="3"/>
  <c r="N132" i="3"/>
  <c r="M132" i="3"/>
  <c r="M133" i="3" s="1"/>
  <c r="N131" i="3"/>
  <c r="N133" i="3" s="1"/>
  <c r="M131" i="3"/>
  <c r="N130" i="3"/>
  <c r="M130" i="3"/>
  <c r="N129" i="3"/>
  <c r="M129" i="3"/>
  <c r="I131" i="3"/>
  <c r="I133" i="3" s="1"/>
  <c r="I130" i="3"/>
  <c r="H131" i="3"/>
  <c r="H133" i="3" s="1"/>
  <c r="H130" i="3"/>
  <c r="I129" i="3"/>
  <c r="H129" i="3"/>
  <c r="I132" i="3"/>
  <c r="H132" i="3"/>
  <c r="C69" i="3"/>
  <c r="C68" i="3"/>
  <c r="C67" i="3"/>
  <c r="C66" i="3"/>
  <c r="C65" i="3"/>
  <c r="AK198" i="2" l="1"/>
  <c r="AK197" i="2"/>
  <c r="AK196" i="2"/>
  <c r="AK195" i="2"/>
  <c r="AK194" i="2"/>
  <c r="AF158" i="2"/>
  <c r="AE158" i="2"/>
  <c r="AF157" i="2"/>
  <c r="AE157" i="2"/>
  <c r="AF156" i="2"/>
  <c r="AE156" i="2"/>
  <c r="AF155" i="2"/>
  <c r="AE155" i="2"/>
  <c r="AF154" i="2"/>
  <c r="AE154" i="2"/>
  <c r="P69" i="2"/>
  <c r="O69" i="2"/>
  <c r="P68" i="2"/>
  <c r="O68" i="2"/>
  <c r="P67" i="2"/>
  <c r="O67" i="2"/>
  <c r="P66" i="2"/>
  <c r="O66" i="2"/>
  <c r="P65" i="2"/>
  <c r="O65" i="2"/>
  <c r="K12" i="2"/>
  <c r="K11" i="2"/>
  <c r="K10" i="2"/>
  <c r="K9" i="2"/>
  <c r="K8" i="2"/>
  <c r="G85" i="2"/>
  <c r="G84" i="2"/>
  <c r="G83" i="2"/>
  <c r="G87" i="2" s="1"/>
  <c r="G86" i="2"/>
  <c r="AA144" i="2"/>
  <c r="AA143" i="2"/>
  <c r="AA142" i="2"/>
  <c r="AA141" i="2"/>
  <c r="AA140" i="2"/>
  <c r="W75" i="2"/>
  <c r="W74" i="2"/>
  <c r="W73" i="2"/>
  <c r="W72" i="2"/>
  <c r="C60" i="2"/>
  <c r="C59" i="2"/>
  <c r="C58" i="2"/>
  <c r="C57" i="2"/>
  <c r="C56" i="2"/>
  <c r="W76" i="2" l="1"/>
  <c r="AI72" i="1"/>
  <c r="AH72" i="1"/>
  <c r="AI71" i="1"/>
  <c r="AH71" i="1"/>
  <c r="AI70" i="1"/>
  <c r="AH70" i="1"/>
  <c r="AC73" i="1"/>
  <c r="AB73" i="1"/>
  <c r="AC72" i="1"/>
  <c r="AB72" i="1"/>
  <c r="AC71" i="1"/>
  <c r="AB71" i="1"/>
  <c r="W83" i="1"/>
  <c r="V83" i="1"/>
  <c r="W82" i="1"/>
  <c r="V82" i="1"/>
  <c r="W81" i="1"/>
  <c r="V81" i="1"/>
  <c r="P64" i="1"/>
  <c r="O64" i="1"/>
  <c r="P63" i="1"/>
  <c r="O63" i="1"/>
  <c r="P62" i="1"/>
  <c r="O62" i="1"/>
  <c r="J120" i="1"/>
  <c r="I120" i="1"/>
  <c r="J119" i="1"/>
  <c r="I119" i="1"/>
  <c r="J118" i="1"/>
  <c r="I118" i="1"/>
  <c r="D65" i="1"/>
  <c r="C65" i="1"/>
  <c r="D64" i="1"/>
  <c r="C64" i="1"/>
  <c r="D63" i="1"/>
  <c r="C63" i="1"/>
  <c r="AI69" i="1"/>
  <c r="AH69" i="1"/>
  <c r="AI68" i="1"/>
  <c r="AH68" i="1"/>
  <c r="AC70" i="1"/>
  <c r="AC69" i="1"/>
  <c r="AB70" i="1"/>
  <c r="AB69" i="1"/>
  <c r="W80" i="1" l="1"/>
  <c r="V80" i="1"/>
  <c r="W79" i="1"/>
  <c r="V79" i="1"/>
  <c r="P61" i="1"/>
  <c r="O61" i="1"/>
  <c r="P60" i="1"/>
  <c r="O60" i="1"/>
  <c r="J117" i="1"/>
  <c r="I117" i="1"/>
  <c r="J116" i="1"/>
  <c r="I116" i="1"/>
  <c r="D62" i="1"/>
  <c r="C62" i="1"/>
  <c r="D61" i="1"/>
  <c r="C61" i="1"/>
</calcChain>
</file>

<file path=xl/sharedStrings.xml><?xml version="1.0" encoding="utf-8"?>
<sst xmlns="http://schemas.openxmlformats.org/spreadsheetml/2006/main" count="396" uniqueCount="98">
  <si>
    <t>Control</t>
  </si>
  <si>
    <t>M1</t>
  </si>
  <si>
    <t>M2</t>
  </si>
  <si>
    <t>Date</t>
  </si>
  <si>
    <t>20/11/14</t>
  </si>
  <si>
    <t>25/11/14</t>
  </si>
  <si>
    <t>22/11/14</t>
  </si>
  <si>
    <t>23/11/14</t>
  </si>
  <si>
    <t>24/11/14</t>
  </si>
  <si>
    <t>Average</t>
  </si>
  <si>
    <t>Median</t>
  </si>
  <si>
    <t>28/11/14</t>
  </si>
  <si>
    <t>29/11/14</t>
  </si>
  <si>
    <t>30/11/14</t>
  </si>
  <si>
    <t>M3</t>
  </si>
  <si>
    <t>Rostral Arch</t>
  </si>
  <si>
    <t>Caudal Arch</t>
  </si>
  <si>
    <t>average</t>
  </si>
  <si>
    <t>15/12/14</t>
  </si>
  <si>
    <t>16/12/14</t>
  </si>
  <si>
    <t>17/12/14</t>
  </si>
  <si>
    <t>18/12/14</t>
  </si>
  <si>
    <t>M4</t>
  </si>
  <si>
    <t>M5</t>
  </si>
  <si>
    <t>median</t>
  </si>
  <si>
    <t>14/12/14</t>
  </si>
  <si>
    <t>stdev</t>
  </si>
  <si>
    <t>count</t>
  </si>
  <si>
    <t>SEM</t>
  </si>
  <si>
    <t>Rostral NpHR</t>
  </si>
  <si>
    <t>19/10/2016</t>
  </si>
  <si>
    <t>R2</t>
  </si>
  <si>
    <t>20/10/2016</t>
  </si>
  <si>
    <t>21/10/2016</t>
  </si>
  <si>
    <t>23/10/2016</t>
  </si>
  <si>
    <t>Missing</t>
  </si>
  <si>
    <t>Caudal NpHR</t>
  </si>
  <si>
    <t>R3</t>
  </si>
  <si>
    <t>Pair R3_R2</t>
  </si>
  <si>
    <t>24/10/2016</t>
  </si>
  <si>
    <t>R5</t>
  </si>
  <si>
    <t>R6</t>
  </si>
  <si>
    <t>22/10/2016</t>
  </si>
  <si>
    <t>H1</t>
  </si>
  <si>
    <t>Z6</t>
  </si>
  <si>
    <t>13/1/2017</t>
  </si>
  <si>
    <t>16/1/2017</t>
  </si>
  <si>
    <t>17/1/2017</t>
  </si>
  <si>
    <t>Z7</t>
  </si>
  <si>
    <t>23/1/17</t>
  </si>
  <si>
    <t>Z8</t>
  </si>
  <si>
    <t>23/01/2017</t>
  </si>
  <si>
    <t>25/01/2017</t>
  </si>
  <si>
    <t>Rostral Control</t>
  </si>
  <si>
    <t>Stim</t>
  </si>
  <si>
    <t>No Stim</t>
  </si>
  <si>
    <t>Z1</t>
  </si>
  <si>
    <t>26/01/2017</t>
  </si>
  <si>
    <t>Caudal Control</t>
  </si>
  <si>
    <t>F1</t>
  </si>
  <si>
    <t>27/09/2016</t>
  </si>
  <si>
    <t>29/09/2016</t>
  </si>
  <si>
    <t>30/09/2016</t>
  </si>
  <si>
    <t>F2</t>
  </si>
  <si>
    <t>28/09/2016</t>
  </si>
  <si>
    <t>F3</t>
  </si>
  <si>
    <t>F4</t>
  </si>
  <si>
    <t>Caudal</t>
  </si>
  <si>
    <t>Rostral</t>
  </si>
  <si>
    <t>M7</t>
  </si>
  <si>
    <t>Stats</t>
  </si>
  <si>
    <t>Arch only</t>
  </si>
  <si>
    <t xml:space="preserve">Outliers </t>
  </si>
  <si>
    <t>None</t>
  </si>
  <si>
    <t>Shapiro-Wilk</t>
  </si>
  <si>
    <t>Paired t test</t>
  </si>
  <si>
    <t>t</t>
  </si>
  <si>
    <t>df</t>
  </si>
  <si>
    <t xml:space="preserve">p </t>
  </si>
  <si>
    <t>d</t>
  </si>
  <si>
    <t>transformation</t>
  </si>
  <si>
    <t>Power(4)</t>
  </si>
  <si>
    <t>Opsin</t>
  </si>
  <si>
    <t>Control Rostral</t>
  </si>
  <si>
    <t>One-way ANOVA</t>
  </si>
  <si>
    <t>Levene's test</t>
  </si>
  <si>
    <t>Levene statistics</t>
  </si>
  <si>
    <t>df1</t>
  </si>
  <si>
    <t>df2</t>
  </si>
  <si>
    <t>p</t>
  </si>
  <si>
    <t>violated</t>
  </si>
  <si>
    <t>homogeneity</t>
  </si>
  <si>
    <t>F(2, 8.807)</t>
  </si>
  <si>
    <t>Welch's</t>
  </si>
  <si>
    <t>Games-Howell post hoc test</t>
  </si>
  <si>
    <t>Caudal vs Rostral</t>
  </si>
  <si>
    <t>Rostral vs Control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</si>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</sst>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'Figure 2ef'!$B$3:$C$3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2ef'!$B$4:$C$4</c:f>
              <c:numCache>
                <c:formatCode>General</c:formatCode>
                <c:ptCount val="2"/>
                <c:pt idx="0">
                  <c:v>161.07142857142858</c:v>
                </c:pt>
                <c:pt idx="1">
                  <c:v>94.868421052631575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1-44B2-BF03-CC8BA6E6A57E}"/>
            </c:ext>
          </c:extLst>
        </c:ser>
        <c:ser>
          <c:idx val="1"/>
          <c:order val="1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'Figure 2ef'!$B$3:$C$3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2ef'!$B$5:$C$5</c:f>
              <c:numCache>
                <c:formatCode>General</c:formatCode>
                <c:ptCount val="2"/>
                <c:pt idx="0">
                  <c:v>122.95454545454545</c:v>
                </c:pt>
                <c:pt idx="1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61-44B2-BF03-CC8BA6E6A57E}"/>
            </c:ext>
          </c:extLst>
        </c:ser>
        <c:ser>
          <c:idx val="2"/>
          <c:order val="2"/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1"/>
            <c:marker>
              <c:symbol val="circle"/>
              <c:size val="4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spPr>
              <a:ln w="9525" cap="rnd">
                <a:solidFill>
                  <a:srgbClr val="0070C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BE-42F8-973F-5EF3488F769A}"/>
              </c:ext>
            </c:extLst>
          </c:dPt>
          <c:cat>
            <c:strRef>
              <c:f>'Figure 2ef'!$B$3:$C$3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2ef'!$B$6:$C$6</c:f>
              <c:numCache>
                <c:formatCode>General</c:formatCode>
                <c:ptCount val="2"/>
                <c:pt idx="0">
                  <c:v>168.21428571428572</c:v>
                </c:pt>
                <c:pt idx="1">
                  <c:v>63.46153846153846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61-44B2-BF03-CC8BA6E6A57E}"/>
            </c:ext>
          </c:extLst>
        </c:ser>
        <c:ser>
          <c:idx val="3"/>
          <c:order val="3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'Figure 2ef'!$B$3:$C$3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2ef'!$B$7:$C$7</c:f>
              <c:numCache>
                <c:formatCode>General</c:formatCode>
                <c:ptCount val="2"/>
                <c:pt idx="0">
                  <c:v>82.5</c:v>
                </c:pt>
                <c:pt idx="1">
                  <c:v>78.833333333333329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61-44B2-BF03-CC8BA6E6A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664111"/>
        <c:axId val="1865643311"/>
      </c:lineChart>
      <c:catAx>
        <c:axId val="18656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43311"/>
        <c:crosses val="autoZero"/>
        <c:auto val="1"/>
        <c:lblAlgn val="ctr"/>
        <c:lblOffset val="100"/>
        <c:noMultiLvlLbl val="0"/>
      </c:catAx>
      <c:valAx>
        <c:axId val="1865643311"/>
        <c:scaling>
          <c:orientation val="minMax"/>
          <c:max val="2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Sleep episose length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6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'Figure 2ef'!$F$3:$G$3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2ef'!$F$4:$G$4</c:f>
              <c:numCache>
                <c:formatCode>General</c:formatCode>
                <c:ptCount val="2"/>
                <c:pt idx="0">
                  <c:v>127.85714285714286</c:v>
                </c:pt>
                <c:pt idx="1">
                  <c:v>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6B-452A-A8D9-8005008A9623}"/>
            </c:ext>
          </c:extLst>
        </c:ser>
        <c:ser>
          <c:idx val="1"/>
          <c:order val="1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'Figure 2ef'!$F$3:$G$3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2ef'!$F$5:$G$5</c:f>
              <c:numCache>
                <c:formatCode>General</c:formatCode>
                <c:ptCount val="2"/>
                <c:pt idx="0">
                  <c:v>34.778761061946902</c:v>
                </c:pt>
                <c:pt idx="1">
                  <c:v>182.46913580246914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6B-452A-A8D9-8005008A9623}"/>
            </c:ext>
          </c:extLst>
        </c:ser>
        <c:ser>
          <c:idx val="2"/>
          <c:order val="2"/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'Figure 2ef'!$F$3:$G$3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2ef'!$F$6:$G$6</c:f>
              <c:numCache>
                <c:formatCode>General</c:formatCode>
                <c:ptCount val="2"/>
                <c:pt idx="0">
                  <c:v>129.09090909090909</c:v>
                </c:pt>
                <c:pt idx="1">
                  <c:v>174.375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6B-452A-A8D9-8005008A9623}"/>
            </c:ext>
          </c:extLst>
        </c:ser>
        <c:ser>
          <c:idx val="3"/>
          <c:order val="3"/>
          <c:spPr>
            <a:ln w="952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strRef>
              <c:f>'Figure 2ef'!$F$3:$G$3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2ef'!$F$7:$G$7</c:f>
              <c:numCache>
                <c:formatCode>General</c:formatCode>
                <c:ptCount val="2"/>
                <c:pt idx="0">
                  <c:v>88.75</c:v>
                </c:pt>
                <c:pt idx="1">
                  <c:v>241.96721311475409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B6B-452A-A8D9-8005008A9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671183"/>
        <c:axId val="1865668271"/>
      </c:lineChart>
      <c:catAx>
        <c:axId val="1865671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68271"/>
        <c:crosses val="autoZero"/>
        <c:auto val="1"/>
        <c:lblAlgn val="ctr"/>
        <c:lblOffset val="100"/>
        <c:noMultiLvlLbl val="0"/>
      </c:catAx>
      <c:valAx>
        <c:axId val="1865668271"/>
        <c:scaling>
          <c:orientation val="minMax"/>
          <c:max val="2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67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'Figure 2ef'!$I$3:$J$3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2ef'!$I$4:$J$4</c:f>
              <c:numCache>
                <c:formatCode>General</c:formatCode>
                <c:ptCount val="2"/>
                <c:pt idx="0">
                  <c:v>88.6</c:v>
                </c:pt>
                <c:pt idx="1">
                  <c:v>42.61904761904762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8-4913-B5B4-F87BBC40609C}"/>
            </c:ext>
          </c:extLst>
        </c:ser>
        <c:ser>
          <c:idx val="1"/>
          <c:order val="1"/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'Figure 2ef'!$I$3:$J$3</c:f>
              <c:strCache>
                <c:ptCount val="2"/>
                <c:pt idx="0">
                  <c:v>No Stim</c:v>
                </c:pt>
                <c:pt idx="1">
                  <c:v>Stim</c:v>
                </c:pt>
              </c:strCache>
            </c:strRef>
          </c:cat>
          <c:val>
            <c:numRef>
              <c:f>'Figure 2ef'!$I$5:$J$5</c:f>
              <c:numCache>
                <c:formatCode>General</c:formatCode>
                <c:ptCount val="2"/>
                <c:pt idx="0">
                  <c:v>71.21848739495799</c:v>
                </c:pt>
                <c:pt idx="1">
                  <c:v>76.666666666666671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38-4913-B5B4-F87BBC406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7424031"/>
        <c:axId val="1767415711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'Figure 2ef'!$I$3:$J$3</c15:sqref>
                        </c15:formulaRef>
                      </c:ext>
                    </c:extLst>
                    <c:strCache>
                      <c:ptCount val="2"/>
                      <c:pt idx="0">
                        <c:v>No Stim</c:v>
                      </c:pt>
                      <c:pt idx="1">
                        <c:v>Stim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'Figure 2ef'!$I$6:$J$6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138-4913-B5B4-F87BBC40609C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2ef'!$I$3:$J$3</c15:sqref>
                        </c15:formulaRef>
                      </c:ext>
                    </c:extLst>
                    <c:strCache>
                      <c:ptCount val="2"/>
                      <c:pt idx="0">
                        <c:v>No Stim</c:v>
                      </c:pt>
                      <c:pt idx="1">
                        <c:v>Stim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2ef'!$I$7:$J$7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138-4913-B5B4-F87BBC40609C}"/>
                  </c:ext>
                </c:extLst>
              </c15:ser>
            </c15:filteredLineSeries>
          </c:ext>
        </c:extLst>
      </c:lineChart>
      <c:catAx>
        <c:axId val="176742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415711"/>
        <c:crosses val="autoZero"/>
        <c:auto val="1"/>
        <c:lblAlgn val="ctr"/>
        <c:lblOffset val="100"/>
        <c:noMultiLvlLbl val="0"/>
      </c:catAx>
      <c:valAx>
        <c:axId val="1767415711"/>
        <c:scaling>
          <c:orientation val="minMax"/>
          <c:max val="25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742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plotArea>
      <cx:plotAreaRegion>
        <cx:series layoutId="boxWhisker" uniqueId="{BC1CB9CE-767A-4625-8718-857B6409BD82}">
          <cx:tx>
            <cx:txData>
              <cx:f>_xlchart.v1.0</cx:f>
              <cx:v>Caudal</cx:v>
            </cx:txData>
          </cx:tx>
          <cx:dataId val="0"/>
          <cx:layoutPr>
            <cx:visibility meanLine="1" meanMarker="0" nonoutliers="0" outliers="1"/>
            <cx:statistics quartileMethod="exclusive"/>
          </cx:layoutPr>
        </cx:series>
        <cx:series layoutId="boxWhisker" uniqueId="{8EA8DCC6-6D6A-4242-95AE-60565372F38E}">
          <cx:tx>
            <cx:txData>
              <cx:f>_xlchart.v1.2</cx:f>
              <cx:v>Rostral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7312EB6F-D45C-48DD-97CF-DE7C58932A23}">
          <cx:tx>
            <cx:txData>
              <cx:f>_xlchart.v1.4</cx:f>
              <cx:v>Control</cx:v>
            </cx:txData>
          </cx:tx>
          <cx:dataId val="2"/>
          <cx:layoutPr>
            <cx:visibility meanLine="1" meanMarker="0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250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166896</xdr:colOff>
      <xdr:row>2</xdr:row>
      <xdr:rowOff>147016</xdr:rowOff>
    </xdr:from>
    <xdr:to>
      <xdr:col>15</xdr:col>
      <xdr:colOff>43071</xdr:colOff>
      <xdr:row>13</xdr:row>
      <xdr:rowOff>85103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DA9730-0BAF-4168-A92B-2CE949F40E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352011</xdr:colOff>
      <xdr:row>3</xdr:row>
      <xdr:rowOff>20705</xdr:rowOff>
    </xdr:from>
    <xdr:to>
      <xdr:col>18</xdr:col>
      <xdr:colOff>237711</xdr:colOff>
      <xdr:row>13</xdr:row>
      <xdr:rowOff>144530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3F2C31-ACCA-4295-B903-87EA74685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169378</xdr:colOff>
      <xdr:row>2</xdr:row>
      <xdr:rowOff>181388</xdr:rowOff>
    </xdr:from>
    <xdr:to>
      <xdr:col>21</xdr:col>
      <xdr:colOff>274153</xdr:colOff>
      <xdr:row>13</xdr:row>
      <xdr:rowOff>158612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81790F-8EDF-4A85-BB4E-42D452110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</xdr:row>
      <xdr:rowOff>171450</xdr:rowOff>
    </xdr:from>
    <xdr:to>
      <xdr:col>15</xdr:col>
      <xdr:colOff>485775</xdr:colOff>
      <xdr:row>16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A3D41E-5F01-4D1B-8A80-926A70AE62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6280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227-C7D2-4BE3-BD25-58FEE68CA5AC}">
  <dimension ref="A1:AJ120"/>
  <sheetViews>
    <sheetView zoomScale="55" zoomScaleNormal="55" workbookViewId="0">
      <selection activeCell="P92" sqref="P92"/>
    </sheetView>
  </sheetViews>
  <sheetFormatPr defaultRowHeight="15" x14ac:dyDescent="0.25"/>
  <cols>
    <col min="1" max="1" width="17.28515625" bestFit="1" customWidth="1"/>
    <col min="2" max="2" width="14.5703125" customWidth="1"/>
    <col min="5" max="5" width="15.140625" customWidth="1"/>
    <col min="8" max="8" width="9.42578125" bestFit="1" customWidth="1"/>
    <col min="14" max="14" width="9.42578125" bestFit="1" customWidth="1"/>
    <col min="19" max="19" width="17.28515625" bestFit="1" customWidth="1"/>
  </cols>
  <sheetData>
    <row r="1" spans="1:36" x14ac:dyDescent="0.25">
      <c r="A1" s="11" t="s">
        <v>15</v>
      </c>
      <c r="B1" s="1" t="s">
        <v>3</v>
      </c>
      <c r="C1" s="14" t="s">
        <v>1</v>
      </c>
      <c r="D1" s="14"/>
      <c r="E1" s="1" t="s">
        <v>3</v>
      </c>
      <c r="H1" s="1" t="s">
        <v>3</v>
      </c>
      <c r="I1" s="13" t="s">
        <v>2</v>
      </c>
      <c r="J1" s="13"/>
      <c r="K1" s="1" t="s">
        <v>3</v>
      </c>
      <c r="N1" s="1" t="s">
        <v>3</v>
      </c>
      <c r="O1" s="13" t="s">
        <v>14</v>
      </c>
      <c r="P1" s="13"/>
      <c r="Q1" s="1" t="s">
        <v>3</v>
      </c>
      <c r="S1" s="11" t="s">
        <v>16</v>
      </c>
      <c r="U1" s="1" t="s">
        <v>3</v>
      </c>
      <c r="V1" s="14" t="s">
        <v>22</v>
      </c>
      <c r="W1" s="14"/>
      <c r="X1" s="1" t="s">
        <v>3</v>
      </c>
      <c r="AA1" s="1" t="s">
        <v>3</v>
      </c>
      <c r="AB1" s="14" t="s">
        <v>23</v>
      </c>
      <c r="AC1" s="14"/>
      <c r="AD1" s="1" t="s">
        <v>3</v>
      </c>
      <c r="AG1" s="1" t="s">
        <v>3</v>
      </c>
      <c r="AH1" s="14" t="s">
        <v>69</v>
      </c>
      <c r="AI1" s="14"/>
      <c r="AJ1" s="1" t="s">
        <v>3</v>
      </c>
    </row>
    <row r="2" spans="1:36" x14ac:dyDescent="0.25">
      <c r="A2" s="11"/>
      <c r="C2" s="4" t="s">
        <v>54</v>
      </c>
      <c r="D2" s="4" t="s">
        <v>55</v>
      </c>
      <c r="I2" s="4" t="s">
        <v>54</v>
      </c>
      <c r="J2" s="4" t="s">
        <v>55</v>
      </c>
      <c r="O2" s="4" t="s">
        <v>54</v>
      </c>
      <c r="P2" s="4" t="s">
        <v>55</v>
      </c>
      <c r="S2" s="11"/>
      <c r="V2" s="4" t="s">
        <v>54</v>
      </c>
      <c r="W2" s="4" t="s">
        <v>55</v>
      </c>
      <c r="AB2" s="4" t="s">
        <v>54</v>
      </c>
      <c r="AC2" s="4" t="s">
        <v>55</v>
      </c>
      <c r="AH2" s="4" t="s">
        <v>54</v>
      </c>
      <c r="AI2" s="4" t="s">
        <v>55</v>
      </c>
    </row>
    <row r="3" spans="1:36" x14ac:dyDescent="0.25">
      <c r="A3" s="11"/>
      <c r="B3" s="12" t="s">
        <v>6</v>
      </c>
      <c r="C3">
        <v>15</v>
      </c>
      <c r="D3">
        <v>25</v>
      </c>
      <c r="E3" s="12" t="s">
        <v>4</v>
      </c>
      <c r="H3" s="12" t="s">
        <v>11</v>
      </c>
      <c r="I3">
        <v>250</v>
      </c>
      <c r="J3">
        <v>15</v>
      </c>
      <c r="K3" s="12" t="s">
        <v>4</v>
      </c>
      <c r="N3" s="12" t="s">
        <v>11</v>
      </c>
      <c r="O3">
        <v>35</v>
      </c>
      <c r="P3">
        <v>65</v>
      </c>
      <c r="Q3" s="12" t="s">
        <v>4</v>
      </c>
      <c r="S3" s="11"/>
      <c r="U3" s="12" t="s">
        <v>18</v>
      </c>
      <c r="V3">
        <v>45</v>
      </c>
      <c r="W3">
        <v>45</v>
      </c>
      <c r="X3" s="12" t="s">
        <v>20</v>
      </c>
      <c r="AA3" s="12" t="s">
        <v>18</v>
      </c>
      <c r="AB3">
        <v>15</v>
      </c>
      <c r="AC3">
        <v>15</v>
      </c>
      <c r="AD3" s="12" t="s">
        <v>20</v>
      </c>
      <c r="AG3" s="12" t="s">
        <v>25</v>
      </c>
      <c r="AH3">
        <v>15</v>
      </c>
      <c r="AI3">
        <v>20</v>
      </c>
      <c r="AJ3" s="12" t="s">
        <v>21</v>
      </c>
    </row>
    <row r="4" spans="1:36" x14ac:dyDescent="0.25">
      <c r="A4" s="11"/>
      <c r="B4" s="12"/>
      <c r="C4">
        <v>15</v>
      </c>
      <c r="D4">
        <v>30</v>
      </c>
      <c r="E4" s="12"/>
      <c r="H4" s="12"/>
      <c r="I4">
        <v>175</v>
      </c>
      <c r="J4">
        <v>15</v>
      </c>
      <c r="K4" s="12"/>
      <c r="N4" s="12"/>
      <c r="O4">
        <v>25</v>
      </c>
      <c r="P4">
        <v>75</v>
      </c>
      <c r="Q4" s="12"/>
      <c r="S4" s="11"/>
      <c r="U4" s="12"/>
      <c r="V4">
        <v>60</v>
      </c>
      <c r="W4">
        <v>30</v>
      </c>
      <c r="X4" s="12"/>
      <c r="AA4" s="12"/>
      <c r="AB4">
        <v>15</v>
      </c>
      <c r="AC4">
        <v>30</v>
      </c>
      <c r="AD4" s="12"/>
      <c r="AG4" s="12"/>
      <c r="AH4">
        <v>15</v>
      </c>
      <c r="AI4">
        <v>20</v>
      </c>
      <c r="AJ4" s="12"/>
    </row>
    <row r="5" spans="1:36" x14ac:dyDescent="0.25">
      <c r="A5" s="11"/>
      <c r="B5" s="12"/>
      <c r="C5">
        <v>15</v>
      </c>
      <c r="D5">
        <v>30</v>
      </c>
      <c r="E5" s="12"/>
      <c r="H5" s="12"/>
      <c r="I5">
        <v>15</v>
      </c>
      <c r="J5">
        <v>25</v>
      </c>
      <c r="K5" s="12"/>
      <c r="N5" s="12"/>
      <c r="O5">
        <v>65</v>
      </c>
      <c r="P5">
        <v>95</v>
      </c>
      <c r="Q5" s="12"/>
      <c r="S5" s="11"/>
      <c r="U5" s="12"/>
      <c r="V5">
        <v>30</v>
      </c>
      <c r="W5">
        <v>70</v>
      </c>
      <c r="X5" s="12"/>
      <c r="AA5" s="12"/>
      <c r="AB5">
        <v>25</v>
      </c>
      <c r="AC5">
        <v>25</v>
      </c>
      <c r="AD5" s="12"/>
      <c r="AG5" s="12"/>
      <c r="AH5">
        <v>20</v>
      </c>
      <c r="AI5">
        <v>15</v>
      </c>
      <c r="AJ5" s="12"/>
    </row>
    <row r="6" spans="1:36" x14ac:dyDescent="0.25">
      <c r="A6" s="11"/>
      <c r="B6" s="12"/>
      <c r="C6">
        <v>15</v>
      </c>
      <c r="D6">
        <v>15</v>
      </c>
      <c r="E6" s="12"/>
      <c r="H6" s="12"/>
      <c r="I6">
        <v>20</v>
      </c>
      <c r="J6">
        <v>15</v>
      </c>
      <c r="K6" s="12"/>
      <c r="N6" s="12"/>
      <c r="O6">
        <v>20</v>
      </c>
      <c r="P6">
        <v>30</v>
      </c>
      <c r="Q6" s="12"/>
      <c r="S6" s="11"/>
      <c r="U6" s="12"/>
      <c r="V6">
        <v>40</v>
      </c>
      <c r="W6">
        <v>30</v>
      </c>
      <c r="X6" s="12"/>
      <c r="AA6" s="12"/>
      <c r="AB6">
        <v>25</v>
      </c>
      <c r="AC6">
        <v>15</v>
      </c>
      <c r="AD6" s="12"/>
      <c r="AG6" s="12"/>
      <c r="AH6">
        <v>55</v>
      </c>
      <c r="AI6">
        <v>20</v>
      </c>
      <c r="AJ6" s="12"/>
    </row>
    <row r="7" spans="1:36" x14ac:dyDescent="0.25">
      <c r="A7" s="11"/>
      <c r="B7" s="12"/>
      <c r="C7">
        <v>30</v>
      </c>
      <c r="D7">
        <v>25</v>
      </c>
      <c r="E7" s="12"/>
      <c r="H7" s="12"/>
      <c r="I7">
        <v>15</v>
      </c>
      <c r="J7">
        <v>35</v>
      </c>
      <c r="K7" s="12"/>
      <c r="N7" s="12"/>
      <c r="O7">
        <v>95</v>
      </c>
      <c r="P7">
        <v>15</v>
      </c>
      <c r="Q7" s="12"/>
      <c r="S7" s="11"/>
      <c r="U7" s="12"/>
      <c r="V7">
        <v>45</v>
      </c>
      <c r="W7">
        <v>95</v>
      </c>
      <c r="X7" s="12"/>
      <c r="AA7" s="12"/>
      <c r="AB7">
        <v>15</v>
      </c>
      <c r="AC7">
        <v>15</v>
      </c>
      <c r="AD7" s="12"/>
      <c r="AG7" s="12"/>
      <c r="AH7">
        <v>20</v>
      </c>
      <c r="AI7">
        <v>20</v>
      </c>
      <c r="AJ7" s="12"/>
    </row>
    <row r="8" spans="1:36" x14ac:dyDescent="0.25">
      <c r="A8" s="11"/>
      <c r="B8" s="12"/>
      <c r="C8">
        <v>370</v>
      </c>
      <c r="D8">
        <v>160</v>
      </c>
      <c r="E8" s="12"/>
      <c r="H8" s="12"/>
      <c r="I8">
        <v>20</v>
      </c>
      <c r="J8">
        <v>80</v>
      </c>
      <c r="K8" s="12"/>
      <c r="N8" s="12"/>
      <c r="O8">
        <v>80</v>
      </c>
      <c r="P8">
        <v>25</v>
      </c>
      <c r="Q8" s="12"/>
      <c r="S8" s="11"/>
      <c r="U8" s="12"/>
      <c r="V8">
        <v>25</v>
      </c>
      <c r="W8">
        <v>20</v>
      </c>
      <c r="X8" s="12"/>
      <c r="AA8" s="12"/>
      <c r="AB8">
        <v>15</v>
      </c>
      <c r="AC8">
        <v>255</v>
      </c>
      <c r="AD8" s="12"/>
      <c r="AG8" s="12"/>
      <c r="AH8">
        <v>15</v>
      </c>
      <c r="AI8">
        <v>170</v>
      </c>
      <c r="AJ8" s="12"/>
    </row>
    <row r="9" spans="1:36" x14ac:dyDescent="0.25">
      <c r="A9" s="11"/>
      <c r="B9" s="12"/>
      <c r="C9">
        <v>55</v>
      </c>
      <c r="D9">
        <v>75</v>
      </c>
      <c r="E9" s="12"/>
      <c r="H9" s="12"/>
      <c r="I9">
        <v>20</v>
      </c>
      <c r="J9">
        <v>50</v>
      </c>
      <c r="K9" s="12"/>
      <c r="N9" s="12"/>
      <c r="O9">
        <v>15</v>
      </c>
      <c r="P9">
        <v>20</v>
      </c>
      <c r="Q9" s="12"/>
      <c r="S9" s="11"/>
      <c r="U9" s="12"/>
      <c r="V9">
        <v>15</v>
      </c>
      <c r="W9">
        <v>15</v>
      </c>
      <c r="X9" s="12"/>
      <c r="AA9" s="12"/>
      <c r="AB9">
        <v>20</v>
      </c>
      <c r="AC9">
        <v>705</v>
      </c>
      <c r="AD9" s="12"/>
      <c r="AG9" s="12"/>
      <c r="AH9">
        <v>15</v>
      </c>
      <c r="AI9">
        <v>35</v>
      </c>
      <c r="AJ9" s="12"/>
    </row>
    <row r="10" spans="1:36" x14ac:dyDescent="0.25">
      <c r="A10" s="11"/>
      <c r="B10" s="12"/>
      <c r="C10">
        <v>15</v>
      </c>
      <c r="D10">
        <v>335</v>
      </c>
      <c r="E10" s="12"/>
      <c r="H10" s="12"/>
      <c r="I10">
        <v>25</v>
      </c>
      <c r="J10">
        <v>50</v>
      </c>
      <c r="K10" s="12"/>
      <c r="N10" s="12"/>
      <c r="O10">
        <v>90</v>
      </c>
      <c r="P10">
        <v>15</v>
      </c>
      <c r="Q10" s="12"/>
      <c r="S10" s="11"/>
      <c r="U10" s="12"/>
      <c r="V10">
        <v>50</v>
      </c>
      <c r="W10">
        <v>380</v>
      </c>
      <c r="X10" s="12"/>
      <c r="AA10" s="12"/>
      <c r="AB10">
        <v>90</v>
      </c>
      <c r="AC10">
        <v>280</v>
      </c>
      <c r="AD10" s="12"/>
      <c r="AG10" s="12"/>
      <c r="AH10">
        <v>15</v>
      </c>
      <c r="AI10">
        <v>90</v>
      </c>
      <c r="AJ10" s="12"/>
    </row>
    <row r="11" spans="1:36" x14ac:dyDescent="0.25">
      <c r="A11" s="11"/>
      <c r="B11" s="12"/>
      <c r="C11">
        <v>20</v>
      </c>
      <c r="D11">
        <v>45</v>
      </c>
      <c r="E11" s="12"/>
      <c r="H11" s="12"/>
      <c r="I11">
        <v>20</v>
      </c>
      <c r="J11">
        <v>40</v>
      </c>
      <c r="K11" s="12"/>
      <c r="N11" s="12"/>
      <c r="O11">
        <v>375</v>
      </c>
      <c r="P11">
        <v>40</v>
      </c>
      <c r="Q11" s="12"/>
      <c r="S11" s="11"/>
      <c r="U11" s="12"/>
      <c r="V11">
        <v>160</v>
      </c>
      <c r="W11">
        <v>15</v>
      </c>
      <c r="X11" s="12"/>
      <c r="AA11" s="12"/>
      <c r="AB11">
        <v>15</v>
      </c>
      <c r="AC11">
        <v>15</v>
      </c>
      <c r="AD11" s="12"/>
      <c r="AG11" s="12"/>
      <c r="AH11">
        <v>25</v>
      </c>
      <c r="AI11">
        <v>745</v>
      </c>
      <c r="AJ11" s="12"/>
    </row>
    <row r="12" spans="1:36" x14ac:dyDescent="0.25">
      <c r="A12" s="11"/>
      <c r="B12" s="12"/>
      <c r="C12">
        <v>25</v>
      </c>
      <c r="D12">
        <v>15</v>
      </c>
      <c r="E12" s="12"/>
      <c r="H12" s="12"/>
      <c r="I12">
        <v>15</v>
      </c>
      <c r="J12">
        <v>40</v>
      </c>
      <c r="K12" s="12"/>
      <c r="N12" s="12"/>
      <c r="O12">
        <v>15</v>
      </c>
      <c r="P12">
        <v>90</v>
      </c>
      <c r="Q12" s="12"/>
      <c r="S12" s="11"/>
      <c r="U12" s="12"/>
      <c r="V12">
        <v>45</v>
      </c>
      <c r="W12">
        <v>40</v>
      </c>
      <c r="X12" s="12"/>
      <c r="AA12" s="12"/>
      <c r="AB12">
        <v>20</v>
      </c>
      <c r="AC12">
        <v>20</v>
      </c>
      <c r="AD12" s="12"/>
      <c r="AG12" s="12"/>
      <c r="AH12">
        <v>30</v>
      </c>
      <c r="AI12">
        <v>700</v>
      </c>
      <c r="AJ12" s="12"/>
    </row>
    <row r="13" spans="1:36" x14ac:dyDescent="0.25">
      <c r="A13" s="11"/>
      <c r="B13" s="12"/>
      <c r="C13">
        <v>20</v>
      </c>
      <c r="D13">
        <v>180</v>
      </c>
      <c r="E13" s="12"/>
      <c r="H13" s="12"/>
      <c r="I13">
        <v>45</v>
      </c>
      <c r="J13">
        <v>15</v>
      </c>
      <c r="K13" s="12"/>
      <c r="N13" s="12"/>
      <c r="O13">
        <v>35</v>
      </c>
      <c r="P13">
        <v>85</v>
      </c>
      <c r="Q13" s="12"/>
      <c r="S13" s="11"/>
      <c r="U13" s="12"/>
      <c r="V13">
        <v>15</v>
      </c>
      <c r="W13">
        <v>20</v>
      </c>
      <c r="X13" s="12"/>
      <c r="AA13" s="12"/>
      <c r="AB13">
        <v>30</v>
      </c>
      <c r="AC13">
        <v>170</v>
      </c>
      <c r="AD13" s="12"/>
      <c r="AG13" s="12"/>
      <c r="AH13">
        <v>20</v>
      </c>
      <c r="AI13">
        <v>50</v>
      </c>
      <c r="AJ13" s="12"/>
    </row>
    <row r="14" spans="1:36" x14ac:dyDescent="0.25">
      <c r="A14" s="11"/>
      <c r="B14" s="12"/>
      <c r="C14">
        <v>30</v>
      </c>
      <c r="D14">
        <v>320</v>
      </c>
      <c r="E14" s="12"/>
      <c r="H14" s="12"/>
      <c r="I14">
        <v>15</v>
      </c>
      <c r="J14">
        <v>15</v>
      </c>
      <c r="K14" s="12"/>
      <c r="N14" s="12"/>
      <c r="O14">
        <v>150</v>
      </c>
      <c r="P14">
        <v>15</v>
      </c>
      <c r="Q14" s="12"/>
      <c r="S14" s="11"/>
      <c r="U14" s="12"/>
      <c r="V14">
        <v>80</v>
      </c>
      <c r="W14">
        <v>15</v>
      </c>
      <c r="X14" s="12"/>
      <c r="AA14" s="12"/>
      <c r="AB14">
        <v>55</v>
      </c>
      <c r="AC14">
        <v>30</v>
      </c>
      <c r="AD14" s="12"/>
      <c r="AG14" s="12"/>
      <c r="AH14">
        <v>20</v>
      </c>
      <c r="AI14">
        <v>75</v>
      </c>
      <c r="AJ14" s="12"/>
    </row>
    <row r="15" spans="1:36" x14ac:dyDescent="0.25">
      <c r="A15" s="11"/>
      <c r="B15" s="12"/>
      <c r="C15">
        <v>15</v>
      </c>
      <c r="D15">
        <v>520</v>
      </c>
      <c r="E15" s="12"/>
      <c r="H15" s="12"/>
      <c r="I15">
        <v>15</v>
      </c>
      <c r="J15">
        <v>25</v>
      </c>
      <c r="K15" s="12"/>
      <c r="N15" s="12"/>
      <c r="O15">
        <v>25</v>
      </c>
      <c r="P15">
        <v>15</v>
      </c>
      <c r="Q15" s="12"/>
      <c r="S15" s="11"/>
      <c r="U15" s="12"/>
      <c r="V15">
        <v>70</v>
      </c>
      <c r="W15">
        <v>50</v>
      </c>
      <c r="X15" s="12"/>
      <c r="AA15" s="12"/>
      <c r="AB15">
        <v>15</v>
      </c>
      <c r="AC15">
        <v>25</v>
      </c>
      <c r="AD15" s="12"/>
      <c r="AG15" s="12"/>
      <c r="AH15">
        <v>20</v>
      </c>
      <c r="AI15">
        <v>330</v>
      </c>
      <c r="AJ15" s="12"/>
    </row>
    <row r="16" spans="1:36" x14ac:dyDescent="0.25">
      <c r="A16" s="11"/>
      <c r="B16" s="12"/>
      <c r="C16">
        <v>195</v>
      </c>
      <c r="D16">
        <v>15</v>
      </c>
      <c r="E16" s="12"/>
      <c r="H16" s="12"/>
      <c r="I16">
        <v>25</v>
      </c>
      <c r="J16">
        <v>20</v>
      </c>
      <c r="K16" s="12"/>
      <c r="N16" s="12"/>
      <c r="O16">
        <v>35</v>
      </c>
      <c r="P16">
        <v>105</v>
      </c>
      <c r="Q16" s="12"/>
      <c r="S16" s="11"/>
      <c r="U16" s="12"/>
      <c r="V16">
        <v>90</v>
      </c>
      <c r="W16">
        <v>220</v>
      </c>
      <c r="X16" s="12"/>
      <c r="AA16" s="12"/>
      <c r="AB16">
        <v>80</v>
      </c>
      <c r="AC16">
        <v>15</v>
      </c>
      <c r="AD16" s="12"/>
      <c r="AG16" s="12"/>
      <c r="AH16">
        <v>20</v>
      </c>
      <c r="AI16">
        <v>65</v>
      </c>
      <c r="AJ16" s="12"/>
    </row>
    <row r="17" spans="1:34" x14ac:dyDescent="0.25">
      <c r="A17" s="11"/>
      <c r="B17" s="12"/>
      <c r="C17">
        <v>1220</v>
      </c>
      <c r="D17">
        <v>25</v>
      </c>
      <c r="E17" s="12" t="s">
        <v>5</v>
      </c>
      <c r="H17" s="12"/>
      <c r="I17">
        <v>40</v>
      </c>
      <c r="J17">
        <v>25</v>
      </c>
      <c r="K17" s="12"/>
      <c r="N17" s="12"/>
      <c r="O17">
        <v>55</v>
      </c>
      <c r="P17">
        <v>45</v>
      </c>
      <c r="Q17" s="12"/>
      <c r="S17" s="11"/>
      <c r="U17" s="12"/>
      <c r="V17">
        <v>205</v>
      </c>
      <c r="W17">
        <v>25</v>
      </c>
      <c r="X17" s="12"/>
      <c r="AA17" s="12"/>
      <c r="AB17">
        <v>25</v>
      </c>
      <c r="AC17">
        <v>30</v>
      </c>
      <c r="AD17" s="12"/>
      <c r="AG17" s="12"/>
      <c r="AH17">
        <v>15</v>
      </c>
    </row>
    <row r="18" spans="1:34" x14ac:dyDescent="0.25">
      <c r="A18" s="11"/>
      <c r="B18" s="12"/>
      <c r="C18">
        <v>15</v>
      </c>
      <c r="D18">
        <v>90</v>
      </c>
      <c r="E18" s="12"/>
      <c r="H18" s="12"/>
      <c r="I18">
        <v>375</v>
      </c>
      <c r="J18">
        <v>90</v>
      </c>
      <c r="K18" s="12"/>
      <c r="N18" s="12"/>
      <c r="O18">
        <v>325</v>
      </c>
      <c r="P18">
        <v>155</v>
      </c>
      <c r="Q18" s="12"/>
      <c r="S18" s="11"/>
      <c r="U18" s="12"/>
      <c r="V18">
        <v>15</v>
      </c>
      <c r="W18">
        <v>185</v>
      </c>
      <c r="X18" s="12"/>
      <c r="AA18" s="12"/>
      <c r="AB18">
        <v>15</v>
      </c>
      <c r="AC18">
        <v>390</v>
      </c>
      <c r="AD18" s="12"/>
      <c r="AG18" s="12"/>
      <c r="AH18">
        <v>60</v>
      </c>
    </row>
    <row r="19" spans="1:34" x14ac:dyDescent="0.25">
      <c r="A19" s="11"/>
      <c r="B19" s="12"/>
      <c r="C19">
        <v>40</v>
      </c>
      <c r="D19">
        <v>155</v>
      </c>
      <c r="E19" s="12"/>
      <c r="H19" s="12"/>
      <c r="I19">
        <v>310</v>
      </c>
      <c r="J19">
        <v>25</v>
      </c>
      <c r="K19" s="12"/>
      <c r="N19" s="12"/>
      <c r="O19">
        <v>15</v>
      </c>
      <c r="P19">
        <v>50</v>
      </c>
      <c r="Q19" s="12"/>
      <c r="S19" s="11"/>
      <c r="U19" s="12"/>
      <c r="V19">
        <v>160</v>
      </c>
      <c r="W19">
        <v>250</v>
      </c>
      <c r="X19" s="12"/>
      <c r="AA19" s="12"/>
      <c r="AB19">
        <v>15</v>
      </c>
      <c r="AC19">
        <v>70</v>
      </c>
      <c r="AD19" s="12"/>
      <c r="AG19" s="12"/>
      <c r="AH19">
        <v>35</v>
      </c>
    </row>
    <row r="20" spans="1:34" x14ac:dyDescent="0.25">
      <c r="B20" s="12"/>
      <c r="C20">
        <v>635</v>
      </c>
      <c r="D20">
        <v>1290</v>
      </c>
      <c r="E20" s="12"/>
      <c r="H20" s="12"/>
      <c r="I20">
        <v>100</v>
      </c>
      <c r="J20">
        <v>15</v>
      </c>
      <c r="K20" s="12"/>
      <c r="N20" s="12"/>
      <c r="O20">
        <v>20</v>
      </c>
      <c r="P20">
        <v>305</v>
      </c>
      <c r="Q20" s="12"/>
      <c r="U20" s="12"/>
      <c r="V20">
        <v>100</v>
      </c>
      <c r="W20">
        <v>15</v>
      </c>
      <c r="X20" s="12"/>
      <c r="AA20" s="12"/>
      <c r="AB20">
        <v>25</v>
      </c>
      <c r="AC20">
        <v>60</v>
      </c>
      <c r="AD20" s="12"/>
      <c r="AG20" s="12"/>
      <c r="AH20">
        <v>15</v>
      </c>
    </row>
    <row r="21" spans="1:34" x14ac:dyDescent="0.25">
      <c r="B21" s="12"/>
      <c r="C21">
        <v>540</v>
      </c>
      <c r="D21">
        <v>15</v>
      </c>
      <c r="E21" s="12"/>
      <c r="H21" s="12"/>
      <c r="I21">
        <v>680</v>
      </c>
      <c r="J21">
        <v>45</v>
      </c>
      <c r="K21" s="12"/>
      <c r="N21" s="12"/>
      <c r="O21">
        <v>15</v>
      </c>
      <c r="P21">
        <v>385</v>
      </c>
      <c r="Q21" s="12"/>
      <c r="U21" s="12"/>
      <c r="V21">
        <v>135</v>
      </c>
      <c r="W21">
        <v>30</v>
      </c>
      <c r="X21" s="12"/>
      <c r="AA21" s="12"/>
      <c r="AB21">
        <v>75</v>
      </c>
      <c r="AC21">
        <v>240</v>
      </c>
      <c r="AD21" s="12"/>
      <c r="AG21" s="12"/>
      <c r="AH21">
        <v>125</v>
      </c>
    </row>
    <row r="22" spans="1:34" x14ac:dyDescent="0.25">
      <c r="B22" s="12"/>
      <c r="C22">
        <v>30</v>
      </c>
      <c r="D22">
        <v>15</v>
      </c>
      <c r="E22" s="12"/>
      <c r="H22" s="12"/>
      <c r="I22">
        <v>625</v>
      </c>
      <c r="J22">
        <v>35</v>
      </c>
      <c r="K22" s="12"/>
      <c r="N22" s="12" t="s">
        <v>12</v>
      </c>
      <c r="O22">
        <v>30</v>
      </c>
      <c r="P22">
        <v>1140</v>
      </c>
      <c r="Q22" s="12"/>
      <c r="U22" s="12"/>
      <c r="V22">
        <v>30</v>
      </c>
      <c r="W22">
        <v>125</v>
      </c>
      <c r="X22" s="12"/>
      <c r="AA22" s="12"/>
      <c r="AB22">
        <v>15</v>
      </c>
      <c r="AC22">
        <v>245</v>
      </c>
      <c r="AD22" s="12"/>
      <c r="AG22" s="12"/>
      <c r="AH22">
        <v>265</v>
      </c>
    </row>
    <row r="23" spans="1:34" x14ac:dyDescent="0.25">
      <c r="B23" s="12"/>
      <c r="C23">
        <v>25</v>
      </c>
      <c r="D23">
        <v>55</v>
      </c>
      <c r="E23" s="12"/>
      <c r="H23" s="12"/>
      <c r="I23">
        <v>825</v>
      </c>
      <c r="J23">
        <v>15</v>
      </c>
      <c r="K23" s="12"/>
      <c r="N23" s="12"/>
      <c r="O23">
        <v>35</v>
      </c>
      <c r="P23">
        <v>55</v>
      </c>
      <c r="Q23" s="12"/>
      <c r="U23" s="12"/>
      <c r="V23">
        <v>40</v>
      </c>
      <c r="W23">
        <v>370</v>
      </c>
      <c r="X23" s="12"/>
      <c r="AA23" s="12"/>
      <c r="AB23">
        <v>35</v>
      </c>
      <c r="AC23">
        <v>35</v>
      </c>
      <c r="AD23" s="12"/>
      <c r="AG23" s="12"/>
      <c r="AH23">
        <v>15</v>
      </c>
    </row>
    <row r="24" spans="1:34" x14ac:dyDescent="0.25">
      <c r="B24" s="12"/>
      <c r="C24">
        <v>40</v>
      </c>
      <c r="D24">
        <v>35</v>
      </c>
      <c r="E24" s="12"/>
      <c r="H24" s="12"/>
      <c r="I24">
        <v>15</v>
      </c>
      <c r="J24">
        <v>45</v>
      </c>
      <c r="K24" s="12"/>
      <c r="N24" s="12"/>
      <c r="O24">
        <v>15</v>
      </c>
      <c r="P24">
        <v>15</v>
      </c>
      <c r="Q24" s="12"/>
      <c r="U24" s="12"/>
      <c r="V24">
        <v>215</v>
      </c>
      <c r="W24">
        <v>720</v>
      </c>
      <c r="X24" s="12"/>
      <c r="AA24" s="12"/>
      <c r="AB24">
        <v>15</v>
      </c>
      <c r="AC24">
        <v>20</v>
      </c>
      <c r="AD24" s="12"/>
      <c r="AG24" s="12"/>
      <c r="AH24">
        <v>20</v>
      </c>
    </row>
    <row r="25" spans="1:34" x14ac:dyDescent="0.25">
      <c r="B25" s="12"/>
      <c r="C25">
        <v>45</v>
      </c>
      <c r="D25">
        <v>2105</v>
      </c>
      <c r="E25" s="12"/>
      <c r="H25" s="12"/>
      <c r="I25">
        <v>15</v>
      </c>
      <c r="J25">
        <v>15</v>
      </c>
      <c r="K25" s="12"/>
      <c r="N25" s="12"/>
      <c r="O25">
        <v>15</v>
      </c>
      <c r="Q25" s="2"/>
      <c r="U25" s="12"/>
      <c r="V25">
        <v>80</v>
      </c>
      <c r="W25">
        <v>75</v>
      </c>
      <c r="X25" s="12"/>
      <c r="AA25" s="12"/>
      <c r="AB25">
        <v>55</v>
      </c>
      <c r="AG25" s="12"/>
      <c r="AH25">
        <v>40</v>
      </c>
    </row>
    <row r="26" spans="1:34" x14ac:dyDescent="0.25">
      <c r="B26" s="12"/>
      <c r="C26">
        <v>20</v>
      </c>
      <c r="D26">
        <v>30</v>
      </c>
      <c r="E26" s="12"/>
      <c r="H26" s="12"/>
      <c r="I26">
        <v>15</v>
      </c>
      <c r="J26">
        <v>15</v>
      </c>
      <c r="K26" s="12"/>
      <c r="N26" s="12"/>
      <c r="O26">
        <v>15</v>
      </c>
      <c r="Q26" s="2"/>
      <c r="U26" s="12"/>
      <c r="V26">
        <v>115</v>
      </c>
      <c r="W26">
        <v>710</v>
      </c>
      <c r="X26" s="12"/>
      <c r="AA26" s="12"/>
      <c r="AB26">
        <v>25</v>
      </c>
      <c r="AG26" s="12"/>
      <c r="AH26">
        <v>15</v>
      </c>
    </row>
    <row r="27" spans="1:34" x14ac:dyDescent="0.25">
      <c r="B27" s="12"/>
      <c r="C27">
        <v>20</v>
      </c>
      <c r="D27">
        <v>15</v>
      </c>
      <c r="E27" s="12"/>
      <c r="H27" s="12"/>
      <c r="I27">
        <v>25</v>
      </c>
      <c r="J27">
        <v>30</v>
      </c>
      <c r="K27" s="12"/>
      <c r="N27" s="12"/>
      <c r="O27">
        <v>30</v>
      </c>
      <c r="Q27" s="2"/>
      <c r="U27" s="12"/>
      <c r="V27">
        <v>35</v>
      </c>
      <c r="W27">
        <v>370</v>
      </c>
      <c r="X27" s="12"/>
      <c r="AA27" s="12"/>
      <c r="AB27">
        <v>15</v>
      </c>
      <c r="AG27" s="12"/>
      <c r="AH27">
        <v>15</v>
      </c>
    </row>
    <row r="28" spans="1:34" x14ac:dyDescent="0.25">
      <c r="B28" s="12"/>
      <c r="C28">
        <v>15</v>
      </c>
      <c r="D28">
        <v>15</v>
      </c>
      <c r="E28" s="12"/>
      <c r="H28" s="12"/>
      <c r="I28">
        <v>45</v>
      </c>
      <c r="J28">
        <v>30</v>
      </c>
      <c r="K28" s="12"/>
      <c r="N28" s="12"/>
      <c r="O28">
        <v>40</v>
      </c>
      <c r="Q28" s="2"/>
      <c r="U28" s="12"/>
      <c r="V28">
        <v>300</v>
      </c>
      <c r="W28">
        <v>240</v>
      </c>
      <c r="X28" s="12"/>
      <c r="AA28" s="12"/>
      <c r="AB28">
        <v>15</v>
      </c>
      <c r="AG28" s="12"/>
      <c r="AH28">
        <v>100</v>
      </c>
    </row>
    <row r="29" spans="1:34" x14ac:dyDescent="0.25">
      <c r="B29" s="12"/>
      <c r="C29">
        <v>595</v>
      </c>
      <c r="D29">
        <v>20</v>
      </c>
      <c r="E29" s="12"/>
      <c r="H29" s="12"/>
      <c r="I29">
        <v>215</v>
      </c>
      <c r="J29">
        <v>35</v>
      </c>
      <c r="K29" s="12"/>
      <c r="N29" s="12"/>
      <c r="O29">
        <v>115</v>
      </c>
      <c r="Q29" s="2"/>
      <c r="U29" s="12"/>
      <c r="V29">
        <v>35</v>
      </c>
      <c r="W29">
        <v>25</v>
      </c>
      <c r="X29" s="12"/>
      <c r="AA29" s="12"/>
      <c r="AB29">
        <v>15</v>
      </c>
      <c r="AG29" s="12"/>
      <c r="AH29">
        <v>135</v>
      </c>
    </row>
    <row r="30" spans="1:34" x14ac:dyDescent="0.25">
      <c r="B30" s="12"/>
      <c r="C30">
        <v>105</v>
      </c>
      <c r="D30">
        <v>20</v>
      </c>
      <c r="E30" s="12"/>
      <c r="H30" s="12" t="s">
        <v>12</v>
      </c>
      <c r="I30">
        <v>110</v>
      </c>
      <c r="J30">
        <v>15</v>
      </c>
      <c r="K30" s="12"/>
      <c r="N30" s="12"/>
      <c r="O30">
        <v>45</v>
      </c>
      <c r="Q30" s="2"/>
      <c r="U30" s="12"/>
      <c r="V30">
        <v>20</v>
      </c>
      <c r="W30">
        <v>215</v>
      </c>
      <c r="X30" s="12"/>
      <c r="AA30" s="12"/>
      <c r="AB30">
        <v>15</v>
      </c>
      <c r="AG30" s="12"/>
      <c r="AH30">
        <v>25</v>
      </c>
    </row>
    <row r="31" spans="1:34" x14ac:dyDescent="0.25">
      <c r="B31" s="12"/>
      <c r="C31">
        <v>15</v>
      </c>
      <c r="D31">
        <v>30</v>
      </c>
      <c r="E31" s="12"/>
      <c r="H31" s="12"/>
      <c r="I31">
        <v>20</v>
      </c>
      <c r="J31">
        <v>15</v>
      </c>
      <c r="K31" s="12"/>
      <c r="N31" s="12"/>
      <c r="O31">
        <v>755</v>
      </c>
      <c r="Q31" s="2"/>
      <c r="U31" s="12"/>
      <c r="V31">
        <v>370</v>
      </c>
      <c r="W31">
        <v>30</v>
      </c>
      <c r="X31" s="12"/>
      <c r="AA31" s="12"/>
      <c r="AB31">
        <v>15</v>
      </c>
      <c r="AG31" s="12"/>
      <c r="AH31">
        <v>25</v>
      </c>
    </row>
    <row r="32" spans="1:34" x14ac:dyDescent="0.25">
      <c r="B32" s="12"/>
      <c r="C32">
        <v>20</v>
      </c>
      <c r="D32">
        <v>15</v>
      </c>
      <c r="E32" s="12"/>
      <c r="H32" s="12"/>
      <c r="I32">
        <v>15</v>
      </c>
      <c r="J32">
        <v>35</v>
      </c>
      <c r="K32" s="12"/>
      <c r="N32" s="12"/>
      <c r="O32">
        <v>40</v>
      </c>
      <c r="Q32" s="2"/>
      <c r="U32" s="12"/>
      <c r="V32">
        <v>25</v>
      </c>
      <c r="W32">
        <v>40</v>
      </c>
      <c r="X32" s="12" t="s">
        <v>21</v>
      </c>
      <c r="AA32" s="12"/>
      <c r="AB32">
        <v>15</v>
      </c>
      <c r="AG32" s="12"/>
      <c r="AH32">
        <v>190</v>
      </c>
    </row>
    <row r="33" spans="2:34" x14ac:dyDescent="0.25">
      <c r="B33" s="12"/>
      <c r="C33">
        <v>45</v>
      </c>
      <c r="D33">
        <v>15</v>
      </c>
      <c r="E33" s="12"/>
      <c r="H33" s="12"/>
      <c r="I33">
        <v>130</v>
      </c>
      <c r="J33">
        <v>20</v>
      </c>
      <c r="K33" s="12"/>
      <c r="N33" s="12"/>
      <c r="O33">
        <v>610</v>
      </c>
      <c r="Q33" s="2"/>
      <c r="U33" s="12"/>
      <c r="V33">
        <v>85</v>
      </c>
      <c r="W33">
        <v>40</v>
      </c>
      <c r="X33" s="12"/>
      <c r="AA33" s="12"/>
      <c r="AB33">
        <v>15</v>
      </c>
      <c r="AG33" s="12"/>
      <c r="AH33">
        <v>15</v>
      </c>
    </row>
    <row r="34" spans="2:34" x14ac:dyDescent="0.25">
      <c r="B34" s="12" t="s">
        <v>7</v>
      </c>
      <c r="C34">
        <v>70</v>
      </c>
      <c r="D34">
        <v>15</v>
      </c>
      <c r="E34" s="12"/>
      <c r="H34" s="12"/>
      <c r="I34">
        <v>55</v>
      </c>
      <c r="J34">
        <v>20</v>
      </c>
      <c r="K34" s="12"/>
      <c r="N34" s="12"/>
      <c r="O34">
        <v>600</v>
      </c>
      <c r="Q34" s="2"/>
      <c r="U34" s="12"/>
      <c r="V34">
        <v>35</v>
      </c>
      <c r="W34">
        <v>15</v>
      </c>
      <c r="X34" s="12"/>
      <c r="AA34" s="12"/>
      <c r="AB34">
        <v>30</v>
      </c>
      <c r="AG34" s="12"/>
      <c r="AH34">
        <v>35</v>
      </c>
    </row>
    <row r="35" spans="2:34" x14ac:dyDescent="0.25">
      <c r="B35" s="12"/>
      <c r="C35">
        <v>55</v>
      </c>
      <c r="D35">
        <v>15</v>
      </c>
      <c r="E35" s="12"/>
      <c r="H35" s="12"/>
      <c r="I35">
        <v>15</v>
      </c>
      <c r="J35">
        <v>25</v>
      </c>
      <c r="K35" s="12"/>
      <c r="N35" s="12"/>
      <c r="O35">
        <v>860</v>
      </c>
      <c r="Q35" s="2"/>
      <c r="U35" s="12"/>
      <c r="V35">
        <v>30</v>
      </c>
      <c r="W35">
        <v>25</v>
      </c>
      <c r="X35" s="12"/>
      <c r="AA35" s="12"/>
      <c r="AB35">
        <v>20</v>
      </c>
      <c r="AG35" s="12"/>
      <c r="AH35">
        <v>100</v>
      </c>
    </row>
    <row r="36" spans="2:34" x14ac:dyDescent="0.25">
      <c r="B36" s="12"/>
      <c r="C36">
        <v>15</v>
      </c>
      <c r="D36">
        <v>15</v>
      </c>
      <c r="E36" s="12"/>
      <c r="H36" s="12"/>
      <c r="I36">
        <v>105</v>
      </c>
      <c r="J36">
        <v>15</v>
      </c>
      <c r="K36" s="12"/>
      <c r="N36" s="12"/>
      <c r="O36">
        <v>75</v>
      </c>
      <c r="Q36" s="2"/>
      <c r="U36" s="12"/>
      <c r="V36">
        <v>15</v>
      </c>
      <c r="W36">
        <v>610</v>
      </c>
      <c r="X36" s="12"/>
      <c r="AA36" s="12"/>
      <c r="AB36">
        <v>15</v>
      </c>
      <c r="AG36" s="12"/>
      <c r="AH36">
        <v>150</v>
      </c>
    </row>
    <row r="37" spans="2:34" x14ac:dyDescent="0.25">
      <c r="B37" s="12"/>
      <c r="C37">
        <v>15</v>
      </c>
      <c r="D37">
        <v>35</v>
      </c>
      <c r="E37" s="12"/>
      <c r="H37" s="12"/>
      <c r="I37">
        <v>135</v>
      </c>
      <c r="J37">
        <v>20</v>
      </c>
      <c r="K37" s="12"/>
      <c r="N37" s="12" t="s">
        <v>13</v>
      </c>
      <c r="O37">
        <v>20</v>
      </c>
      <c r="Q37" s="2"/>
      <c r="U37" s="12" t="s">
        <v>19</v>
      </c>
      <c r="V37">
        <v>15</v>
      </c>
      <c r="W37">
        <v>15</v>
      </c>
      <c r="X37" s="12"/>
      <c r="AA37" s="12"/>
      <c r="AB37">
        <v>30</v>
      </c>
      <c r="AG37" s="12"/>
      <c r="AH37">
        <v>85</v>
      </c>
    </row>
    <row r="38" spans="2:34" x14ac:dyDescent="0.25">
      <c r="B38" s="12"/>
      <c r="C38">
        <v>15</v>
      </c>
      <c r="D38">
        <v>15</v>
      </c>
      <c r="E38" s="12"/>
      <c r="H38" s="12"/>
      <c r="I38">
        <v>15</v>
      </c>
      <c r="J38">
        <v>40</v>
      </c>
      <c r="K38" s="12"/>
      <c r="N38" s="12"/>
      <c r="O38">
        <v>75</v>
      </c>
      <c r="Q38" s="2"/>
      <c r="U38" s="12"/>
      <c r="V38">
        <v>35</v>
      </c>
      <c r="W38">
        <v>120</v>
      </c>
      <c r="X38" s="12"/>
      <c r="AA38" s="12"/>
      <c r="AB38">
        <v>40</v>
      </c>
      <c r="AG38" s="12"/>
      <c r="AH38">
        <v>60</v>
      </c>
    </row>
    <row r="39" spans="2:34" x14ac:dyDescent="0.25">
      <c r="B39" s="12"/>
      <c r="C39">
        <v>1690</v>
      </c>
      <c r="D39">
        <v>95</v>
      </c>
      <c r="E39" s="12"/>
      <c r="H39" s="12"/>
      <c r="I39">
        <v>20</v>
      </c>
      <c r="J39">
        <v>70</v>
      </c>
      <c r="K39" s="12"/>
      <c r="N39" s="12"/>
      <c r="O39">
        <v>15</v>
      </c>
      <c r="Q39" s="2"/>
      <c r="U39" s="12"/>
      <c r="V39">
        <v>25</v>
      </c>
      <c r="W39">
        <v>105</v>
      </c>
      <c r="X39" s="12"/>
      <c r="AA39" s="12"/>
      <c r="AB39">
        <v>25</v>
      </c>
      <c r="AG39" s="12"/>
      <c r="AH39">
        <v>25</v>
      </c>
    </row>
    <row r="40" spans="2:34" x14ac:dyDescent="0.25">
      <c r="B40" s="12"/>
      <c r="C40">
        <v>1825</v>
      </c>
      <c r="D40">
        <v>110</v>
      </c>
      <c r="E40" s="12"/>
      <c r="H40" s="12"/>
      <c r="I40">
        <v>1440</v>
      </c>
      <c r="J40">
        <v>55</v>
      </c>
      <c r="K40" s="12"/>
      <c r="N40" s="12"/>
      <c r="O40">
        <v>275</v>
      </c>
      <c r="Q40" s="2"/>
      <c r="U40" s="12"/>
      <c r="V40">
        <v>50</v>
      </c>
      <c r="W40">
        <v>420</v>
      </c>
      <c r="X40" s="12"/>
      <c r="AA40" s="12" t="s">
        <v>19</v>
      </c>
      <c r="AB40">
        <v>15</v>
      </c>
      <c r="AG40" s="12"/>
      <c r="AH40">
        <v>15</v>
      </c>
    </row>
    <row r="41" spans="2:34" x14ac:dyDescent="0.25">
      <c r="B41" s="12"/>
      <c r="C41">
        <v>490</v>
      </c>
      <c r="D41">
        <v>90</v>
      </c>
      <c r="E41" s="12"/>
      <c r="H41" s="12"/>
      <c r="I41">
        <v>55</v>
      </c>
      <c r="J41">
        <v>15</v>
      </c>
      <c r="K41" s="12"/>
      <c r="N41" s="12"/>
      <c r="O41">
        <v>140</v>
      </c>
      <c r="Q41" s="2"/>
      <c r="U41" s="12"/>
      <c r="V41">
        <v>15</v>
      </c>
      <c r="W41">
        <v>895</v>
      </c>
      <c r="X41" s="12"/>
      <c r="AA41" s="12"/>
      <c r="AB41">
        <v>15</v>
      </c>
      <c r="AG41" s="12"/>
      <c r="AH41">
        <v>75</v>
      </c>
    </row>
    <row r="42" spans="2:34" x14ac:dyDescent="0.25">
      <c r="B42" s="12"/>
      <c r="C42">
        <v>775</v>
      </c>
      <c r="D42">
        <v>50</v>
      </c>
      <c r="E42" s="12"/>
      <c r="H42" s="12"/>
      <c r="I42">
        <v>90</v>
      </c>
      <c r="J42">
        <v>15</v>
      </c>
      <c r="K42" s="12"/>
      <c r="N42" s="12"/>
      <c r="O42">
        <v>30</v>
      </c>
      <c r="Q42" s="2"/>
      <c r="U42" s="12"/>
      <c r="V42">
        <v>15</v>
      </c>
      <c r="W42">
        <v>20</v>
      </c>
      <c r="X42" s="12"/>
      <c r="AA42" s="12"/>
      <c r="AB42">
        <v>20</v>
      </c>
      <c r="AG42" s="12" t="s">
        <v>20</v>
      </c>
      <c r="AH42">
        <v>30</v>
      </c>
    </row>
    <row r="43" spans="2:34" x14ac:dyDescent="0.25">
      <c r="B43" s="12"/>
      <c r="C43">
        <v>40</v>
      </c>
      <c r="D43">
        <v>15</v>
      </c>
      <c r="E43" s="12"/>
      <c r="H43" s="12"/>
      <c r="I43">
        <v>15</v>
      </c>
      <c r="J43">
        <v>30</v>
      </c>
      <c r="K43" s="12"/>
      <c r="N43" s="12"/>
      <c r="O43">
        <v>305</v>
      </c>
      <c r="Q43" s="2"/>
      <c r="U43" s="12"/>
      <c r="V43">
        <v>15</v>
      </c>
      <c r="W43">
        <v>15</v>
      </c>
      <c r="X43" s="12"/>
      <c r="AA43" s="12"/>
      <c r="AB43">
        <v>55</v>
      </c>
      <c r="AG43" s="12"/>
      <c r="AH43">
        <v>15</v>
      </c>
    </row>
    <row r="44" spans="2:34" x14ac:dyDescent="0.25">
      <c r="B44" s="15" t="s">
        <v>8</v>
      </c>
      <c r="C44">
        <v>20</v>
      </c>
      <c r="D44">
        <v>525</v>
      </c>
      <c r="E44" s="12"/>
      <c r="H44" s="12"/>
      <c r="I44">
        <v>30</v>
      </c>
      <c r="J44">
        <v>35</v>
      </c>
      <c r="K44" s="12"/>
      <c r="N44" s="12"/>
      <c r="O44">
        <v>475</v>
      </c>
      <c r="Q44" s="2"/>
      <c r="U44" s="12"/>
      <c r="V44">
        <v>25</v>
      </c>
      <c r="W44">
        <v>15</v>
      </c>
      <c r="X44" s="12"/>
      <c r="AA44" s="12"/>
      <c r="AB44">
        <v>15</v>
      </c>
      <c r="AG44" s="12"/>
      <c r="AH44">
        <v>50</v>
      </c>
    </row>
    <row r="45" spans="2:34" x14ac:dyDescent="0.25">
      <c r="B45" s="15"/>
      <c r="C45">
        <v>55</v>
      </c>
      <c r="D45">
        <v>25</v>
      </c>
      <c r="E45" s="12"/>
      <c r="H45" s="12"/>
      <c r="I45">
        <v>15</v>
      </c>
      <c r="J45">
        <v>15</v>
      </c>
      <c r="K45" s="12"/>
      <c r="N45" s="12"/>
      <c r="O45">
        <v>15</v>
      </c>
      <c r="Q45" s="2"/>
      <c r="U45" s="12"/>
      <c r="V45">
        <v>15</v>
      </c>
      <c r="AA45" s="12"/>
      <c r="AB45">
        <v>60</v>
      </c>
      <c r="AG45" s="12"/>
      <c r="AH45">
        <v>15</v>
      </c>
    </row>
    <row r="46" spans="2:34" x14ac:dyDescent="0.25">
      <c r="B46" s="15"/>
      <c r="C46">
        <v>180</v>
      </c>
      <c r="D46">
        <v>20</v>
      </c>
      <c r="E46" s="12"/>
      <c r="H46" s="12"/>
      <c r="I46">
        <v>35</v>
      </c>
      <c r="J46">
        <v>40</v>
      </c>
      <c r="K46" s="12"/>
      <c r="N46" s="12"/>
      <c r="O46">
        <v>15</v>
      </c>
      <c r="Q46" s="2"/>
      <c r="U46" s="12"/>
      <c r="V46">
        <v>40</v>
      </c>
      <c r="AA46" s="12"/>
      <c r="AB46">
        <v>430</v>
      </c>
      <c r="AG46" s="12"/>
      <c r="AH46">
        <v>160</v>
      </c>
    </row>
    <row r="47" spans="2:34" x14ac:dyDescent="0.25">
      <c r="B47" s="15"/>
      <c r="C47">
        <v>50</v>
      </c>
      <c r="D47">
        <v>15</v>
      </c>
      <c r="E47" s="12"/>
      <c r="H47" s="12"/>
      <c r="I47">
        <v>30</v>
      </c>
      <c r="J47">
        <v>15</v>
      </c>
      <c r="K47" s="12"/>
      <c r="N47" s="12"/>
      <c r="O47">
        <v>70</v>
      </c>
      <c r="U47" s="12"/>
      <c r="V47">
        <v>25</v>
      </c>
      <c r="AA47" s="12"/>
      <c r="AB47">
        <v>50</v>
      </c>
      <c r="AG47" s="12"/>
      <c r="AH47">
        <v>15</v>
      </c>
    </row>
    <row r="48" spans="2:34" x14ac:dyDescent="0.25">
      <c r="B48" s="15"/>
      <c r="C48">
        <v>20</v>
      </c>
      <c r="D48">
        <v>35</v>
      </c>
      <c r="E48" s="12"/>
      <c r="H48" s="12"/>
      <c r="I48">
        <v>15</v>
      </c>
      <c r="J48">
        <v>15</v>
      </c>
      <c r="K48" s="12"/>
      <c r="N48" s="12"/>
      <c r="O48">
        <v>55</v>
      </c>
      <c r="U48" s="12"/>
      <c r="V48">
        <v>75</v>
      </c>
      <c r="AA48" s="12"/>
      <c r="AB48">
        <v>190</v>
      </c>
      <c r="AG48" s="12"/>
      <c r="AH48">
        <v>15</v>
      </c>
    </row>
    <row r="49" spans="2:34" x14ac:dyDescent="0.25">
      <c r="B49" s="15"/>
      <c r="C49">
        <v>45</v>
      </c>
      <c r="D49">
        <v>40</v>
      </c>
      <c r="E49" s="12"/>
      <c r="H49" s="12"/>
      <c r="I49">
        <v>15</v>
      </c>
      <c r="J49">
        <v>45</v>
      </c>
      <c r="K49" s="12"/>
      <c r="N49" s="12"/>
      <c r="O49">
        <v>245</v>
      </c>
      <c r="U49" s="12"/>
      <c r="V49">
        <v>85</v>
      </c>
      <c r="AA49" s="12"/>
      <c r="AB49">
        <v>15</v>
      </c>
      <c r="AG49" s="12"/>
      <c r="AH49">
        <v>85</v>
      </c>
    </row>
    <row r="50" spans="2:34" x14ac:dyDescent="0.25">
      <c r="B50" s="15"/>
      <c r="C50">
        <v>205</v>
      </c>
      <c r="D50">
        <v>60</v>
      </c>
      <c r="E50" s="12"/>
      <c r="H50" s="12"/>
      <c r="I50">
        <v>15</v>
      </c>
      <c r="J50">
        <v>15</v>
      </c>
      <c r="K50" s="12"/>
      <c r="N50" s="12"/>
      <c r="O50">
        <v>80</v>
      </c>
      <c r="U50" s="12"/>
      <c r="V50">
        <v>55</v>
      </c>
      <c r="AA50" s="12"/>
      <c r="AB50">
        <v>15</v>
      </c>
      <c r="AG50" s="12"/>
      <c r="AH50">
        <v>160</v>
      </c>
    </row>
    <row r="51" spans="2:34" x14ac:dyDescent="0.25">
      <c r="B51" s="15"/>
      <c r="C51">
        <v>760</v>
      </c>
      <c r="D51">
        <v>15</v>
      </c>
      <c r="E51" s="12"/>
      <c r="H51" s="12"/>
      <c r="I51">
        <v>15</v>
      </c>
      <c r="J51">
        <v>30</v>
      </c>
      <c r="K51" s="12"/>
      <c r="N51" s="12"/>
      <c r="O51">
        <v>2190</v>
      </c>
      <c r="U51" s="12"/>
      <c r="V51">
        <v>15</v>
      </c>
      <c r="AA51" s="12"/>
      <c r="AB51">
        <v>15</v>
      </c>
      <c r="AG51" s="12"/>
      <c r="AH51">
        <v>15</v>
      </c>
    </row>
    <row r="52" spans="2:34" x14ac:dyDescent="0.25">
      <c r="B52" s="15"/>
      <c r="C52">
        <v>15</v>
      </c>
      <c r="D52">
        <v>15</v>
      </c>
      <c r="E52" s="12"/>
      <c r="H52" s="12"/>
      <c r="I52">
        <v>30</v>
      </c>
      <c r="J52">
        <v>70</v>
      </c>
      <c r="K52" s="12"/>
      <c r="N52" s="12"/>
      <c r="O52">
        <v>15</v>
      </c>
      <c r="U52" s="12"/>
      <c r="V52">
        <v>90</v>
      </c>
      <c r="AA52" s="12"/>
      <c r="AB52">
        <v>20</v>
      </c>
      <c r="AG52" s="12"/>
      <c r="AH52">
        <v>85</v>
      </c>
    </row>
    <row r="53" spans="2:34" x14ac:dyDescent="0.25">
      <c r="B53" s="15"/>
      <c r="C53">
        <v>15</v>
      </c>
      <c r="D53">
        <v>15</v>
      </c>
      <c r="E53" s="12"/>
      <c r="H53" s="12"/>
      <c r="I53">
        <v>20</v>
      </c>
      <c r="J53">
        <v>15</v>
      </c>
      <c r="K53" s="12"/>
      <c r="N53" s="12"/>
      <c r="O53">
        <v>40</v>
      </c>
      <c r="U53" s="12"/>
      <c r="V53">
        <v>15</v>
      </c>
      <c r="AA53" s="12"/>
      <c r="AB53">
        <v>475</v>
      </c>
      <c r="AG53" s="12"/>
      <c r="AH53">
        <v>20</v>
      </c>
    </row>
    <row r="54" spans="2:34" x14ac:dyDescent="0.25">
      <c r="B54" s="15"/>
      <c r="C54">
        <v>25</v>
      </c>
      <c r="D54">
        <v>15</v>
      </c>
      <c r="E54" s="12"/>
      <c r="H54" s="12"/>
      <c r="I54">
        <v>430</v>
      </c>
      <c r="J54">
        <v>35</v>
      </c>
      <c r="K54" s="12"/>
      <c r="N54" s="12"/>
      <c r="O54">
        <v>20</v>
      </c>
      <c r="U54" s="12"/>
      <c r="V54">
        <v>15</v>
      </c>
      <c r="AA54" s="12"/>
      <c r="AB54">
        <v>15</v>
      </c>
      <c r="AG54" s="12"/>
      <c r="AH54">
        <v>50</v>
      </c>
    </row>
    <row r="55" spans="2:34" x14ac:dyDescent="0.25">
      <c r="B55" s="15"/>
      <c r="C55">
        <v>20</v>
      </c>
      <c r="D55">
        <v>100</v>
      </c>
      <c r="E55" s="12"/>
      <c r="H55" s="12"/>
      <c r="I55">
        <v>15</v>
      </c>
      <c r="J55">
        <v>20</v>
      </c>
      <c r="K55" s="12"/>
      <c r="N55" s="12"/>
      <c r="O55">
        <v>20</v>
      </c>
      <c r="U55" s="12"/>
      <c r="V55">
        <v>105</v>
      </c>
      <c r="AA55" s="12"/>
      <c r="AB55">
        <v>15</v>
      </c>
      <c r="AG55" s="12"/>
      <c r="AH55">
        <v>15</v>
      </c>
    </row>
    <row r="56" spans="2:34" x14ac:dyDescent="0.25">
      <c r="B56" s="15"/>
      <c r="C56">
        <v>15</v>
      </c>
      <c r="D56">
        <v>50</v>
      </c>
      <c r="E56" s="12"/>
      <c r="H56" s="12"/>
      <c r="I56">
        <v>15</v>
      </c>
      <c r="J56">
        <v>30</v>
      </c>
      <c r="K56" s="12"/>
      <c r="N56" s="12"/>
      <c r="O56">
        <v>25</v>
      </c>
      <c r="U56" s="12"/>
      <c r="V56">
        <v>30</v>
      </c>
      <c r="AA56" s="12"/>
      <c r="AB56">
        <v>15</v>
      </c>
      <c r="AG56" s="12"/>
      <c r="AH56">
        <v>65</v>
      </c>
    </row>
    <row r="57" spans="2:34" x14ac:dyDescent="0.25">
      <c r="B57" s="15"/>
      <c r="C57">
        <v>160</v>
      </c>
      <c r="D57">
        <v>25</v>
      </c>
      <c r="E57" s="12"/>
      <c r="H57" s="12"/>
      <c r="I57">
        <v>15</v>
      </c>
      <c r="J57">
        <v>25</v>
      </c>
      <c r="K57" s="12"/>
      <c r="N57" s="12"/>
      <c r="O57">
        <v>230</v>
      </c>
      <c r="U57" s="12"/>
      <c r="V57">
        <v>80</v>
      </c>
      <c r="AA57" s="12"/>
      <c r="AB57">
        <v>100</v>
      </c>
      <c r="AG57" s="12"/>
      <c r="AH57">
        <v>350</v>
      </c>
    </row>
    <row r="58" spans="2:34" x14ac:dyDescent="0.25">
      <c r="D58">
        <v>15</v>
      </c>
      <c r="E58" s="12"/>
      <c r="H58" s="12"/>
      <c r="I58">
        <v>655</v>
      </c>
      <c r="J58">
        <v>15</v>
      </c>
      <c r="K58" s="12"/>
      <c r="N58" s="12"/>
      <c r="O58">
        <v>640</v>
      </c>
      <c r="U58" s="12"/>
      <c r="V58">
        <v>145</v>
      </c>
      <c r="AA58" s="12"/>
      <c r="AB58">
        <v>705</v>
      </c>
      <c r="AG58" s="12"/>
      <c r="AH58">
        <v>320</v>
      </c>
    </row>
    <row r="59" spans="2:34" x14ac:dyDescent="0.25">
      <c r="H59" s="12"/>
      <c r="I59">
        <v>45</v>
      </c>
      <c r="J59">
        <v>35</v>
      </c>
      <c r="K59" s="12"/>
      <c r="U59" s="12"/>
      <c r="V59">
        <v>260</v>
      </c>
      <c r="AA59" s="12"/>
      <c r="AB59">
        <v>160</v>
      </c>
      <c r="AG59" s="12"/>
      <c r="AH59">
        <v>230</v>
      </c>
    </row>
    <row r="60" spans="2:34" x14ac:dyDescent="0.25">
      <c r="H60" s="12"/>
      <c r="I60">
        <v>1040</v>
      </c>
      <c r="J60">
        <v>45</v>
      </c>
      <c r="K60" s="12"/>
      <c r="N60" t="s">
        <v>9</v>
      </c>
      <c r="O60">
        <f>AVERAGE(O3:O58)</f>
        <v>174.375</v>
      </c>
      <c r="P60">
        <f>AVERAGE(P3:P58)</f>
        <v>129.09090909090909</v>
      </c>
      <c r="U60" s="12"/>
      <c r="V60">
        <v>20</v>
      </c>
      <c r="AA60" s="12"/>
      <c r="AB60">
        <v>20</v>
      </c>
      <c r="AG60" s="12"/>
      <c r="AH60">
        <v>30</v>
      </c>
    </row>
    <row r="61" spans="2:34" x14ac:dyDescent="0.25">
      <c r="B61" t="s">
        <v>9</v>
      </c>
      <c r="C61">
        <f>AVERAGE(C3:C58)</f>
        <v>197</v>
      </c>
      <c r="D61">
        <f>AVERAGE(D3:D58)</f>
        <v>127.85714285714286</v>
      </c>
      <c r="H61" s="12"/>
      <c r="I61">
        <v>240</v>
      </c>
      <c r="J61">
        <v>20</v>
      </c>
      <c r="K61" s="12"/>
      <c r="N61" t="s">
        <v>10</v>
      </c>
      <c r="O61">
        <f>MEDIAN(O3:O58)</f>
        <v>40</v>
      </c>
      <c r="P61">
        <f>MEDIAN(P3:P58)</f>
        <v>52.5</v>
      </c>
      <c r="U61" s="12"/>
      <c r="V61">
        <v>180</v>
      </c>
      <c r="AA61" s="12"/>
      <c r="AB61">
        <v>30</v>
      </c>
      <c r="AG61" s="12"/>
      <c r="AH61">
        <v>45</v>
      </c>
    </row>
    <row r="62" spans="2:34" x14ac:dyDescent="0.25">
      <c r="B62" t="s">
        <v>10</v>
      </c>
      <c r="C62">
        <f>MEDIAN(C3:C58)</f>
        <v>30</v>
      </c>
      <c r="D62">
        <f>MEDIAN(D3:D58)</f>
        <v>27.5</v>
      </c>
      <c r="H62" s="12"/>
      <c r="I62">
        <v>20</v>
      </c>
      <c r="J62">
        <v>100</v>
      </c>
      <c r="K62" s="12"/>
      <c r="N62" t="s">
        <v>26</v>
      </c>
      <c r="O62">
        <f>_xlfn.STDEV.S(O3:O58)</f>
        <v>341.93442021427546</v>
      </c>
      <c r="P62">
        <f>_xlfn.STDEV.S(P3:P58)</f>
        <v>244.52887824216651</v>
      </c>
      <c r="U62" s="12"/>
      <c r="V62">
        <v>80</v>
      </c>
      <c r="AA62" s="12"/>
      <c r="AB62">
        <v>75</v>
      </c>
      <c r="AG62" s="12"/>
      <c r="AH62">
        <v>30</v>
      </c>
    </row>
    <row r="63" spans="2:34" x14ac:dyDescent="0.25">
      <c r="B63" t="s">
        <v>26</v>
      </c>
      <c r="C63">
        <f>_xlfn.STDEV.S(C3:C57)</f>
        <v>392.81227256983902</v>
      </c>
      <c r="D63">
        <f>_xlfn.STDEV.S(D3:D57)</f>
        <v>335.92532639833053</v>
      </c>
      <c r="H63" s="12"/>
      <c r="I63">
        <v>20</v>
      </c>
      <c r="J63">
        <v>15</v>
      </c>
      <c r="K63" s="12"/>
      <c r="N63" t="s">
        <v>27</v>
      </c>
      <c r="O63">
        <f>COUNT(O3:O58)</f>
        <v>56</v>
      </c>
      <c r="P63">
        <f>COUNT(P3:P58)</f>
        <v>22</v>
      </c>
      <c r="U63" s="12"/>
      <c r="V63">
        <v>55</v>
      </c>
      <c r="AA63" s="12"/>
      <c r="AB63">
        <v>70</v>
      </c>
      <c r="AG63" s="12"/>
      <c r="AH63">
        <v>195</v>
      </c>
    </row>
    <row r="64" spans="2:34" x14ac:dyDescent="0.25">
      <c r="B64" t="s">
        <v>27</v>
      </c>
      <c r="C64">
        <f>COUNT(C3:C57)</f>
        <v>55</v>
      </c>
      <c r="D64">
        <f>COUNT(D3:D57)</f>
        <v>55</v>
      </c>
      <c r="H64" s="12"/>
      <c r="I64">
        <v>95</v>
      </c>
      <c r="J64">
        <v>15</v>
      </c>
      <c r="K64" s="12"/>
      <c r="N64" t="s">
        <v>28</v>
      </c>
      <c r="O64">
        <f>O62/SQRT(O63)</f>
        <v>45.692908899536022</v>
      </c>
      <c r="P64">
        <f>P62/SQRT(P63)</f>
        <v>52.133732010863739</v>
      </c>
      <c r="U64" s="12"/>
      <c r="V64">
        <v>20</v>
      </c>
      <c r="AA64" s="12"/>
      <c r="AB64">
        <v>125</v>
      </c>
      <c r="AG64" s="12"/>
      <c r="AH64">
        <v>40</v>
      </c>
    </row>
    <row r="65" spans="2:35" x14ac:dyDescent="0.25">
      <c r="B65" t="s">
        <v>28</v>
      </c>
      <c r="C65">
        <f>C63/SQRT(C64)</f>
        <v>52.966796028091807</v>
      </c>
      <c r="D65">
        <f>D63/SQRT(D64)</f>
        <v>45.296161771134827</v>
      </c>
      <c r="H65" s="12"/>
      <c r="I65">
        <v>15</v>
      </c>
      <c r="J65">
        <v>60</v>
      </c>
      <c r="K65" s="12"/>
      <c r="U65" s="12"/>
      <c r="V65">
        <v>100</v>
      </c>
      <c r="AA65" s="12"/>
      <c r="AB65">
        <v>30</v>
      </c>
      <c r="AG65" s="12"/>
      <c r="AH65">
        <v>20</v>
      </c>
    </row>
    <row r="66" spans="2:35" x14ac:dyDescent="0.25">
      <c r="H66" s="12"/>
      <c r="I66">
        <v>15</v>
      </c>
      <c r="J66">
        <v>40</v>
      </c>
      <c r="K66" s="12"/>
      <c r="U66" s="12"/>
      <c r="V66">
        <v>415</v>
      </c>
      <c r="AA66" s="12"/>
      <c r="AB66">
        <v>15</v>
      </c>
      <c r="AG66" s="12"/>
      <c r="AH66">
        <v>15</v>
      </c>
    </row>
    <row r="67" spans="2:35" x14ac:dyDescent="0.25">
      <c r="H67" s="12" t="s">
        <v>13</v>
      </c>
      <c r="I67">
        <v>215</v>
      </c>
      <c r="J67">
        <v>20</v>
      </c>
      <c r="K67" s="12"/>
      <c r="U67" s="12"/>
      <c r="V67">
        <v>100</v>
      </c>
      <c r="AA67" s="12"/>
      <c r="AB67">
        <v>15</v>
      </c>
      <c r="AG67" s="12"/>
      <c r="AH67">
        <v>95</v>
      </c>
    </row>
    <row r="68" spans="2:35" x14ac:dyDescent="0.25">
      <c r="H68" s="12"/>
      <c r="I68">
        <v>95</v>
      </c>
      <c r="J68">
        <v>15</v>
      </c>
      <c r="K68" s="12"/>
      <c r="U68" s="12"/>
      <c r="V68">
        <v>240</v>
      </c>
      <c r="AA68" s="12"/>
      <c r="AB68">
        <v>15</v>
      </c>
      <c r="AG68" t="s">
        <v>17</v>
      </c>
      <c r="AH68">
        <f>AVERAGE(AH3:AH67)</f>
        <v>63.46153846153846</v>
      </c>
      <c r="AI68">
        <f>AVERAGE(AI3:AI67)</f>
        <v>168.21428571428572</v>
      </c>
    </row>
    <row r="69" spans="2:35" x14ac:dyDescent="0.25">
      <c r="H69" s="12"/>
      <c r="I69">
        <v>60</v>
      </c>
      <c r="J69">
        <v>60</v>
      </c>
      <c r="K69" s="12"/>
      <c r="U69" s="12"/>
      <c r="V69">
        <v>340</v>
      </c>
      <c r="AA69" t="s">
        <v>17</v>
      </c>
      <c r="AB69">
        <f>AVERAGE(AB3:AB68)</f>
        <v>57.5</v>
      </c>
      <c r="AC69">
        <f>AVERAGE(AC3:AC68)</f>
        <v>122.95454545454545</v>
      </c>
      <c r="AG69" t="s">
        <v>24</v>
      </c>
      <c r="AH69">
        <f>MEDIAN(AH3:AH67)</f>
        <v>30</v>
      </c>
      <c r="AI69">
        <f>MEDIAN(AI3:AI67)</f>
        <v>57.5</v>
      </c>
    </row>
    <row r="70" spans="2:35" x14ac:dyDescent="0.25">
      <c r="H70" s="12"/>
      <c r="I70">
        <v>50</v>
      </c>
      <c r="J70">
        <v>85</v>
      </c>
      <c r="K70" s="12"/>
      <c r="N70" s="2"/>
      <c r="U70" s="12"/>
      <c r="V70">
        <v>30</v>
      </c>
      <c r="AA70" t="s">
        <v>24</v>
      </c>
      <c r="AB70">
        <f>MEDIAN(AB3:AB68)</f>
        <v>20</v>
      </c>
      <c r="AC70">
        <f>MEDIAN(AC3:AC68)</f>
        <v>30</v>
      </c>
      <c r="AG70" t="s">
        <v>26</v>
      </c>
      <c r="AH70">
        <f>_xlfn.STDEV.S(AH3:AH67)</f>
        <v>75.554838718947408</v>
      </c>
      <c r="AI70">
        <f>_xlfn.STDEV.S(AI3:AI67)</f>
        <v>249.64287679416358</v>
      </c>
    </row>
    <row r="71" spans="2:35" x14ac:dyDescent="0.25">
      <c r="H71" s="12"/>
      <c r="I71">
        <v>200</v>
      </c>
      <c r="J71">
        <v>40</v>
      </c>
      <c r="K71" s="12"/>
      <c r="N71" s="2"/>
      <c r="U71" s="12"/>
      <c r="V71">
        <v>15</v>
      </c>
      <c r="AA71" t="s">
        <v>26</v>
      </c>
      <c r="AB71">
        <f>_xlfn.STDEV.S(AB3:AB68)</f>
        <v>113.86310944422557</v>
      </c>
      <c r="AC71">
        <f>_xlfn.STDEV.S(AC3:AC68)</f>
        <v>172.1133284655719</v>
      </c>
      <c r="AG71" t="s">
        <v>27</v>
      </c>
      <c r="AH71">
        <f>COUNT(AH3:AH67)</f>
        <v>65</v>
      </c>
      <c r="AI71">
        <f>COUNT(AI3:AI67)</f>
        <v>14</v>
      </c>
    </row>
    <row r="72" spans="2:35" x14ac:dyDescent="0.25">
      <c r="H72" s="12"/>
      <c r="I72">
        <v>205</v>
      </c>
      <c r="J72">
        <v>130</v>
      </c>
      <c r="K72" s="12"/>
      <c r="N72" s="2"/>
      <c r="U72" s="12"/>
      <c r="V72">
        <v>595</v>
      </c>
      <c r="AA72" t="s">
        <v>27</v>
      </c>
      <c r="AB72">
        <f>COUNT(AB3:AB68)</f>
        <v>66</v>
      </c>
      <c r="AC72">
        <f>COUNT(AC3:AC68)</f>
        <v>22</v>
      </c>
      <c r="AG72" t="s">
        <v>28</v>
      </c>
      <c r="AH72">
        <f>AH70/SQRT(AH71)</f>
        <v>9.3714243674350932</v>
      </c>
      <c r="AI72">
        <f>AI70/SQRT(AI71)</f>
        <v>66.719865286598505</v>
      </c>
    </row>
    <row r="73" spans="2:35" x14ac:dyDescent="0.25">
      <c r="H73" s="12"/>
      <c r="I73">
        <v>935</v>
      </c>
      <c r="J73">
        <v>15</v>
      </c>
      <c r="K73" s="12"/>
      <c r="N73" s="2"/>
      <c r="U73" s="12"/>
      <c r="V73">
        <v>20</v>
      </c>
      <c r="AA73" t="s">
        <v>28</v>
      </c>
      <c r="AB73">
        <f>AB71/SQRT(AB72)</f>
        <v>14.015579909032667</v>
      </c>
      <c r="AC73">
        <f>AC71/SQRT(AC72)</f>
        <v>36.694684923208406</v>
      </c>
    </row>
    <row r="74" spans="2:35" x14ac:dyDescent="0.25">
      <c r="H74" s="12"/>
      <c r="I74">
        <v>600</v>
      </c>
      <c r="J74">
        <v>20</v>
      </c>
      <c r="K74" s="12"/>
      <c r="N74" s="2"/>
      <c r="U74" s="12"/>
      <c r="V74">
        <v>355</v>
      </c>
    </row>
    <row r="75" spans="2:35" x14ac:dyDescent="0.25">
      <c r="H75" s="12"/>
      <c r="I75">
        <v>245</v>
      </c>
      <c r="J75">
        <v>30</v>
      </c>
      <c r="K75" s="12"/>
      <c r="N75" s="2"/>
      <c r="U75" s="12"/>
      <c r="V75">
        <v>20</v>
      </c>
    </row>
    <row r="76" spans="2:35" x14ac:dyDescent="0.25">
      <c r="H76" s="12"/>
      <c r="I76">
        <v>515</v>
      </c>
      <c r="J76">
        <v>45</v>
      </c>
      <c r="K76" s="12"/>
      <c r="N76" s="2"/>
      <c r="U76" s="12"/>
      <c r="V76">
        <v>210</v>
      </c>
    </row>
    <row r="77" spans="2:35" x14ac:dyDescent="0.25">
      <c r="H77" s="12"/>
      <c r="I77">
        <v>60</v>
      </c>
      <c r="J77">
        <v>45</v>
      </c>
      <c r="K77" s="12"/>
      <c r="N77" s="2"/>
      <c r="U77" s="12"/>
      <c r="V77">
        <v>115</v>
      </c>
    </row>
    <row r="78" spans="2:35" x14ac:dyDescent="0.25">
      <c r="H78" s="12"/>
      <c r="I78">
        <v>20</v>
      </c>
      <c r="J78">
        <v>60</v>
      </c>
      <c r="K78" s="12"/>
      <c r="N78" s="2"/>
      <c r="U78" s="12"/>
      <c r="V78">
        <v>240</v>
      </c>
    </row>
    <row r="79" spans="2:35" x14ac:dyDescent="0.25">
      <c r="H79" s="12"/>
      <c r="I79">
        <v>15</v>
      </c>
      <c r="J79">
        <v>15</v>
      </c>
      <c r="K79" s="12"/>
      <c r="U79" t="s">
        <v>17</v>
      </c>
      <c r="V79">
        <f>AVERAGE(V3:V78)</f>
        <v>94.868421052631575</v>
      </c>
      <c r="W79">
        <f>AVERAGE(W3:W78)</f>
        <v>161.07142857142858</v>
      </c>
    </row>
    <row r="80" spans="2:35" x14ac:dyDescent="0.25">
      <c r="H80" s="12"/>
      <c r="I80">
        <v>25</v>
      </c>
      <c r="J80">
        <v>20</v>
      </c>
      <c r="K80" s="12"/>
      <c r="U80" t="s">
        <v>10</v>
      </c>
      <c r="V80">
        <f>MEDIAN(V3:V78)</f>
        <v>47.5</v>
      </c>
      <c r="W80">
        <f>MEDIAN(W3:W78)</f>
        <v>42.5</v>
      </c>
    </row>
    <row r="81" spans="8:23" x14ac:dyDescent="0.25">
      <c r="H81" s="12"/>
      <c r="I81">
        <v>1195</v>
      </c>
      <c r="J81">
        <v>65</v>
      </c>
      <c r="K81" s="12"/>
      <c r="U81" t="s">
        <v>26</v>
      </c>
      <c r="V81">
        <f>_xlfn.STDEV.S(V3:V78)</f>
        <v>111.11547652243146</v>
      </c>
      <c r="W81">
        <f>_xlfn.STDEV.S(W3:W78)</f>
        <v>222.39970530524681</v>
      </c>
    </row>
    <row r="82" spans="8:23" x14ac:dyDescent="0.25">
      <c r="H82" s="12"/>
      <c r="I82">
        <v>455</v>
      </c>
      <c r="J82">
        <v>120</v>
      </c>
      <c r="K82" s="12"/>
      <c r="U82" t="s">
        <v>27</v>
      </c>
      <c r="V82">
        <f>COUNT(V3:V78)</f>
        <v>76</v>
      </c>
      <c r="W82">
        <f>COUNT(W3:W78)</f>
        <v>42</v>
      </c>
    </row>
    <row r="83" spans="8:23" x14ac:dyDescent="0.25">
      <c r="H83" s="12"/>
      <c r="I83">
        <v>870</v>
      </c>
      <c r="J83">
        <v>15</v>
      </c>
      <c r="K83" s="12"/>
      <c r="U83" t="s">
        <v>28</v>
      </c>
      <c r="V83">
        <f>V81/SQRT(V82)</f>
        <v>12.745819295385393</v>
      </c>
      <c r="W83">
        <f>W81/SQRT(W82)</f>
        <v>34.31701955918161</v>
      </c>
    </row>
    <row r="84" spans="8:23" x14ac:dyDescent="0.25">
      <c r="J84">
        <v>235</v>
      </c>
      <c r="K84" s="12"/>
    </row>
    <row r="85" spans="8:23" x14ac:dyDescent="0.25">
      <c r="J85">
        <v>20</v>
      </c>
      <c r="K85" s="12"/>
    </row>
    <row r="86" spans="8:23" x14ac:dyDescent="0.25">
      <c r="J86">
        <v>20</v>
      </c>
      <c r="K86" s="12"/>
    </row>
    <row r="87" spans="8:23" x14ac:dyDescent="0.25">
      <c r="J87">
        <v>15</v>
      </c>
      <c r="K87" s="12"/>
    </row>
    <row r="88" spans="8:23" x14ac:dyDescent="0.25">
      <c r="J88">
        <v>25</v>
      </c>
      <c r="K88" s="12"/>
    </row>
    <row r="89" spans="8:23" x14ac:dyDescent="0.25">
      <c r="J89">
        <v>40</v>
      </c>
      <c r="K89" s="12"/>
    </row>
    <row r="90" spans="8:23" x14ac:dyDescent="0.25">
      <c r="J90">
        <v>20</v>
      </c>
      <c r="K90" s="12"/>
    </row>
    <row r="91" spans="8:23" x14ac:dyDescent="0.25">
      <c r="J91">
        <v>15</v>
      </c>
      <c r="K91" s="12"/>
    </row>
    <row r="92" spans="8:23" x14ac:dyDescent="0.25">
      <c r="J92">
        <v>15</v>
      </c>
      <c r="K92" s="12"/>
    </row>
    <row r="93" spans="8:23" x14ac:dyDescent="0.25">
      <c r="J93">
        <v>25</v>
      </c>
      <c r="K93" s="12"/>
    </row>
    <row r="94" spans="8:23" x14ac:dyDescent="0.25">
      <c r="J94">
        <v>25</v>
      </c>
      <c r="K94" s="12"/>
    </row>
    <row r="95" spans="8:23" x14ac:dyDescent="0.25">
      <c r="J95">
        <v>15</v>
      </c>
      <c r="K95" s="12"/>
    </row>
    <row r="96" spans="8:23" x14ac:dyDescent="0.25">
      <c r="J96">
        <v>15</v>
      </c>
      <c r="K96" s="12"/>
    </row>
    <row r="97" spans="10:11" x14ac:dyDescent="0.25">
      <c r="J97">
        <v>30</v>
      </c>
      <c r="K97" s="12"/>
    </row>
    <row r="98" spans="10:11" x14ac:dyDescent="0.25">
      <c r="J98">
        <v>30</v>
      </c>
      <c r="K98" s="12"/>
    </row>
    <row r="99" spans="10:11" x14ac:dyDescent="0.25">
      <c r="J99">
        <v>40</v>
      </c>
      <c r="K99" s="12"/>
    </row>
    <row r="100" spans="10:11" x14ac:dyDescent="0.25">
      <c r="J100">
        <v>15</v>
      </c>
      <c r="K100" s="12"/>
    </row>
    <row r="101" spans="10:11" x14ac:dyDescent="0.25">
      <c r="J101">
        <v>40</v>
      </c>
      <c r="K101" s="12"/>
    </row>
    <row r="102" spans="10:11" x14ac:dyDescent="0.25">
      <c r="J102">
        <v>20</v>
      </c>
      <c r="K102" s="12"/>
    </row>
    <row r="103" spans="10:11" x14ac:dyDescent="0.25">
      <c r="J103">
        <v>15</v>
      </c>
      <c r="K103" s="12"/>
    </row>
    <row r="104" spans="10:11" x14ac:dyDescent="0.25">
      <c r="J104">
        <v>80</v>
      </c>
      <c r="K104" s="12"/>
    </row>
    <row r="105" spans="10:11" x14ac:dyDescent="0.25">
      <c r="J105">
        <v>15</v>
      </c>
      <c r="K105" s="12"/>
    </row>
    <row r="106" spans="10:11" x14ac:dyDescent="0.25">
      <c r="J106">
        <v>50</v>
      </c>
      <c r="K106" s="12"/>
    </row>
    <row r="107" spans="10:11" x14ac:dyDescent="0.25">
      <c r="J107">
        <v>75</v>
      </c>
      <c r="K107" s="12"/>
    </row>
    <row r="108" spans="10:11" x14ac:dyDescent="0.25">
      <c r="J108">
        <v>20</v>
      </c>
      <c r="K108" s="12"/>
    </row>
    <row r="109" spans="10:11" x14ac:dyDescent="0.25">
      <c r="J109">
        <v>15</v>
      </c>
      <c r="K109" s="12"/>
    </row>
    <row r="110" spans="10:11" x14ac:dyDescent="0.25">
      <c r="J110">
        <v>20</v>
      </c>
      <c r="K110" s="12"/>
    </row>
    <row r="111" spans="10:11" x14ac:dyDescent="0.25">
      <c r="J111">
        <v>55</v>
      </c>
      <c r="K111" s="12"/>
    </row>
    <row r="112" spans="10:11" x14ac:dyDescent="0.25">
      <c r="J112">
        <v>25</v>
      </c>
      <c r="K112" s="12"/>
    </row>
    <row r="113" spans="8:11" x14ac:dyDescent="0.25">
      <c r="J113">
        <v>15</v>
      </c>
      <c r="K113" s="12"/>
    </row>
    <row r="114" spans="8:11" x14ac:dyDescent="0.25">
      <c r="J114">
        <v>45</v>
      </c>
      <c r="K114" s="12"/>
    </row>
    <row r="115" spans="8:11" x14ac:dyDescent="0.25">
      <c r="J115">
        <v>40</v>
      </c>
      <c r="K115" s="12"/>
    </row>
    <row r="116" spans="8:11" x14ac:dyDescent="0.25">
      <c r="H116" t="s">
        <v>9</v>
      </c>
      <c r="I116">
        <f>AVERAGE(I3:I115)</f>
        <v>182.46913580246914</v>
      </c>
      <c r="J116">
        <f>AVERAGE(J3:J115)</f>
        <v>34.778761061946902</v>
      </c>
    </row>
    <row r="117" spans="8:11" x14ac:dyDescent="0.25">
      <c r="H117" t="s">
        <v>10</v>
      </c>
      <c r="I117">
        <f>MEDIAN(I3:I115)</f>
        <v>35</v>
      </c>
      <c r="J117">
        <f>MEDIAN(J3:J115)</f>
        <v>25</v>
      </c>
    </row>
    <row r="118" spans="8:11" x14ac:dyDescent="0.25">
      <c r="H118" t="s">
        <v>26</v>
      </c>
      <c r="I118">
        <f>_xlfn.STDEV.S(I3:I115)</f>
        <v>301.09500520681809</v>
      </c>
      <c r="J118">
        <f>_xlfn.STDEV.S(J3:J115)</f>
        <v>29.621039371556957</v>
      </c>
    </row>
    <row r="119" spans="8:11" x14ac:dyDescent="0.25">
      <c r="H119" t="s">
        <v>27</v>
      </c>
      <c r="I119">
        <f>COUNT(I3:I115)</f>
        <v>81</v>
      </c>
      <c r="J119">
        <f>COUNT(J3:J115)</f>
        <v>113</v>
      </c>
    </row>
    <row r="120" spans="8:11" x14ac:dyDescent="0.25">
      <c r="H120" t="s">
        <v>28</v>
      </c>
      <c r="I120">
        <f>I118/SQRT(I119)</f>
        <v>33.455000578535341</v>
      </c>
      <c r="J120">
        <f>J118/SQRT(J119)</f>
        <v>2.7865129880035786</v>
      </c>
    </row>
  </sheetData>
  <mergeCells count="31">
    <mergeCell ref="B44:B57"/>
    <mergeCell ref="AH1:AI1"/>
    <mergeCell ref="AG3:AG41"/>
    <mergeCell ref="AG42:AG67"/>
    <mergeCell ref="AJ3:AJ16"/>
    <mergeCell ref="I1:J1"/>
    <mergeCell ref="U3:U36"/>
    <mergeCell ref="U37:U78"/>
    <mergeCell ref="X3:X31"/>
    <mergeCell ref="X32:X44"/>
    <mergeCell ref="AB1:AC1"/>
    <mergeCell ref="AA3:AA39"/>
    <mergeCell ref="AA40:AA68"/>
    <mergeCell ref="V1:W1"/>
    <mergeCell ref="AD3:AD24"/>
    <mergeCell ref="A1:A19"/>
    <mergeCell ref="S1:S19"/>
    <mergeCell ref="N3:N21"/>
    <mergeCell ref="Q3:Q24"/>
    <mergeCell ref="N22:N36"/>
    <mergeCell ref="K3:K115"/>
    <mergeCell ref="H3:H29"/>
    <mergeCell ref="H30:H66"/>
    <mergeCell ref="H67:H83"/>
    <mergeCell ref="O1:P1"/>
    <mergeCell ref="N37:N58"/>
    <mergeCell ref="C1:D1"/>
    <mergeCell ref="E3:E16"/>
    <mergeCell ref="E17:E58"/>
    <mergeCell ref="B3:B33"/>
    <mergeCell ref="B34:B4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DA09-09EC-4D00-BE1B-CDDF5207FC1E}">
  <dimension ref="A1:AM198"/>
  <sheetViews>
    <sheetView topLeftCell="A37" zoomScale="55" zoomScaleNormal="55" workbookViewId="0">
      <selection activeCell="O65" sqref="O65"/>
    </sheetView>
  </sheetViews>
  <sheetFormatPr defaultRowHeight="15" x14ac:dyDescent="0.25"/>
  <cols>
    <col min="1" max="1" width="16.85546875" bestFit="1" customWidth="1"/>
    <col min="2" max="2" width="11.140625" bestFit="1" customWidth="1"/>
    <col min="4" max="4" width="13.85546875" bestFit="1" customWidth="1"/>
    <col min="6" max="6" width="12.140625" bestFit="1" customWidth="1"/>
    <col min="8" max="8" width="11.5703125" bestFit="1" customWidth="1"/>
    <col min="10" max="10" width="11" bestFit="1" customWidth="1"/>
    <col min="12" max="12" width="12.28515625" customWidth="1"/>
    <col min="14" max="14" width="10.5703125" bestFit="1" customWidth="1"/>
    <col min="17" max="17" width="10.5703125" bestFit="1" customWidth="1"/>
    <col min="21" max="21" width="18" bestFit="1" customWidth="1"/>
    <col min="22" max="22" width="12.140625" bestFit="1" customWidth="1"/>
    <col min="24" max="24" width="12.5703125" bestFit="1" customWidth="1"/>
    <col min="26" max="26" width="12.140625" bestFit="1" customWidth="1"/>
    <col min="27" max="27" width="11.85546875" customWidth="1"/>
    <col min="28" max="28" width="11.5703125" bestFit="1" customWidth="1"/>
    <col min="30" max="30" width="10.5703125" bestFit="1" customWidth="1"/>
    <col min="33" max="33" width="10" bestFit="1" customWidth="1"/>
    <col min="36" max="36" width="10.5703125" bestFit="1" customWidth="1"/>
    <col min="38" max="38" width="11.5703125" bestFit="1" customWidth="1"/>
  </cols>
  <sheetData>
    <row r="1" spans="1:39" x14ac:dyDescent="0.25">
      <c r="A1" s="11" t="s">
        <v>29</v>
      </c>
      <c r="B1" s="1" t="s">
        <v>3</v>
      </c>
      <c r="C1" s="14" t="s">
        <v>31</v>
      </c>
      <c r="D1" s="14"/>
      <c r="E1" s="1"/>
      <c r="F1" s="1" t="s">
        <v>3</v>
      </c>
      <c r="G1" s="18" t="s">
        <v>41</v>
      </c>
      <c r="H1" s="18"/>
      <c r="J1" s="1" t="s">
        <v>3</v>
      </c>
      <c r="K1" s="14" t="s">
        <v>43</v>
      </c>
      <c r="L1" s="14"/>
      <c r="N1" s="1" t="s">
        <v>3</v>
      </c>
      <c r="O1" s="14" t="s">
        <v>44</v>
      </c>
      <c r="P1" s="14"/>
      <c r="Q1" s="1" t="s">
        <v>3</v>
      </c>
      <c r="U1" s="11" t="s">
        <v>36</v>
      </c>
      <c r="V1" s="1" t="s">
        <v>3</v>
      </c>
      <c r="W1" s="3" t="s">
        <v>37</v>
      </c>
      <c r="X1" s="3"/>
      <c r="Z1" s="1" t="s">
        <v>3</v>
      </c>
      <c r="AA1" s="3" t="s">
        <v>40</v>
      </c>
      <c r="AB1" s="3"/>
      <c r="AD1" s="1" t="s">
        <v>3</v>
      </c>
      <c r="AE1" s="14" t="s">
        <v>48</v>
      </c>
      <c r="AF1" s="14"/>
      <c r="AG1" s="1" t="s">
        <v>3</v>
      </c>
      <c r="AJ1" s="1" t="s">
        <v>3</v>
      </c>
      <c r="AK1" s="14" t="s">
        <v>50</v>
      </c>
      <c r="AL1" s="14"/>
      <c r="AM1" s="1" t="s">
        <v>3</v>
      </c>
    </row>
    <row r="2" spans="1:39" x14ac:dyDescent="0.25">
      <c r="A2" s="11"/>
      <c r="C2" s="4" t="s">
        <v>54</v>
      </c>
      <c r="D2" s="4" t="s">
        <v>55</v>
      </c>
      <c r="G2" s="6" t="s">
        <v>54</v>
      </c>
      <c r="H2" s="6" t="s">
        <v>55</v>
      </c>
      <c r="K2" s="4" t="s">
        <v>54</v>
      </c>
      <c r="L2" s="4" t="s">
        <v>55</v>
      </c>
      <c r="O2" s="4" t="s">
        <v>54</v>
      </c>
      <c r="P2" s="4" t="s">
        <v>55</v>
      </c>
      <c r="U2" s="11"/>
      <c r="W2" s="4" t="s">
        <v>54</v>
      </c>
      <c r="X2" s="4" t="s">
        <v>55</v>
      </c>
      <c r="AA2" s="4" t="s">
        <v>54</v>
      </c>
      <c r="AB2" s="4" t="s">
        <v>55</v>
      </c>
      <c r="AE2" s="4" t="s">
        <v>54</v>
      </c>
      <c r="AF2" s="4" t="s">
        <v>55</v>
      </c>
      <c r="AK2" s="4" t="s">
        <v>54</v>
      </c>
      <c r="AL2" s="4" t="s">
        <v>55</v>
      </c>
    </row>
    <row r="3" spans="1:39" ht="15" customHeight="1" x14ac:dyDescent="0.25">
      <c r="A3" s="11"/>
      <c r="B3" s="12" t="s">
        <v>30</v>
      </c>
      <c r="C3">
        <v>15</v>
      </c>
      <c r="D3" s="17" t="s">
        <v>35</v>
      </c>
      <c r="F3" s="12" t="s">
        <v>30</v>
      </c>
      <c r="G3">
        <v>15</v>
      </c>
      <c r="H3" s="14" t="s">
        <v>35</v>
      </c>
      <c r="J3" s="16">
        <v>42648</v>
      </c>
      <c r="K3" s="5">
        <v>15</v>
      </c>
      <c r="L3" s="14" t="s">
        <v>35</v>
      </c>
      <c r="N3" s="16">
        <v>43070</v>
      </c>
      <c r="O3">
        <v>85</v>
      </c>
      <c r="P3">
        <v>105</v>
      </c>
      <c r="Q3" s="16">
        <v>43009</v>
      </c>
      <c r="U3" s="11"/>
      <c r="V3" s="12" t="s">
        <v>30</v>
      </c>
      <c r="W3">
        <v>15</v>
      </c>
      <c r="X3" s="17" t="s">
        <v>35</v>
      </c>
      <c r="Z3" s="12" t="s">
        <v>30</v>
      </c>
      <c r="AA3">
        <v>35</v>
      </c>
      <c r="AB3" s="14" t="s">
        <v>35</v>
      </c>
      <c r="AD3" s="16">
        <v>43070</v>
      </c>
      <c r="AE3">
        <v>25</v>
      </c>
      <c r="AF3">
        <v>20</v>
      </c>
      <c r="AG3" s="16">
        <v>43040</v>
      </c>
      <c r="AJ3" s="16">
        <v>43070</v>
      </c>
      <c r="AK3">
        <v>45</v>
      </c>
      <c r="AL3" s="14" t="s">
        <v>35</v>
      </c>
    </row>
    <row r="4" spans="1:39" ht="15" customHeight="1" x14ac:dyDescent="0.25">
      <c r="A4" s="11"/>
      <c r="B4" s="12"/>
      <c r="C4">
        <v>70</v>
      </c>
      <c r="D4" s="17"/>
      <c r="F4" s="12"/>
      <c r="G4">
        <v>45</v>
      </c>
      <c r="H4" s="14"/>
      <c r="J4" s="12"/>
      <c r="K4" s="5">
        <v>415</v>
      </c>
      <c r="L4" s="14"/>
      <c r="N4" s="16"/>
      <c r="O4">
        <v>25</v>
      </c>
      <c r="P4">
        <v>15</v>
      </c>
      <c r="Q4" s="12"/>
      <c r="U4" s="11"/>
      <c r="V4" s="12"/>
      <c r="W4">
        <v>15</v>
      </c>
      <c r="X4" s="17"/>
      <c r="Z4" s="12"/>
      <c r="AA4">
        <v>30</v>
      </c>
      <c r="AB4" s="14"/>
      <c r="AD4" s="12"/>
      <c r="AE4">
        <v>15</v>
      </c>
      <c r="AF4">
        <v>40</v>
      </c>
      <c r="AG4" s="12"/>
      <c r="AJ4" s="12"/>
      <c r="AK4">
        <v>80</v>
      </c>
      <c r="AL4" s="14"/>
    </row>
    <row r="5" spans="1:39" ht="15" customHeight="1" x14ac:dyDescent="0.25">
      <c r="A5" s="11"/>
      <c r="B5" s="12"/>
      <c r="C5">
        <v>225</v>
      </c>
      <c r="D5" s="17"/>
      <c r="F5" s="12"/>
      <c r="G5">
        <v>15</v>
      </c>
      <c r="H5" s="14"/>
      <c r="J5" s="12"/>
      <c r="K5" s="5">
        <v>20</v>
      </c>
      <c r="L5" s="14"/>
      <c r="N5" s="16"/>
      <c r="O5">
        <v>30</v>
      </c>
      <c r="P5">
        <v>15</v>
      </c>
      <c r="Q5" s="12"/>
      <c r="U5" s="11"/>
      <c r="V5" s="12"/>
      <c r="W5">
        <v>35</v>
      </c>
      <c r="X5" s="17"/>
      <c r="Z5" s="12"/>
      <c r="AA5">
        <v>60</v>
      </c>
      <c r="AB5" s="14"/>
      <c r="AD5" s="12"/>
      <c r="AE5">
        <v>65</v>
      </c>
      <c r="AF5">
        <v>15</v>
      </c>
      <c r="AG5" s="12"/>
      <c r="AJ5" s="12"/>
      <c r="AK5">
        <v>50</v>
      </c>
      <c r="AL5" s="14"/>
    </row>
    <row r="6" spans="1:39" ht="15" customHeight="1" x14ac:dyDescent="0.25">
      <c r="A6" s="11"/>
      <c r="B6" s="12"/>
      <c r="C6">
        <v>55</v>
      </c>
      <c r="D6" s="17"/>
      <c r="F6" s="12"/>
      <c r="G6">
        <v>15</v>
      </c>
      <c r="H6" s="14"/>
      <c r="J6" s="12"/>
      <c r="K6" s="5">
        <v>315</v>
      </c>
      <c r="L6" s="14"/>
      <c r="N6" s="16"/>
      <c r="O6">
        <v>45</v>
      </c>
      <c r="P6">
        <v>15</v>
      </c>
      <c r="Q6" s="12"/>
      <c r="U6" s="11"/>
      <c r="V6" s="12"/>
      <c r="W6">
        <v>270</v>
      </c>
      <c r="X6" s="17"/>
      <c r="Z6" s="12"/>
      <c r="AA6">
        <v>15</v>
      </c>
      <c r="AB6" s="14"/>
      <c r="AD6" s="12"/>
      <c r="AE6">
        <v>105</v>
      </c>
      <c r="AF6">
        <v>15</v>
      </c>
      <c r="AG6" s="12"/>
      <c r="AJ6" s="12"/>
      <c r="AK6">
        <v>15</v>
      </c>
      <c r="AL6" s="14"/>
    </row>
    <row r="7" spans="1:39" ht="15" customHeight="1" x14ac:dyDescent="0.25">
      <c r="A7" s="11"/>
      <c r="B7" s="12"/>
      <c r="C7">
        <v>290</v>
      </c>
      <c r="D7" s="17"/>
      <c r="F7" s="12"/>
      <c r="G7">
        <v>40</v>
      </c>
      <c r="H7" s="14"/>
      <c r="N7" s="16"/>
      <c r="O7">
        <v>90</v>
      </c>
      <c r="P7">
        <v>60</v>
      </c>
      <c r="Q7" s="12"/>
      <c r="U7" s="11"/>
      <c r="V7" s="12"/>
      <c r="W7">
        <v>175</v>
      </c>
      <c r="X7" s="17"/>
      <c r="Z7" s="12"/>
      <c r="AA7">
        <v>35</v>
      </c>
      <c r="AB7" s="14"/>
      <c r="AD7" s="12"/>
      <c r="AE7">
        <v>30</v>
      </c>
      <c r="AF7">
        <v>15</v>
      </c>
      <c r="AG7" s="12"/>
      <c r="AJ7" s="12"/>
      <c r="AK7">
        <v>115</v>
      </c>
      <c r="AL7" s="14"/>
    </row>
    <row r="8" spans="1:39" ht="15" customHeight="1" x14ac:dyDescent="0.25">
      <c r="A8" s="11"/>
      <c r="B8" s="12"/>
      <c r="C8">
        <v>55</v>
      </c>
      <c r="D8" s="17"/>
      <c r="F8" s="12"/>
      <c r="G8">
        <v>505</v>
      </c>
      <c r="H8" s="14"/>
      <c r="J8" t="s">
        <v>9</v>
      </c>
      <c r="K8">
        <f>AVERAGE(K3:K6)</f>
        <v>191.25</v>
      </c>
      <c r="N8" s="16"/>
      <c r="O8">
        <v>405</v>
      </c>
      <c r="P8">
        <v>40</v>
      </c>
      <c r="Q8" s="12"/>
      <c r="U8" s="11"/>
      <c r="V8" s="12"/>
      <c r="W8">
        <v>215</v>
      </c>
      <c r="X8" s="17"/>
      <c r="Z8" s="12"/>
      <c r="AA8">
        <v>140</v>
      </c>
      <c r="AB8" s="14"/>
      <c r="AD8" s="12"/>
      <c r="AE8">
        <v>20</v>
      </c>
      <c r="AF8">
        <v>155</v>
      </c>
      <c r="AG8" s="12"/>
      <c r="AJ8" s="12"/>
      <c r="AK8">
        <v>75</v>
      </c>
      <c r="AL8" s="14"/>
    </row>
    <row r="9" spans="1:39" ht="15" customHeight="1" x14ac:dyDescent="0.25">
      <c r="A9" s="11"/>
      <c r="B9" s="12"/>
      <c r="C9">
        <v>25</v>
      </c>
      <c r="D9" s="17"/>
      <c r="F9" s="12"/>
      <c r="G9">
        <v>25</v>
      </c>
      <c r="H9" s="14"/>
      <c r="J9" t="s">
        <v>10</v>
      </c>
      <c r="K9">
        <f>MEDIAN(K3:K6)</f>
        <v>167.5</v>
      </c>
      <c r="N9" s="16"/>
      <c r="O9">
        <v>320</v>
      </c>
      <c r="P9">
        <v>160</v>
      </c>
      <c r="Q9" s="12"/>
      <c r="U9" s="11"/>
      <c r="V9" s="12"/>
      <c r="W9">
        <v>80</v>
      </c>
      <c r="X9" s="17"/>
      <c r="Z9" s="12"/>
      <c r="AA9">
        <v>15</v>
      </c>
      <c r="AB9" s="14"/>
      <c r="AD9" s="12"/>
      <c r="AE9">
        <v>20</v>
      </c>
      <c r="AF9">
        <v>305</v>
      </c>
      <c r="AG9" s="12"/>
      <c r="AJ9" s="12"/>
      <c r="AK9">
        <v>160</v>
      </c>
      <c r="AL9" s="14"/>
    </row>
    <row r="10" spans="1:39" ht="15" customHeight="1" x14ac:dyDescent="0.25">
      <c r="A10" s="11"/>
      <c r="B10" s="12"/>
      <c r="C10">
        <v>420</v>
      </c>
      <c r="D10" s="17"/>
      <c r="F10" s="12"/>
      <c r="G10">
        <v>20</v>
      </c>
      <c r="H10" s="14"/>
      <c r="J10" t="s">
        <v>26</v>
      </c>
      <c r="K10">
        <f>_xlfn.STDEV.S(K3:K6)</f>
        <v>204.75086487403823</v>
      </c>
      <c r="N10" s="16"/>
      <c r="O10">
        <v>20</v>
      </c>
      <c r="P10">
        <v>30</v>
      </c>
      <c r="Q10" s="12"/>
      <c r="U10" s="11"/>
      <c r="V10" s="12"/>
      <c r="W10">
        <v>15</v>
      </c>
      <c r="X10" s="17"/>
      <c r="Z10" s="12"/>
      <c r="AA10">
        <v>15</v>
      </c>
      <c r="AB10" s="14"/>
      <c r="AD10" s="12"/>
      <c r="AE10">
        <v>65</v>
      </c>
      <c r="AF10">
        <v>95</v>
      </c>
      <c r="AG10" s="12"/>
      <c r="AJ10" s="12"/>
      <c r="AK10">
        <v>45</v>
      </c>
      <c r="AL10" s="14"/>
    </row>
    <row r="11" spans="1:39" ht="15" customHeight="1" x14ac:dyDescent="0.25">
      <c r="A11" s="11"/>
      <c r="B11" s="12"/>
      <c r="C11">
        <v>170</v>
      </c>
      <c r="D11" s="17"/>
      <c r="F11" s="12" t="s">
        <v>32</v>
      </c>
      <c r="G11">
        <v>40</v>
      </c>
      <c r="H11" s="14"/>
      <c r="J11" t="s">
        <v>27</v>
      </c>
      <c r="K11">
        <f>COUNT(K3:K6)</f>
        <v>4</v>
      </c>
      <c r="N11" s="16"/>
      <c r="O11">
        <v>35</v>
      </c>
      <c r="P11">
        <v>15</v>
      </c>
      <c r="Q11" s="12"/>
      <c r="U11" s="11"/>
      <c r="V11" s="12" t="s">
        <v>32</v>
      </c>
      <c r="W11">
        <v>15</v>
      </c>
      <c r="X11" s="17"/>
      <c r="Z11" s="12"/>
      <c r="AA11">
        <v>35</v>
      </c>
      <c r="AB11" s="14"/>
      <c r="AD11" s="12"/>
      <c r="AE11">
        <v>100</v>
      </c>
      <c r="AJ11" s="12"/>
      <c r="AK11">
        <v>220</v>
      </c>
      <c r="AL11" s="14"/>
    </row>
    <row r="12" spans="1:39" ht="15" customHeight="1" x14ac:dyDescent="0.25">
      <c r="A12" s="11"/>
      <c r="B12" s="12"/>
      <c r="C12">
        <v>100</v>
      </c>
      <c r="D12" s="17"/>
      <c r="F12" s="12"/>
      <c r="G12">
        <v>15</v>
      </c>
      <c r="H12" s="14"/>
      <c r="J12" t="s">
        <v>28</v>
      </c>
      <c r="K12">
        <f>K10/SQRT(K11)</f>
        <v>102.37543243701911</v>
      </c>
      <c r="N12" s="16"/>
      <c r="O12">
        <v>925</v>
      </c>
      <c r="P12">
        <v>15</v>
      </c>
      <c r="Q12" s="12"/>
      <c r="U12" s="11"/>
      <c r="V12" s="12"/>
      <c r="W12">
        <v>35</v>
      </c>
      <c r="X12" s="17"/>
      <c r="Z12" s="12"/>
      <c r="AA12">
        <v>95</v>
      </c>
      <c r="AB12" s="14"/>
      <c r="AD12" s="12"/>
      <c r="AE12">
        <v>220</v>
      </c>
      <c r="AJ12" s="12"/>
      <c r="AK12">
        <v>15</v>
      </c>
      <c r="AL12" s="14"/>
    </row>
    <row r="13" spans="1:39" ht="15" customHeight="1" x14ac:dyDescent="0.25">
      <c r="A13" s="11"/>
      <c r="B13" s="12"/>
      <c r="C13">
        <v>30</v>
      </c>
      <c r="D13" s="17"/>
      <c r="F13" s="12"/>
      <c r="G13">
        <v>65</v>
      </c>
      <c r="H13" s="14"/>
      <c r="N13" s="16"/>
      <c r="O13">
        <v>1080</v>
      </c>
      <c r="P13">
        <v>15</v>
      </c>
      <c r="Q13" s="12"/>
      <c r="U13" s="11"/>
      <c r="V13" s="12"/>
      <c r="W13">
        <v>15</v>
      </c>
      <c r="X13" s="17"/>
      <c r="Z13" s="12"/>
      <c r="AA13">
        <v>65</v>
      </c>
      <c r="AB13" s="14"/>
      <c r="AD13" s="12"/>
      <c r="AE13">
        <v>125</v>
      </c>
      <c r="AJ13" s="12"/>
      <c r="AK13">
        <v>55</v>
      </c>
      <c r="AL13" s="14"/>
    </row>
    <row r="14" spans="1:39" ht="15" customHeight="1" x14ac:dyDescent="0.25">
      <c r="A14" s="11"/>
      <c r="B14" s="12"/>
      <c r="C14">
        <v>25</v>
      </c>
      <c r="D14" s="17"/>
      <c r="F14" s="12"/>
      <c r="G14">
        <v>15</v>
      </c>
      <c r="H14" s="14"/>
      <c r="N14" s="16"/>
      <c r="O14">
        <v>30</v>
      </c>
      <c r="P14">
        <v>65</v>
      </c>
      <c r="Q14" s="12"/>
      <c r="U14" s="11"/>
      <c r="V14" s="12"/>
      <c r="W14">
        <v>15</v>
      </c>
      <c r="X14" s="17"/>
      <c r="Z14" s="12"/>
      <c r="AA14">
        <v>15</v>
      </c>
      <c r="AB14" s="14"/>
      <c r="AD14" s="12"/>
      <c r="AE14">
        <v>355</v>
      </c>
      <c r="AJ14" s="12"/>
      <c r="AK14">
        <v>235</v>
      </c>
      <c r="AL14" s="14"/>
    </row>
    <row r="15" spans="1:39" ht="15" customHeight="1" x14ac:dyDescent="0.25">
      <c r="A15" s="11"/>
      <c r="B15" s="12"/>
      <c r="C15">
        <v>560</v>
      </c>
      <c r="D15" s="17"/>
      <c r="F15" s="12"/>
      <c r="G15">
        <v>40</v>
      </c>
      <c r="H15" s="14"/>
      <c r="N15" s="16"/>
      <c r="O15">
        <v>1155</v>
      </c>
      <c r="P15">
        <v>360</v>
      </c>
      <c r="Q15" s="12"/>
      <c r="U15" s="11"/>
      <c r="V15" s="12"/>
      <c r="W15">
        <v>70</v>
      </c>
      <c r="X15" s="17"/>
      <c r="Z15" s="12"/>
      <c r="AA15">
        <v>30</v>
      </c>
      <c r="AB15" s="14"/>
      <c r="AD15" s="12"/>
      <c r="AE15">
        <v>15</v>
      </c>
      <c r="AJ15" s="12"/>
      <c r="AK15">
        <v>20</v>
      </c>
      <c r="AL15" s="14"/>
    </row>
    <row r="16" spans="1:39" ht="15" customHeight="1" x14ac:dyDescent="0.25">
      <c r="A16" s="11"/>
      <c r="B16" s="12"/>
      <c r="C16">
        <v>65</v>
      </c>
      <c r="D16" s="17"/>
      <c r="F16" s="12"/>
      <c r="G16">
        <v>20</v>
      </c>
      <c r="H16" s="14"/>
      <c r="N16" s="16"/>
      <c r="O16">
        <v>20</v>
      </c>
      <c r="P16">
        <v>30</v>
      </c>
      <c r="Q16" s="12"/>
      <c r="U16" s="11"/>
      <c r="V16" s="12"/>
      <c r="W16">
        <v>15</v>
      </c>
      <c r="X16" s="17"/>
      <c r="Z16" s="12"/>
      <c r="AA16">
        <v>25</v>
      </c>
      <c r="AB16" s="14"/>
      <c r="AD16" s="12"/>
      <c r="AE16">
        <v>15</v>
      </c>
      <c r="AJ16" s="12"/>
      <c r="AK16">
        <v>15</v>
      </c>
      <c r="AL16" s="14"/>
    </row>
    <row r="17" spans="1:38" ht="15" customHeight="1" x14ac:dyDescent="0.25">
      <c r="A17" s="11"/>
      <c r="B17" s="12" t="s">
        <v>33</v>
      </c>
      <c r="C17">
        <v>25</v>
      </c>
      <c r="D17" s="17"/>
      <c r="F17" s="12"/>
      <c r="G17">
        <v>20</v>
      </c>
      <c r="H17" s="14"/>
      <c r="N17" s="16"/>
      <c r="O17">
        <v>65</v>
      </c>
      <c r="P17">
        <v>615</v>
      </c>
      <c r="Q17" s="12"/>
      <c r="U17" s="11"/>
      <c r="V17" s="12"/>
      <c r="W17">
        <v>30</v>
      </c>
      <c r="X17" s="17"/>
      <c r="Z17" s="12"/>
      <c r="AA17">
        <v>35</v>
      </c>
      <c r="AB17" s="14"/>
      <c r="AD17" s="12"/>
      <c r="AE17">
        <v>25</v>
      </c>
      <c r="AJ17" s="12"/>
      <c r="AK17">
        <v>25</v>
      </c>
      <c r="AL17" s="14"/>
    </row>
    <row r="18" spans="1:38" ht="15" customHeight="1" x14ac:dyDescent="0.25">
      <c r="A18" s="11"/>
      <c r="B18" s="12"/>
      <c r="C18">
        <v>20</v>
      </c>
      <c r="D18" s="17"/>
      <c r="F18" s="12"/>
      <c r="G18">
        <v>35</v>
      </c>
      <c r="H18" s="14"/>
      <c r="N18" s="12" t="s">
        <v>45</v>
      </c>
      <c r="O18">
        <v>395</v>
      </c>
      <c r="P18">
        <v>385</v>
      </c>
      <c r="Q18" s="12"/>
      <c r="U18" s="11"/>
      <c r="V18" s="12"/>
      <c r="W18">
        <v>15</v>
      </c>
      <c r="X18" s="17"/>
      <c r="Z18" s="12"/>
      <c r="AA18">
        <v>175</v>
      </c>
      <c r="AB18" s="14"/>
      <c r="AD18" s="12"/>
      <c r="AE18">
        <v>85</v>
      </c>
      <c r="AJ18" s="12"/>
      <c r="AK18">
        <v>25</v>
      </c>
      <c r="AL18" s="14"/>
    </row>
    <row r="19" spans="1:38" ht="15" customHeight="1" x14ac:dyDescent="0.25">
      <c r="A19" s="11"/>
      <c r="B19" s="12"/>
      <c r="C19">
        <v>45</v>
      </c>
      <c r="D19" s="17"/>
      <c r="F19" s="12"/>
      <c r="G19">
        <v>20</v>
      </c>
      <c r="H19" s="14"/>
      <c r="N19" s="12"/>
      <c r="O19">
        <v>80</v>
      </c>
      <c r="P19">
        <v>25</v>
      </c>
      <c r="Q19" s="12"/>
      <c r="U19" s="11"/>
      <c r="V19" s="12"/>
      <c r="W19">
        <v>15</v>
      </c>
      <c r="X19" s="17"/>
      <c r="Z19" s="12"/>
      <c r="AA19">
        <v>170</v>
      </c>
      <c r="AB19" s="14"/>
      <c r="AD19" s="12"/>
      <c r="AE19">
        <v>70</v>
      </c>
      <c r="AJ19" s="12"/>
      <c r="AK19">
        <v>55</v>
      </c>
      <c r="AL19" s="14"/>
    </row>
    <row r="20" spans="1:38" ht="15" customHeight="1" x14ac:dyDescent="0.25">
      <c r="B20" s="12"/>
      <c r="C20">
        <v>15</v>
      </c>
      <c r="D20" s="17"/>
      <c r="F20" s="12"/>
      <c r="G20">
        <v>160</v>
      </c>
      <c r="H20" s="14"/>
      <c r="N20" s="12"/>
      <c r="O20">
        <v>190</v>
      </c>
      <c r="P20">
        <v>95</v>
      </c>
      <c r="Q20" s="12"/>
      <c r="V20" s="12"/>
      <c r="W20">
        <v>15</v>
      </c>
      <c r="X20" s="17"/>
      <c r="Z20" s="12"/>
      <c r="AA20">
        <v>55</v>
      </c>
      <c r="AB20" s="14"/>
      <c r="AD20" s="12"/>
      <c r="AE20">
        <v>15</v>
      </c>
      <c r="AJ20" s="12"/>
      <c r="AK20">
        <v>40</v>
      </c>
      <c r="AL20" s="14"/>
    </row>
    <row r="21" spans="1:38" ht="15" customHeight="1" x14ac:dyDescent="0.25">
      <c r="B21" s="12"/>
      <c r="C21">
        <v>105</v>
      </c>
      <c r="D21" s="17"/>
      <c r="F21" s="12"/>
      <c r="G21">
        <v>30</v>
      </c>
      <c r="H21" s="14"/>
      <c r="N21" s="12"/>
      <c r="O21">
        <v>560</v>
      </c>
      <c r="P21">
        <v>55</v>
      </c>
      <c r="Q21" s="12"/>
      <c r="V21" s="12"/>
      <c r="W21">
        <v>15</v>
      </c>
      <c r="X21" s="17"/>
      <c r="Z21" s="12"/>
      <c r="AA21">
        <v>15</v>
      </c>
      <c r="AB21" s="14"/>
      <c r="AD21" s="12"/>
      <c r="AE21">
        <v>100</v>
      </c>
      <c r="AJ21" s="12"/>
      <c r="AK21">
        <v>15</v>
      </c>
      <c r="AL21" s="14"/>
    </row>
    <row r="22" spans="1:38" ht="15" customHeight="1" x14ac:dyDescent="0.25">
      <c r="B22" s="12"/>
      <c r="C22">
        <v>125</v>
      </c>
      <c r="D22" s="17"/>
      <c r="F22" s="12"/>
      <c r="G22">
        <v>15</v>
      </c>
      <c r="H22" s="14"/>
      <c r="N22" s="12"/>
      <c r="O22">
        <v>170</v>
      </c>
      <c r="P22">
        <v>120</v>
      </c>
      <c r="Q22" s="16">
        <v>43040</v>
      </c>
      <c r="V22" s="12"/>
      <c r="W22">
        <v>15</v>
      </c>
      <c r="X22" s="17"/>
      <c r="Z22" s="12"/>
      <c r="AA22">
        <v>15</v>
      </c>
      <c r="AB22" s="14"/>
      <c r="AD22" s="12"/>
      <c r="AE22">
        <v>15</v>
      </c>
      <c r="AJ22" s="12"/>
      <c r="AK22">
        <v>230</v>
      </c>
      <c r="AL22" s="14"/>
    </row>
    <row r="23" spans="1:38" ht="15" customHeight="1" x14ac:dyDescent="0.25">
      <c r="B23" s="12"/>
      <c r="C23">
        <v>35</v>
      </c>
      <c r="D23" s="17"/>
      <c r="F23" s="12"/>
      <c r="G23">
        <v>15</v>
      </c>
      <c r="H23" s="14"/>
      <c r="N23" s="12"/>
      <c r="O23">
        <v>20</v>
      </c>
      <c r="P23">
        <v>15</v>
      </c>
      <c r="Q23" s="12"/>
      <c r="V23" s="12"/>
      <c r="W23">
        <v>15</v>
      </c>
      <c r="X23" s="17"/>
      <c r="Z23" s="12"/>
      <c r="AA23">
        <v>15</v>
      </c>
      <c r="AB23" s="14"/>
      <c r="AD23" s="12"/>
      <c r="AE23">
        <v>15</v>
      </c>
      <c r="AJ23" s="12"/>
      <c r="AK23">
        <v>15</v>
      </c>
      <c r="AL23" s="14"/>
    </row>
    <row r="24" spans="1:38" ht="15" customHeight="1" x14ac:dyDescent="0.25">
      <c r="B24" s="12"/>
      <c r="C24">
        <v>175</v>
      </c>
      <c r="D24" s="17"/>
      <c r="F24" s="12"/>
      <c r="G24">
        <v>20</v>
      </c>
      <c r="H24" s="14"/>
      <c r="N24" s="12"/>
      <c r="O24">
        <v>965</v>
      </c>
      <c r="P24">
        <v>15</v>
      </c>
      <c r="Q24" s="12"/>
      <c r="V24" s="12"/>
      <c r="W24">
        <v>15</v>
      </c>
      <c r="X24" s="17"/>
      <c r="Z24" s="12"/>
      <c r="AA24">
        <v>15</v>
      </c>
      <c r="AB24" s="14"/>
      <c r="AD24" s="12"/>
      <c r="AE24">
        <v>40</v>
      </c>
      <c r="AJ24" s="12"/>
      <c r="AK24">
        <v>20</v>
      </c>
      <c r="AL24" s="14"/>
    </row>
    <row r="25" spans="1:38" ht="15" customHeight="1" x14ac:dyDescent="0.25">
      <c r="B25" s="12"/>
      <c r="C25">
        <v>45</v>
      </c>
      <c r="D25" s="17"/>
      <c r="F25" s="12"/>
      <c r="G25">
        <v>20</v>
      </c>
      <c r="H25" s="14"/>
      <c r="N25" s="12"/>
      <c r="O25">
        <v>1840</v>
      </c>
      <c r="P25">
        <v>15</v>
      </c>
      <c r="Q25" s="12"/>
      <c r="V25" s="12"/>
      <c r="W25">
        <v>15</v>
      </c>
      <c r="X25" s="17"/>
      <c r="Z25" s="12"/>
      <c r="AA25">
        <v>15</v>
      </c>
      <c r="AB25" s="14"/>
      <c r="AD25" s="12"/>
      <c r="AE25">
        <v>120</v>
      </c>
      <c r="AJ25" s="12"/>
      <c r="AK25">
        <v>20</v>
      </c>
      <c r="AL25" s="14"/>
    </row>
    <row r="26" spans="1:38" ht="15" customHeight="1" x14ac:dyDescent="0.25">
      <c r="B26" s="12"/>
      <c r="C26">
        <v>75</v>
      </c>
      <c r="D26" s="17"/>
      <c r="F26" s="12"/>
      <c r="G26">
        <v>20</v>
      </c>
      <c r="H26" s="14"/>
      <c r="N26" s="12"/>
      <c r="O26">
        <v>30</v>
      </c>
      <c r="P26">
        <v>95</v>
      </c>
      <c r="Q26" s="12"/>
      <c r="V26" s="12"/>
      <c r="W26">
        <v>15</v>
      </c>
      <c r="X26" s="17"/>
      <c r="Z26" s="12"/>
      <c r="AA26">
        <v>20</v>
      </c>
      <c r="AB26" s="14"/>
      <c r="AD26" s="12"/>
      <c r="AE26">
        <v>85</v>
      </c>
      <c r="AJ26" s="12"/>
      <c r="AK26">
        <v>15</v>
      </c>
      <c r="AL26" s="14"/>
    </row>
    <row r="27" spans="1:38" ht="15" customHeight="1" x14ac:dyDescent="0.25">
      <c r="B27" s="12"/>
      <c r="C27">
        <v>50</v>
      </c>
      <c r="D27" s="17"/>
      <c r="F27" s="12"/>
      <c r="G27">
        <v>245</v>
      </c>
      <c r="H27" s="14"/>
      <c r="N27" s="12" t="s">
        <v>46</v>
      </c>
      <c r="O27">
        <v>15</v>
      </c>
      <c r="P27">
        <v>15</v>
      </c>
      <c r="Q27" s="12"/>
      <c r="V27" s="12"/>
      <c r="W27">
        <v>45</v>
      </c>
      <c r="X27" s="17"/>
      <c r="Z27" s="12"/>
      <c r="AA27">
        <v>20</v>
      </c>
      <c r="AB27" s="14"/>
      <c r="AD27" s="12"/>
      <c r="AE27">
        <v>15</v>
      </c>
      <c r="AJ27" s="12"/>
      <c r="AK27">
        <v>15</v>
      </c>
      <c r="AL27" s="14"/>
    </row>
    <row r="28" spans="1:38" ht="15" customHeight="1" x14ac:dyDescent="0.25">
      <c r="B28" s="12"/>
      <c r="C28">
        <v>75</v>
      </c>
      <c r="D28" s="17"/>
      <c r="F28" s="12"/>
      <c r="G28">
        <v>180</v>
      </c>
      <c r="H28" s="14"/>
      <c r="N28" s="12"/>
      <c r="O28">
        <v>20</v>
      </c>
      <c r="P28">
        <v>40</v>
      </c>
      <c r="Q28" s="12"/>
      <c r="V28" s="12"/>
      <c r="W28">
        <v>15</v>
      </c>
      <c r="X28" s="17"/>
      <c r="Z28" s="12"/>
      <c r="AA28">
        <v>25</v>
      </c>
      <c r="AB28" s="14"/>
      <c r="AD28" s="12"/>
      <c r="AE28">
        <v>25</v>
      </c>
      <c r="AJ28" s="12"/>
      <c r="AK28">
        <v>145</v>
      </c>
      <c r="AL28" s="14"/>
    </row>
    <row r="29" spans="1:38" ht="15" customHeight="1" x14ac:dyDescent="0.25">
      <c r="B29" s="12"/>
      <c r="C29">
        <v>20</v>
      </c>
      <c r="D29" s="17"/>
      <c r="F29" s="12"/>
      <c r="G29">
        <v>25</v>
      </c>
      <c r="H29" s="14"/>
      <c r="N29" s="12"/>
      <c r="O29">
        <v>15</v>
      </c>
      <c r="P29">
        <v>40</v>
      </c>
      <c r="Q29" s="12"/>
      <c r="V29" s="12"/>
      <c r="W29">
        <v>20</v>
      </c>
      <c r="X29" s="17"/>
      <c r="Z29" s="12"/>
      <c r="AA29">
        <v>30</v>
      </c>
      <c r="AB29" s="14"/>
      <c r="AD29" s="12"/>
      <c r="AE29">
        <v>50</v>
      </c>
      <c r="AJ29" s="12"/>
      <c r="AK29">
        <v>45</v>
      </c>
      <c r="AL29" s="14"/>
    </row>
    <row r="30" spans="1:38" ht="15" customHeight="1" x14ac:dyDescent="0.25">
      <c r="B30" s="12"/>
      <c r="C30">
        <v>255</v>
      </c>
      <c r="D30" s="17"/>
      <c r="F30" s="12"/>
      <c r="G30">
        <v>30</v>
      </c>
      <c r="H30" s="14"/>
      <c r="N30" s="12"/>
      <c r="O30">
        <v>15</v>
      </c>
      <c r="P30">
        <v>15</v>
      </c>
      <c r="Q30" s="12"/>
      <c r="V30" s="12"/>
      <c r="W30">
        <v>15</v>
      </c>
      <c r="X30" s="17"/>
      <c r="Z30" s="12"/>
      <c r="AA30">
        <v>95</v>
      </c>
      <c r="AB30" s="14"/>
      <c r="AD30" s="12"/>
      <c r="AE30">
        <v>35</v>
      </c>
      <c r="AJ30" s="12"/>
      <c r="AK30">
        <v>80</v>
      </c>
      <c r="AL30" s="14"/>
    </row>
    <row r="31" spans="1:38" ht="15" customHeight="1" x14ac:dyDescent="0.25">
      <c r="B31" s="12"/>
      <c r="C31">
        <v>35</v>
      </c>
      <c r="D31" s="17"/>
      <c r="F31" s="12"/>
      <c r="G31">
        <v>40</v>
      </c>
      <c r="H31" s="14"/>
      <c r="N31" s="12"/>
      <c r="O31">
        <v>90</v>
      </c>
      <c r="V31" s="12"/>
      <c r="W31">
        <v>15</v>
      </c>
      <c r="X31" s="17"/>
      <c r="Z31" s="12"/>
      <c r="AA31">
        <v>580</v>
      </c>
      <c r="AB31" s="14"/>
      <c r="AD31" s="12"/>
      <c r="AE31">
        <v>85</v>
      </c>
      <c r="AJ31" s="12"/>
      <c r="AK31">
        <v>15</v>
      </c>
      <c r="AL31" s="14"/>
    </row>
    <row r="32" spans="1:38" ht="15" customHeight="1" x14ac:dyDescent="0.25">
      <c r="B32" s="12"/>
      <c r="C32">
        <v>15</v>
      </c>
      <c r="D32" s="17"/>
      <c r="F32" s="12"/>
      <c r="G32">
        <v>15</v>
      </c>
      <c r="H32" s="14"/>
      <c r="N32" s="12"/>
      <c r="O32">
        <v>30</v>
      </c>
      <c r="V32" s="12"/>
      <c r="W32">
        <v>15</v>
      </c>
      <c r="X32" s="17"/>
      <c r="Z32" s="12"/>
      <c r="AA32">
        <v>200</v>
      </c>
      <c r="AB32" s="14"/>
      <c r="AD32" s="12"/>
      <c r="AE32">
        <v>25</v>
      </c>
      <c r="AJ32" s="12"/>
      <c r="AK32">
        <v>15</v>
      </c>
      <c r="AL32" s="14"/>
    </row>
    <row r="33" spans="2:38" ht="15" customHeight="1" x14ac:dyDescent="0.25">
      <c r="B33" s="12"/>
      <c r="C33">
        <v>25</v>
      </c>
      <c r="D33" s="17"/>
      <c r="F33" s="12"/>
      <c r="G33">
        <v>20</v>
      </c>
      <c r="H33" s="14"/>
      <c r="N33" s="12"/>
      <c r="O33">
        <v>15</v>
      </c>
      <c r="V33" s="12"/>
      <c r="W33">
        <v>30</v>
      </c>
      <c r="X33" s="17"/>
      <c r="Z33" s="12"/>
      <c r="AA33">
        <v>175</v>
      </c>
      <c r="AB33" s="14"/>
      <c r="AD33" s="12" t="s">
        <v>45</v>
      </c>
      <c r="AE33">
        <v>55</v>
      </c>
      <c r="AJ33" s="12"/>
      <c r="AK33">
        <v>15</v>
      </c>
      <c r="AL33" s="14"/>
    </row>
    <row r="34" spans="2:38" ht="15" customHeight="1" x14ac:dyDescent="0.25">
      <c r="B34" s="12"/>
      <c r="C34">
        <v>115</v>
      </c>
      <c r="D34" s="17"/>
      <c r="F34" s="12"/>
      <c r="G34">
        <v>665</v>
      </c>
      <c r="H34" s="14"/>
      <c r="N34" s="12"/>
      <c r="O34">
        <v>20</v>
      </c>
      <c r="V34" s="12"/>
      <c r="W34">
        <v>20</v>
      </c>
      <c r="X34" s="17"/>
      <c r="Z34" s="12"/>
      <c r="AA34">
        <v>15</v>
      </c>
      <c r="AB34" s="14"/>
      <c r="AD34" s="12"/>
      <c r="AE34">
        <v>105</v>
      </c>
      <c r="AJ34" s="12"/>
      <c r="AK34">
        <v>375</v>
      </c>
      <c r="AL34" s="14"/>
    </row>
    <row r="35" spans="2:38" ht="15" customHeight="1" x14ac:dyDescent="0.25">
      <c r="B35" s="12" t="s">
        <v>34</v>
      </c>
      <c r="C35">
        <v>40</v>
      </c>
      <c r="D35" s="17"/>
      <c r="F35" s="12"/>
      <c r="G35">
        <v>270</v>
      </c>
      <c r="H35" s="14"/>
      <c r="N35" s="12"/>
      <c r="O35">
        <v>15</v>
      </c>
      <c r="V35" s="12"/>
      <c r="W35">
        <v>40</v>
      </c>
      <c r="X35" s="17"/>
      <c r="Z35" s="12"/>
      <c r="AA35">
        <v>20</v>
      </c>
      <c r="AB35" s="14"/>
      <c r="AD35" s="12"/>
      <c r="AE35">
        <v>75</v>
      </c>
      <c r="AJ35" s="12"/>
      <c r="AK35">
        <v>15</v>
      </c>
      <c r="AL35" s="14"/>
    </row>
    <row r="36" spans="2:38" ht="15" customHeight="1" x14ac:dyDescent="0.25">
      <c r="B36" s="12"/>
      <c r="C36">
        <v>400</v>
      </c>
      <c r="D36" s="17"/>
      <c r="F36" s="12"/>
      <c r="G36">
        <v>55</v>
      </c>
      <c r="H36" s="14"/>
      <c r="N36" s="12"/>
      <c r="O36">
        <v>205</v>
      </c>
      <c r="V36" s="12"/>
      <c r="W36">
        <v>15</v>
      </c>
      <c r="X36" s="17"/>
      <c r="Z36" s="12"/>
      <c r="AA36">
        <v>15</v>
      </c>
      <c r="AB36" s="14"/>
      <c r="AD36" s="12"/>
      <c r="AE36">
        <v>15</v>
      </c>
      <c r="AJ36" s="12"/>
      <c r="AK36">
        <v>40</v>
      </c>
      <c r="AL36" s="14"/>
    </row>
    <row r="37" spans="2:38" ht="15" customHeight="1" x14ac:dyDescent="0.25">
      <c r="B37" s="12"/>
      <c r="C37">
        <v>70</v>
      </c>
      <c r="D37" s="17"/>
      <c r="F37" s="12"/>
      <c r="G37">
        <v>15</v>
      </c>
      <c r="H37" s="14"/>
      <c r="N37" s="12"/>
      <c r="O37">
        <v>15</v>
      </c>
      <c r="V37" s="12"/>
      <c r="W37">
        <v>15</v>
      </c>
      <c r="X37" s="17"/>
      <c r="Z37" s="12"/>
      <c r="AA37">
        <v>15</v>
      </c>
      <c r="AB37" s="14"/>
      <c r="AD37" s="12"/>
      <c r="AE37">
        <v>100</v>
      </c>
      <c r="AJ37" s="12"/>
      <c r="AK37">
        <v>115</v>
      </c>
      <c r="AL37" s="14"/>
    </row>
    <row r="38" spans="2:38" ht="15" customHeight="1" x14ac:dyDescent="0.25">
      <c r="B38" s="12"/>
      <c r="C38">
        <v>175</v>
      </c>
      <c r="D38" s="17"/>
      <c r="F38" s="12"/>
      <c r="G38">
        <v>90</v>
      </c>
      <c r="H38" s="14"/>
      <c r="N38" s="12"/>
      <c r="O38">
        <v>15</v>
      </c>
      <c r="V38" s="12"/>
      <c r="W38">
        <v>15</v>
      </c>
      <c r="X38" s="17"/>
      <c r="Z38" s="12"/>
      <c r="AA38">
        <v>75</v>
      </c>
      <c r="AB38" s="14"/>
      <c r="AD38" s="12"/>
      <c r="AE38">
        <v>25</v>
      </c>
      <c r="AJ38" s="12"/>
      <c r="AK38">
        <v>35</v>
      </c>
      <c r="AL38" s="14"/>
    </row>
    <row r="39" spans="2:38" ht="15" customHeight="1" x14ac:dyDescent="0.25">
      <c r="B39" s="12"/>
      <c r="C39">
        <v>55</v>
      </c>
      <c r="D39" s="17"/>
      <c r="F39" s="12"/>
      <c r="G39">
        <v>15</v>
      </c>
      <c r="H39" s="14"/>
      <c r="N39" s="12"/>
      <c r="O39">
        <v>430</v>
      </c>
      <c r="V39" s="12"/>
      <c r="W39">
        <v>20</v>
      </c>
      <c r="X39" s="17"/>
      <c r="Z39" s="12"/>
      <c r="AA39">
        <v>15</v>
      </c>
      <c r="AB39" s="14"/>
      <c r="AD39" s="12"/>
      <c r="AE39">
        <v>200</v>
      </c>
      <c r="AJ39" s="12"/>
      <c r="AK39">
        <v>20</v>
      </c>
      <c r="AL39" s="14"/>
    </row>
    <row r="40" spans="2:38" ht="15" customHeight="1" x14ac:dyDescent="0.25">
      <c r="B40" s="12"/>
      <c r="C40">
        <v>20</v>
      </c>
      <c r="D40" s="17"/>
      <c r="F40" s="12"/>
      <c r="G40">
        <v>125</v>
      </c>
      <c r="H40" s="14"/>
      <c r="N40" s="12"/>
      <c r="O40">
        <v>165</v>
      </c>
      <c r="V40" s="12" t="s">
        <v>33</v>
      </c>
      <c r="W40">
        <v>15</v>
      </c>
      <c r="X40" s="17"/>
      <c r="Z40" s="12"/>
      <c r="AA40">
        <v>15</v>
      </c>
      <c r="AB40" s="14"/>
      <c r="AD40" s="12"/>
      <c r="AE40">
        <v>55</v>
      </c>
      <c r="AJ40" s="12"/>
      <c r="AK40">
        <v>110</v>
      </c>
      <c r="AL40" s="14"/>
    </row>
    <row r="41" spans="2:38" ht="15" customHeight="1" x14ac:dyDescent="0.25">
      <c r="B41" s="12"/>
      <c r="C41">
        <v>95</v>
      </c>
      <c r="D41" s="17"/>
      <c r="F41" s="12"/>
      <c r="G41">
        <v>25</v>
      </c>
      <c r="H41" s="14"/>
      <c r="N41" s="12"/>
      <c r="O41">
        <v>45</v>
      </c>
      <c r="V41" s="12"/>
      <c r="W41">
        <v>25</v>
      </c>
      <c r="X41" s="17"/>
      <c r="Z41" s="12"/>
      <c r="AA41">
        <v>15</v>
      </c>
      <c r="AB41" s="14"/>
      <c r="AD41" s="12"/>
      <c r="AE41">
        <v>20</v>
      </c>
      <c r="AJ41" s="12"/>
      <c r="AK41">
        <v>325</v>
      </c>
      <c r="AL41" s="14"/>
    </row>
    <row r="42" spans="2:38" ht="15" customHeight="1" x14ac:dyDescent="0.25">
      <c r="B42" s="12"/>
      <c r="C42">
        <v>35</v>
      </c>
      <c r="D42" s="17"/>
      <c r="F42" s="12"/>
      <c r="G42">
        <v>15</v>
      </c>
      <c r="H42" s="14"/>
      <c r="N42" s="12"/>
      <c r="O42">
        <v>30</v>
      </c>
      <c r="V42" s="12"/>
      <c r="W42">
        <v>15</v>
      </c>
      <c r="X42" s="17"/>
      <c r="Z42" s="12" t="s">
        <v>32</v>
      </c>
      <c r="AA42">
        <v>15</v>
      </c>
      <c r="AB42" s="14"/>
      <c r="AD42" s="12"/>
      <c r="AE42">
        <v>525</v>
      </c>
      <c r="AJ42" s="12"/>
      <c r="AK42">
        <v>15</v>
      </c>
      <c r="AL42" s="14"/>
    </row>
    <row r="43" spans="2:38" ht="15" customHeight="1" x14ac:dyDescent="0.25">
      <c r="B43" s="12"/>
      <c r="C43">
        <v>705</v>
      </c>
      <c r="D43" s="17"/>
      <c r="F43" s="12"/>
      <c r="G43">
        <v>15</v>
      </c>
      <c r="H43" s="14"/>
      <c r="N43" s="12"/>
      <c r="O43">
        <v>35</v>
      </c>
      <c r="V43" s="12"/>
      <c r="W43">
        <v>45</v>
      </c>
      <c r="X43" s="17"/>
      <c r="Z43" s="12"/>
      <c r="AA43">
        <v>15</v>
      </c>
      <c r="AB43" s="14"/>
      <c r="AD43" s="12"/>
      <c r="AE43">
        <v>15</v>
      </c>
      <c r="AJ43" s="12"/>
      <c r="AK43">
        <v>25</v>
      </c>
      <c r="AL43" s="14"/>
    </row>
    <row r="44" spans="2:38" ht="15" customHeight="1" x14ac:dyDescent="0.25">
      <c r="B44" s="12"/>
      <c r="C44">
        <v>15</v>
      </c>
      <c r="D44" s="17"/>
      <c r="F44" s="12"/>
      <c r="G44">
        <v>25</v>
      </c>
      <c r="H44" s="14"/>
      <c r="N44" s="12"/>
      <c r="O44">
        <v>445</v>
      </c>
      <c r="V44" s="12"/>
      <c r="W44">
        <v>70</v>
      </c>
      <c r="X44" s="17"/>
      <c r="Z44" s="12"/>
      <c r="AA44">
        <v>25</v>
      </c>
      <c r="AB44" s="14"/>
      <c r="AD44" s="12"/>
      <c r="AE44">
        <v>245</v>
      </c>
      <c r="AJ44" s="12"/>
      <c r="AK44">
        <v>50</v>
      </c>
      <c r="AL44" s="14"/>
    </row>
    <row r="45" spans="2:38" ht="15" customHeight="1" x14ac:dyDescent="0.25">
      <c r="B45" s="12"/>
      <c r="C45">
        <v>420</v>
      </c>
      <c r="D45" s="17"/>
      <c r="F45" s="12"/>
      <c r="G45">
        <v>15</v>
      </c>
      <c r="H45" s="14"/>
      <c r="N45" s="12"/>
      <c r="O45">
        <v>15</v>
      </c>
      <c r="V45" s="12"/>
      <c r="W45">
        <v>30</v>
      </c>
      <c r="X45" s="17"/>
      <c r="Z45" s="12"/>
      <c r="AA45">
        <v>15</v>
      </c>
      <c r="AB45" s="14"/>
      <c r="AD45" s="12"/>
      <c r="AE45">
        <v>270</v>
      </c>
      <c r="AJ45" s="12"/>
      <c r="AK45">
        <v>155</v>
      </c>
      <c r="AL45" s="14"/>
    </row>
    <row r="46" spans="2:38" ht="15" customHeight="1" x14ac:dyDescent="0.25">
      <c r="B46" s="12"/>
      <c r="C46">
        <v>15</v>
      </c>
      <c r="D46" s="17"/>
      <c r="F46" s="12"/>
      <c r="G46">
        <v>15</v>
      </c>
      <c r="H46" s="14"/>
      <c r="N46" s="12"/>
      <c r="O46">
        <v>15</v>
      </c>
      <c r="V46" s="12"/>
      <c r="W46">
        <v>15</v>
      </c>
      <c r="X46" s="17"/>
      <c r="Z46" s="12"/>
      <c r="AA46">
        <v>135</v>
      </c>
      <c r="AB46" s="14"/>
      <c r="AD46" s="12"/>
      <c r="AE46">
        <v>50</v>
      </c>
      <c r="AJ46" s="12" t="s">
        <v>45</v>
      </c>
      <c r="AK46">
        <v>15</v>
      </c>
      <c r="AL46" s="14"/>
    </row>
    <row r="47" spans="2:38" ht="15" customHeight="1" x14ac:dyDescent="0.25">
      <c r="B47" s="12"/>
      <c r="C47">
        <v>55</v>
      </c>
      <c r="D47" s="17"/>
      <c r="F47" s="12"/>
      <c r="G47">
        <v>15</v>
      </c>
      <c r="H47" s="14"/>
      <c r="N47" s="12"/>
      <c r="O47">
        <v>25</v>
      </c>
      <c r="V47" s="12"/>
      <c r="W47">
        <v>120</v>
      </c>
      <c r="X47" s="17"/>
      <c r="Z47" s="12"/>
      <c r="AA47">
        <v>35</v>
      </c>
      <c r="AB47" s="14"/>
      <c r="AD47" s="12"/>
      <c r="AE47">
        <v>15</v>
      </c>
      <c r="AJ47" s="12"/>
      <c r="AK47">
        <v>100</v>
      </c>
      <c r="AL47" s="14"/>
    </row>
    <row r="48" spans="2:38" ht="15" customHeight="1" x14ac:dyDescent="0.25">
      <c r="B48" s="12"/>
      <c r="C48">
        <v>55</v>
      </c>
      <c r="D48" s="17"/>
      <c r="F48" s="12"/>
      <c r="G48">
        <v>15</v>
      </c>
      <c r="H48" s="14"/>
      <c r="N48" s="12"/>
      <c r="O48">
        <v>125</v>
      </c>
      <c r="V48" s="12"/>
      <c r="W48">
        <v>15</v>
      </c>
      <c r="X48" s="17"/>
      <c r="Z48" s="12"/>
      <c r="AA48">
        <v>15</v>
      </c>
      <c r="AB48" s="14"/>
      <c r="AD48" s="12"/>
      <c r="AE48">
        <v>15</v>
      </c>
      <c r="AJ48" s="12"/>
      <c r="AK48">
        <v>15</v>
      </c>
      <c r="AL48" s="14"/>
    </row>
    <row r="49" spans="2:38" ht="15" customHeight="1" x14ac:dyDescent="0.25">
      <c r="B49" s="12"/>
      <c r="C49">
        <v>15</v>
      </c>
      <c r="D49" s="17"/>
      <c r="F49" s="12"/>
      <c r="G49">
        <v>15</v>
      </c>
      <c r="H49" s="14"/>
      <c r="N49" s="12"/>
      <c r="O49">
        <v>370</v>
      </c>
      <c r="V49" s="12"/>
      <c r="W49">
        <v>215</v>
      </c>
      <c r="X49" s="17"/>
      <c r="Z49" s="12"/>
      <c r="AA49">
        <v>20</v>
      </c>
      <c r="AB49" s="14"/>
      <c r="AD49" s="12"/>
      <c r="AE49">
        <v>15</v>
      </c>
      <c r="AJ49" s="12"/>
      <c r="AK49">
        <v>140</v>
      </c>
      <c r="AL49" s="14"/>
    </row>
    <row r="50" spans="2:38" ht="15" customHeight="1" x14ac:dyDescent="0.25">
      <c r="B50" s="12"/>
      <c r="C50">
        <v>20</v>
      </c>
      <c r="D50" s="17"/>
      <c r="F50" s="12"/>
      <c r="G50">
        <v>35</v>
      </c>
      <c r="H50" s="14"/>
      <c r="N50" s="12"/>
      <c r="O50">
        <v>640</v>
      </c>
      <c r="V50" s="12"/>
      <c r="W50">
        <v>60</v>
      </c>
      <c r="X50" s="17"/>
      <c r="Z50" s="12"/>
      <c r="AA50">
        <v>20</v>
      </c>
      <c r="AB50" s="14"/>
      <c r="AD50" s="12"/>
      <c r="AE50">
        <v>30</v>
      </c>
      <c r="AJ50" s="12"/>
      <c r="AK50">
        <v>20</v>
      </c>
      <c r="AL50" s="14"/>
    </row>
    <row r="51" spans="2:38" ht="15" customHeight="1" x14ac:dyDescent="0.25">
      <c r="B51" s="12"/>
      <c r="C51">
        <v>15</v>
      </c>
      <c r="D51" s="17"/>
      <c r="F51" s="12"/>
      <c r="G51">
        <v>800</v>
      </c>
      <c r="H51" s="14"/>
      <c r="N51" s="12"/>
      <c r="O51">
        <v>20</v>
      </c>
      <c r="V51" s="12"/>
      <c r="W51">
        <v>40</v>
      </c>
      <c r="X51" s="17"/>
      <c r="Z51" s="12"/>
      <c r="AA51">
        <v>30</v>
      </c>
      <c r="AB51" s="14"/>
      <c r="AD51" s="12"/>
      <c r="AE51">
        <v>15</v>
      </c>
      <c r="AJ51" s="12"/>
      <c r="AK51">
        <v>15</v>
      </c>
      <c r="AL51" s="14"/>
    </row>
    <row r="52" spans="2:38" ht="15" customHeight="1" x14ac:dyDescent="0.25">
      <c r="B52" s="12"/>
      <c r="C52">
        <v>15</v>
      </c>
      <c r="D52" s="17"/>
      <c r="F52" s="12" t="s">
        <v>42</v>
      </c>
      <c r="G52">
        <v>15</v>
      </c>
      <c r="H52" s="14"/>
      <c r="N52" s="12"/>
      <c r="O52">
        <v>15</v>
      </c>
      <c r="V52" s="12"/>
      <c r="W52">
        <v>15</v>
      </c>
      <c r="X52" s="17"/>
      <c r="Z52" s="12"/>
      <c r="AA52">
        <v>30</v>
      </c>
      <c r="AB52" s="14"/>
      <c r="AD52" s="12"/>
      <c r="AE52">
        <v>20</v>
      </c>
      <c r="AJ52" s="12"/>
      <c r="AK52">
        <v>15</v>
      </c>
      <c r="AL52" s="14"/>
    </row>
    <row r="53" spans="2:38" ht="15" customHeight="1" x14ac:dyDescent="0.25">
      <c r="B53" s="12"/>
      <c r="C53">
        <v>25</v>
      </c>
      <c r="D53" s="17"/>
      <c r="F53" s="12"/>
      <c r="G53">
        <v>45</v>
      </c>
      <c r="H53" s="14"/>
      <c r="N53" s="12"/>
      <c r="O53">
        <v>35</v>
      </c>
      <c r="V53" s="12"/>
      <c r="W53">
        <v>15</v>
      </c>
      <c r="X53" s="17"/>
      <c r="Z53" s="12"/>
      <c r="AA53">
        <v>25</v>
      </c>
      <c r="AB53" s="14"/>
      <c r="AD53" s="12"/>
      <c r="AE53">
        <v>45</v>
      </c>
      <c r="AJ53" s="12"/>
      <c r="AK53">
        <v>15</v>
      </c>
      <c r="AL53" s="14"/>
    </row>
    <row r="54" spans="2:38" ht="15" customHeight="1" x14ac:dyDescent="0.25">
      <c r="B54" s="12"/>
      <c r="C54">
        <v>15</v>
      </c>
      <c r="D54" s="17"/>
      <c r="F54" s="12"/>
      <c r="G54">
        <v>15</v>
      </c>
      <c r="H54" s="14"/>
      <c r="N54" s="12"/>
      <c r="O54">
        <v>45</v>
      </c>
      <c r="V54" s="12"/>
      <c r="W54">
        <v>15</v>
      </c>
      <c r="X54" s="17"/>
      <c r="Z54" s="12"/>
      <c r="AA54">
        <v>45</v>
      </c>
      <c r="AB54" s="14"/>
      <c r="AD54" s="12"/>
      <c r="AE54">
        <v>35</v>
      </c>
      <c r="AJ54" s="12"/>
      <c r="AK54">
        <v>20</v>
      </c>
      <c r="AL54" s="14"/>
    </row>
    <row r="55" spans="2:38" ht="15" customHeight="1" x14ac:dyDescent="0.25">
      <c r="F55" s="12"/>
      <c r="G55">
        <v>60</v>
      </c>
      <c r="H55" s="14"/>
      <c r="N55" s="12"/>
      <c r="O55">
        <v>1060</v>
      </c>
      <c r="V55" s="12"/>
      <c r="W55">
        <v>15</v>
      </c>
      <c r="X55" s="17"/>
      <c r="Z55" s="12"/>
      <c r="AA55">
        <v>345</v>
      </c>
      <c r="AB55" s="14"/>
      <c r="AD55" s="12"/>
      <c r="AE55">
        <v>30</v>
      </c>
      <c r="AJ55" s="12"/>
      <c r="AK55">
        <v>325</v>
      </c>
      <c r="AL55" s="14"/>
    </row>
    <row r="56" spans="2:38" ht="15" customHeight="1" x14ac:dyDescent="0.25">
      <c r="B56" t="s">
        <v>9</v>
      </c>
      <c r="C56">
        <f>AVERAGE(C3:C54)</f>
        <v>108.07692307692308</v>
      </c>
      <c r="F56" s="12"/>
      <c r="G56">
        <v>20</v>
      </c>
      <c r="H56" s="14"/>
      <c r="N56" s="12" t="s">
        <v>47</v>
      </c>
      <c r="O56">
        <v>30</v>
      </c>
      <c r="V56" s="12"/>
      <c r="W56">
        <v>20</v>
      </c>
      <c r="X56" s="17"/>
      <c r="Z56" s="12"/>
      <c r="AA56">
        <v>35</v>
      </c>
      <c r="AB56" s="14"/>
      <c r="AD56" s="12"/>
      <c r="AE56">
        <v>55</v>
      </c>
      <c r="AJ56" s="12"/>
      <c r="AK56">
        <v>15</v>
      </c>
      <c r="AL56" s="14"/>
    </row>
    <row r="57" spans="2:38" ht="15" customHeight="1" x14ac:dyDescent="0.25">
      <c r="B57" t="s">
        <v>10</v>
      </c>
      <c r="C57">
        <f>MEDIAN(C3:C54)</f>
        <v>52.5</v>
      </c>
      <c r="F57" s="12"/>
      <c r="G57">
        <v>25</v>
      </c>
      <c r="H57" s="14"/>
      <c r="N57" s="12"/>
      <c r="O57">
        <v>15</v>
      </c>
      <c r="V57" s="12"/>
      <c r="W57">
        <v>15</v>
      </c>
      <c r="X57" s="17"/>
      <c r="Z57" s="12"/>
      <c r="AA57">
        <v>60</v>
      </c>
      <c r="AB57" s="14"/>
      <c r="AD57" s="12"/>
      <c r="AE57">
        <v>735</v>
      </c>
      <c r="AJ57" s="12"/>
      <c r="AK57">
        <v>35</v>
      </c>
      <c r="AL57" s="14"/>
    </row>
    <row r="58" spans="2:38" ht="15" customHeight="1" x14ac:dyDescent="0.25">
      <c r="B58" t="s">
        <v>26</v>
      </c>
      <c r="C58">
        <f>_xlfn.STDEV.S(C3:C54)</f>
        <v>148.50283501008721</v>
      </c>
      <c r="F58" s="12"/>
      <c r="G58">
        <v>30</v>
      </c>
      <c r="H58" s="14"/>
      <c r="N58" s="12"/>
      <c r="O58">
        <v>15</v>
      </c>
      <c r="V58" s="12"/>
      <c r="W58">
        <v>15</v>
      </c>
      <c r="X58" s="17"/>
      <c r="Z58" s="12"/>
      <c r="AA58">
        <v>65</v>
      </c>
      <c r="AB58" s="14"/>
      <c r="AD58" s="12"/>
      <c r="AE58">
        <v>135</v>
      </c>
      <c r="AJ58" s="12"/>
      <c r="AK58">
        <v>15</v>
      </c>
      <c r="AL58" s="14"/>
    </row>
    <row r="59" spans="2:38" ht="15" customHeight="1" x14ac:dyDescent="0.25">
      <c r="B59" t="s">
        <v>27</v>
      </c>
      <c r="C59">
        <f>COUNT(C3:C54)</f>
        <v>52</v>
      </c>
      <c r="F59" s="12"/>
      <c r="G59">
        <v>270</v>
      </c>
      <c r="H59" s="14"/>
      <c r="N59" s="12"/>
      <c r="O59">
        <v>50</v>
      </c>
      <c r="V59" s="12"/>
      <c r="W59">
        <v>15</v>
      </c>
      <c r="X59" s="17"/>
      <c r="Z59" s="12"/>
      <c r="AA59">
        <v>20</v>
      </c>
      <c r="AB59" s="14"/>
      <c r="AD59" s="12"/>
      <c r="AE59">
        <v>80</v>
      </c>
      <c r="AJ59" s="12"/>
      <c r="AK59">
        <v>15</v>
      </c>
      <c r="AL59" s="14"/>
    </row>
    <row r="60" spans="2:38" ht="15" customHeight="1" x14ac:dyDescent="0.25">
      <c r="B60" t="s">
        <v>28</v>
      </c>
      <c r="C60">
        <f>C56/SQRT(C59)</f>
        <v>14.987572609547057</v>
      </c>
      <c r="F60" s="12"/>
      <c r="G60">
        <v>15</v>
      </c>
      <c r="H60" s="14"/>
      <c r="N60" s="12"/>
      <c r="O60">
        <v>75</v>
      </c>
      <c r="V60" s="12"/>
      <c r="W60">
        <v>15</v>
      </c>
      <c r="X60" s="17"/>
      <c r="Z60" s="12"/>
      <c r="AA60">
        <v>25</v>
      </c>
      <c r="AB60" s="14"/>
      <c r="AD60" s="12"/>
      <c r="AE60">
        <v>45</v>
      </c>
      <c r="AJ60" s="12"/>
      <c r="AK60">
        <v>20</v>
      </c>
      <c r="AL60" s="14"/>
    </row>
    <row r="61" spans="2:38" ht="15" customHeight="1" x14ac:dyDescent="0.25">
      <c r="F61" s="12"/>
      <c r="G61">
        <v>25</v>
      </c>
      <c r="H61" s="14"/>
      <c r="N61" s="12"/>
      <c r="O61">
        <v>50</v>
      </c>
      <c r="V61" s="12"/>
      <c r="W61">
        <v>20</v>
      </c>
      <c r="X61" s="17"/>
      <c r="Z61" s="12"/>
      <c r="AA61">
        <v>20</v>
      </c>
      <c r="AB61" s="14"/>
      <c r="AD61" s="12"/>
      <c r="AE61">
        <v>35</v>
      </c>
      <c r="AJ61" s="12"/>
      <c r="AK61">
        <v>175</v>
      </c>
      <c r="AL61" s="14"/>
    </row>
    <row r="62" spans="2:38" ht="15" customHeight="1" x14ac:dyDescent="0.25">
      <c r="F62" s="12"/>
      <c r="G62">
        <v>25</v>
      </c>
      <c r="H62" s="14"/>
      <c r="N62" s="12"/>
      <c r="O62">
        <v>1920</v>
      </c>
      <c r="V62" s="12"/>
      <c r="W62">
        <v>50</v>
      </c>
      <c r="X62" s="17"/>
      <c r="Z62" s="12"/>
      <c r="AA62">
        <v>15</v>
      </c>
      <c r="AB62" s="14"/>
      <c r="AD62" s="12" t="s">
        <v>46</v>
      </c>
      <c r="AE62">
        <v>35</v>
      </c>
      <c r="AJ62" s="12"/>
      <c r="AK62">
        <v>15</v>
      </c>
      <c r="AL62" s="14"/>
    </row>
    <row r="63" spans="2:38" ht="15" customHeight="1" x14ac:dyDescent="0.25">
      <c r="F63" s="12"/>
      <c r="G63">
        <v>75</v>
      </c>
      <c r="H63" s="14"/>
      <c r="N63" s="12"/>
      <c r="O63">
        <v>40</v>
      </c>
      <c r="V63" s="12"/>
      <c r="W63">
        <v>30</v>
      </c>
      <c r="X63" s="17"/>
      <c r="Z63" s="12"/>
      <c r="AA63">
        <v>35</v>
      </c>
      <c r="AB63" s="14"/>
      <c r="AD63" s="12"/>
      <c r="AE63">
        <v>80</v>
      </c>
      <c r="AJ63" s="12"/>
      <c r="AK63">
        <v>120</v>
      </c>
      <c r="AL63" s="14"/>
    </row>
    <row r="64" spans="2:38" ht="15" customHeight="1" x14ac:dyDescent="0.25">
      <c r="F64" s="12"/>
      <c r="G64">
        <v>45</v>
      </c>
      <c r="H64" s="14"/>
      <c r="V64" s="12"/>
      <c r="W64">
        <v>25</v>
      </c>
      <c r="X64" s="17"/>
      <c r="Z64" s="12"/>
      <c r="AA64">
        <v>15</v>
      </c>
      <c r="AB64" s="14"/>
      <c r="AD64" s="12"/>
      <c r="AE64">
        <v>15</v>
      </c>
      <c r="AJ64" s="12"/>
      <c r="AK64">
        <v>15</v>
      </c>
      <c r="AL64" s="14"/>
    </row>
    <row r="65" spans="2:38" ht="15" customHeight="1" x14ac:dyDescent="0.25">
      <c r="B65" s="15" t="s">
        <v>38</v>
      </c>
      <c r="C65" s="15"/>
      <c r="F65" s="12"/>
      <c r="G65">
        <v>15</v>
      </c>
      <c r="H65" s="14"/>
      <c r="N65" t="s">
        <v>9</v>
      </c>
      <c r="O65">
        <f>AVERAGE(O3:O63)</f>
        <v>241.96721311475409</v>
      </c>
      <c r="P65">
        <f>AVERAGE(P3:P63)</f>
        <v>88.75</v>
      </c>
      <c r="V65" s="12"/>
      <c r="W65">
        <v>15</v>
      </c>
      <c r="X65" s="17"/>
      <c r="Z65" s="12"/>
      <c r="AA65">
        <v>45</v>
      </c>
      <c r="AB65" s="14"/>
      <c r="AD65" s="12"/>
      <c r="AE65">
        <v>15</v>
      </c>
      <c r="AJ65" s="12"/>
      <c r="AK65">
        <v>15</v>
      </c>
      <c r="AL65" s="14"/>
    </row>
    <row r="66" spans="2:38" ht="15" customHeight="1" x14ac:dyDescent="0.25">
      <c r="F66" s="12"/>
      <c r="G66">
        <v>35</v>
      </c>
      <c r="H66" s="14"/>
      <c r="N66" t="s">
        <v>10</v>
      </c>
      <c r="O66">
        <f>MEDIAN(O3:O63)</f>
        <v>45</v>
      </c>
      <c r="P66">
        <f>MEDIAN(P3:P63)</f>
        <v>35</v>
      </c>
      <c r="V66" s="12"/>
      <c r="W66">
        <v>15</v>
      </c>
      <c r="X66" s="17"/>
      <c r="Z66" s="12"/>
      <c r="AA66">
        <v>45</v>
      </c>
      <c r="AB66" s="14"/>
      <c r="AD66" s="12"/>
      <c r="AE66">
        <v>15</v>
      </c>
      <c r="AJ66" s="12"/>
      <c r="AK66">
        <v>20</v>
      </c>
      <c r="AL66" s="14"/>
    </row>
    <row r="67" spans="2:38" x14ac:dyDescent="0.25">
      <c r="F67" s="12"/>
      <c r="G67">
        <v>75</v>
      </c>
      <c r="H67" s="14"/>
      <c r="N67" t="s">
        <v>26</v>
      </c>
      <c r="O67">
        <f>_xlfn.STDEV.S(O3:O63)</f>
        <v>424.15728086065411</v>
      </c>
      <c r="P67">
        <f>_xlfn.STDEV.S(P3:P63)</f>
        <v>139.46076708363378</v>
      </c>
      <c r="V67" s="12" t="s">
        <v>39</v>
      </c>
      <c r="W67">
        <v>140</v>
      </c>
      <c r="X67" s="17"/>
      <c r="Z67" s="12"/>
      <c r="AA67">
        <v>35</v>
      </c>
      <c r="AB67" s="14"/>
      <c r="AD67" s="12"/>
      <c r="AE67">
        <v>15</v>
      </c>
      <c r="AJ67" s="12"/>
      <c r="AK67">
        <v>55</v>
      </c>
      <c r="AL67" s="14"/>
    </row>
    <row r="68" spans="2:38" x14ac:dyDescent="0.25">
      <c r="F68" s="12"/>
      <c r="G68">
        <v>60</v>
      </c>
      <c r="H68" s="14"/>
      <c r="N68" t="s">
        <v>27</v>
      </c>
      <c r="O68">
        <f>COUNT(O3:O63)</f>
        <v>61</v>
      </c>
      <c r="P68">
        <f>COUNT(P3:P63)</f>
        <v>28</v>
      </c>
      <c r="V68" s="12"/>
      <c r="W68">
        <v>285</v>
      </c>
      <c r="X68" s="17"/>
      <c r="Z68" s="12"/>
      <c r="AA68">
        <v>15</v>
      </c>
      <c r="AB68" s="14"/>
      <c r="AD68" s="12"/>
      <c r="AE68">
        <v>70</v>
      </c>
      <c r="AJ68" s="12"/>
      <c r="AK68">
        <v>20</v>
      </c>
      <c r="AL68" s="14"/>
    </row>
    <row r="69" spans="2:38" x14ac:dyDescent="0.25">
      <c r="F69" s="12"/>
      <c r="G69">
        <v>15</v>
      </c>
      <c r="H69" s="14"/>
      <c r="N69" t="s">
        <v>28</v>
      </c>
      <c r="O69">
        <f>O67/SQRT(O68)</f>
        <v>54.30777484221921</v>
      </c>
      <c r="P69">
        <f>P67/SQRT(P68)</f>
        <v>26.355607668114111</v>
      </c>
      <c r="V69" s="12"/>
      <c r="W69">
        <v>110</v>
      </c>
      <c r="X69" s="17"/>
      <c r="Z69" s="12"/>
      <c r="AA69">
        <v>25</v>
      </c>
      <c r="AB69" s="14"/>
      <c r="AD69" s="12"/>
      <c r="AE69">
        <v>235</v>
      </c>
      <c r="AJ69" s="12"/>
      <c r="AK69">
        <v>405</v>
      </c>
      <c r="AL69" s="14"/>
    </row>
    <row r="70" spans="2:38" x14ac:dyDescent="0.25">
      <c r="F70" s="12"/>
      <c r="G70">
        <v>15</v>
      </c>
      <c r="H70" s="14"/>
      <c r="V70" s="12"/>
      <c r="W70">
        <v>375</v>
      </c>
      <c r="X70" s="17"/>
      <c r="Z70" s="12"/>
      <c r="AA70">
        <v>25</v>
      </c>
      <c r="AB70" s="14"/>
      <c r="AD70" s="12"/>
      <c r="AE70">
        <v>90</v>
      </c>
      <c r="AJ70" s="12"/>
      <c r="AK70">
        <v>30</v>
      </c>
      <c r="AL70" s="14"/>
    </row>
    <row r="71" spans="2:38" x14ac:dyDescent="0.25">
      <c r="F71" s="12"/>
      <c r="G71">
        <v>15</v>
      </c>
      <c r="H71" s="14"/>
      <c r="Z71" s="12"/>
      <c r="AA71">
        <v>30</v>
      </c>
      <c r="AB71" s="14"/>
      <c r="AD71" s="12"/>
      <c r="AE71">
        <v>170</v>
      </c>
      <c r="AJ71" s="12"/>
      <c r="AK71">
        <v>15</v>
      </c>
      <c r="AL71" s="14"/>
    </row>
    <row r="72" spans="2:38" x14ac:dyDescent="0.25">
      <c r="F72" s="12"/>
      <c r="G72">
        <v>55</v>
      </c>
      <c r="H72" s="14"/>
      <c r="V72" t="s">
        <v>9</v>
      </c>
      <c r="W72">
        <f>AVERAGE(W3:W70)</f>
        <v>48.529411764705884</v>
      </c>
      <c r="Z72" s="12"/>
      <c r="AA72">
        <v>15</v>
      </c>
      <c r="AB72" s="14"/>
      <c r="AD72" s="12"/>
      <c r="AE72">
        <v>15</v>
      </c>
      <c r="AJ72" s="12"/>
      <c r="AK72">
        <v>15</v>
      </c>
      <c r="AL72" s="14"/>
    </row>
    <row r="73" spans="2:38" x14ac:dyDescent="0.25">
      <c r="F73" s="12"/>
      <c r="G73">
        <v>30</v>
      </c>
      <c r="H73" s="14"/>
      <c r="V73" t="s">
        <v>10</v>
      </c>
      <c r="W73">
        <f>MEDIAN(W3:W70)</f>
        <v>15</v>
      </c>
      <c r="Z73" s="12"/>
      <c r="AA73">
        <v>20</v>
      </c>
      <c r="AB73" s="14"/>
      <c r="AD73" s="12"/>
      <c r="AE73">
        <v>40</v>
      </c>
      <c r="AJ73" s="12"/>
      <c r="AK73">
        <v>25</v>
      </c>
      <c r="AL73" s="14"/>
    </row>
    <row r="74" spans="2:38" x14ac:dyDescent="0.25">
      <c r="F74" s="12"/>
      <c r="G74">
        <v>15</v>
      </c>
      <c r="H74" s="14"/>
      <c r="V74" t="s">
        <v>26</v>
      </c>
      <c r="W74">
        <f>_xlfn.STDEV.S(W3:W70)</f>
        <v>72.374744211284195</v>
      </c>
      <c r="Z74" s="12"/>
      <c r="AA74">
        <v>20</v>
      </c>
      <c r="AB74" s="14"/>
      <c r="AD74" s="12"/>
      <c r="AE74">
        <v>40</v>
      </c>
      <c r="AJ74" s="12"/>
      <c r="AK74">
        <v>20</v>
      </c>
      <c r="AL74" s="14"/>
    </row>
    <row r="75" spans="2:38" x14ac:dyDescent="0.25">
      <c r="F75" s="12"/>
      <c r="G75">
        <v>55</v>
      </c>
      <c r="H75" s="14"/>
      <c r="V75" t="s">
        <v>27</v>
      </c>
      <c r="W75">
        <f>COUNT(W3:W70)</f>
        <v>68</v>
      </c>
      <c r="Z75" s="12"/>
      <c r="AA75">
        <v>45</v>
      </c>
      <c r="AB75" s="14"/>
      <c r="AD75" s="12"/>
      <c r="AE75">
        <v>25</v>
      </c>
      <c r="AJ75" s="12"/>
      <c r="AK75">
        <v>30</v>
      </c>
      <c r="AL75" s="14"/>
    </row>
    <row r="76" spans="2:38" x14ac:dyDescent="0.25">
      <c r="F76" s="12"/>
      <c r="G76">
        <v>70</v>
      </c>
      <c r="H76" s="14"/>
      <c r="V76" t="s">
        <v>28</v>
      </c>
      <c r="W76">
        <f>W72/SQRT(W75)</f>
        <v>5.8850556074992557</v>
      </c>
      <c r="Z76" s="12"/>
      <c r="AA76">
        <v>15</v>
      </c>
      <c r="AB76" s="14"/>
      <c r="AD76" s="12"/>
      <c r="AE76">
        <v>45</v>
      </c>
      <c r="AJ76" s="12"/>
      <c r="AK76">
        <v>20</v>
      </c>
      <c r="AL76" s="14"/>
    </row>
    <row r="77" spans="2:38" x14ac:dyDescent="0.25">
      <c r="F77" s="12"/>
      <c r="G77">
        <v>45</v>
      </c>
      <c r="H77" s="14"/>
      <c r="Z77" s="12"/>
      <c r="AA77">
        <v>15</v>
      </c>
      <c r="AB77" s="14"/>
      <c r="AD77" s="12"/>
      <c r="AE77">
        <v>105</v>
      </c>
      <c r="AJ77" s="12"/>
      <c r="AK77">
        <v>375</v>
      </c>
      <c r="AL77" s="14"/>
    </row>
    <row r="78" spans="2:38" x14ac:dyDescent="0.25">
      <c r="F78" s="12"/>
      <c r="G78">
        <v>35</v>
      </c>
      <c r="H78" s="14"/>
      <c r="Z78" s="12"/>
      <c r="AA78">
        <v>125</v>
      </c>
      <c r="AB78" s="14"/>
      <c r="AD78" s="12"/>
      <c r="AE78">
        <v>30</v>
      </c>
      <c r="AJ78" s="12"/>
      <c r="AK78">
        <v>15</v>
      </c>
      <c r="AL78" s="14"/>
    </row>
    <row r="79" spans="2:38" x14ac:dyDescent="0.25">
      <c r="F79" s="12"/>
      <c r="G79">
        <v>15</v>
      </c>
      <c r="H79" s="14"/>
      <c r="Z79" s="12"/>
      <c r="AA79">
        <v>595</v>
      </c>
      <c r="AB79" s="14"/>
      <c r="AD79" s="12"/>
      <c r="AE79">
        <v>15</v>
      </c>
      <c r="AJ79" s="12"/>
      <c r="AK79">
        <v>15</v>
      </c>
      <c r="AL79" s="14"/>
    </row>
    <row r="80" spans="2:38" x14ac:dyDescent="0.25">
      <c r="F80" s="12"/>
      <c r="G80">
        <v>20</v>
      </c>
      <c r="H80" s="14"/>
      <c r="V80" s="15" t="s">
        <v>38</v>
      </c>
      <c r="W80" s="15"/>
      <c r="Z80" s="12"/>
      <c r="AA80">
        <v>15</v>
      </c>
      <c r="AB80" s="14"/>
      <c r="AD80" s="12"/>
      <c r="AE80">
        <v>100</v>
      </c>
      <c r="AJ80" s="12"/>
      <c r="AK80">
        <v>110</v>
      </c>
      <c r="AL80" s="14"/>
    </row>
    <row r="81" spans="6:38" x14ac:dyDescent="0.25">
      <c r="F81" s="12"/>
      <c r="G81">
        <v>190</v>
      </c>
      <c r="H81" s="14"/>
      <c r="Z81" s="12"/>
      <c r="AA81">
        <v>20</v>
      </c>
      <c r="AB81" s="14"/>
      <c r="AD81" s="12"/>
      <c r="AE81">
        <v>20</v>
      </c>
      <c r="AJ81" s="12"/>
      <c r="AK81">
        <v>25</v>
      </c>
      <c r="AL81" s="14"/>
    </row>
    <row r="82" spans="6:38" x14ac:dyDescent="0.25">
      <c r="Z82" s="12"/>
      <c r="AA82">
        <v>20</v>
      </c>
      <c r="AB82" s="14"/>
      <c r="AD82" s="12"/>
      <c r="AE82">
        <v>15</v>
      </c>
      <c r="AJ82" s="12"/>
      <c r="AK82">
        <v>15</v>
      </c>
      <c r="AL82" s="14"/>
    </row>
    <row r="83" spans="6:38" x14ac:dyDescent="0.25">
      <c r="F83" t="s">
        <v>9</v>
      </c>
      <c r="G83">
        <f>AVERAGE(G3:G81)</f>
        <v>68.797468354430379</v>
      </c>
      <c r="Z83" s="12" t="s">
        <v>33</v>
      </c>
      <c r="AA83">
        <v>45</v>
      </c>
      <c r="AB83" s="14"/>
      <c r="AD83" s="12"/>
      <c r="AE83">
        <v>130</v>
      </c>
      <c r="AJ83" s="12"/>
      <c r="AK83">
        <v>15</v>
      </c>
      <c r="AL83" s="14"/>
    </row>
    <row r="84" spans="6:38" x14ac:dyDescent="0.25">
      <c r="F84" t="s">
        <v>10</v>
      </c>
      <c r="G84">
        <f>MEDIAN(G3:G81)</f>
        <v>25</v>
      </c>
      <c r="Z84" s="12"/>
      <c r="AA84">
        <v>15</v>
      </c>
      <c r="AB84" s="14"/>
      <c r="AD84" s="12"/>
      <c r="AE84">
        <v>50</v>
      </c>
      <c r="AJ84" s="12"/>
      <c r="AK84">
        <v>65</v>
      </c>
      <c r="AL84" s="14"/>
    </row>
    <row r="85" spans="6:38" x14ac:dyDescent="0.25">
      <c r="F85" t="s">
        <v>26</v>
      </c>
      <c r="G85">
        <f>_xlfn.STDEV.S(G3:G81)</f>
        <v>132.08683815589433</v>
      </c>
      <c r="Z85" s="12"/>
      <c r="AA85">
        <v>15</v>
      </c>
      <c r="AB85" s="14"/>
      <c r="AD85" s="12"/>
      <c r="AE85">
        <v>35</v>
      </c>
      <c r="AJ85" s="12"/>
      <c r="AK85">
        <v>15</v>
      </c>
      <c r="AL85" s="14"/>
    </row>
    <row r="86" spans="6:38" x14ac:dyDescent="0.25">
      <c r="F86" t="s">
        <v>27</v>
      </c>
      <c r="G86">
        <f>COUNT(G30:G81)</f>
        <v>52</v>
      </c>
      <c r="Z86" s="12"/>
      <c r="AA86">
        <v>15</v>
      </c>
      <c r="AB86" s="14"/>
      <c r="AD86" s="12"/>
      <c r="AE86">
        <v>155</v>
      </c>
      <c r="AJ86" s="12"/>
      <c r="AK86">
        <v>15</v>
      </c>
      <c r="AL86" s="14"/>
    </row>
    <row r="87" spans="6:38" x14ac:dyDescent="0.25">
      <c r="F87" t="s">
        <v>28</v>
      </c>
      <c r="G87">
        <f>G83/SQRT(G86)</f>
        <v>9.5404922990003804</v>
      </c>
      <c r="Z87" s="12"/>
      <c r="AA87">
        <v>15</v>
      </c>
      <c r="AB87" s="14"/>
      <c r="AD87" s="12"/>
      <c r="AE87">
        <v>270</v>
      </c>
      <c r="AJ87" s="12"/>
      <c r="AK87">
        <v>15</v>
      </c>
      <c r="AL87" s="14"/>
    </row>
    <row r="88" spans="6:38" x14ac:dyDescent="0.25">
      <c r="Z88" s="12"/>
      <c r="AA88">
        <v>120</v>
      </c>
      <c r="AB88" s="14"/>
      <c r="AD88" s="12"/>
      <c r="AE88">
        <v>15</v>
      </c>
      <c r="AJ88" s="12"/>
      <c r="AK88">
        <v>20</v>
      </c>
      <c r="AL88" s="14"/>
    </row>
    <row r="89" spans="6:38" x14ac:dyDescent="0.25">
      <c r="Z89" s="12"/>
      <c r="AA89">
        <v>15</v>
      </c>
      <c r="AB89" s="14"/>
      <c r="AD89" s="12"/>
      <c r="AE89">
        <v>30</v>
      </c>
      <c r="AJ89" s="12"/>
      <c r="AK89">
        <v>30</v>
      </c>
      <c r="AL89" s="14"/>
    </row>
    <row r="90" spans="6:38" x14ac:dyDescent="0.25">
      <c r="Z90" s="12"/>
      <c r="AA90">
        <v>15</v>
      </c>
      <c r="AB90" s="14"/>
      <c r="AD90" s="12"/>
      <c r="AE90">
        <v>125</v>
      </c>
      <c r="AJ90" s="12"/>
      <c r="AK90">
        <v>200</v>
      </c>
      <c r="AL90" s="14"/>
    </row>
    <row r="91" spans="6:38" x14ac:dyDescent="0.25">
      <c r="Z91" s="12"/>
      <c r="AA91">
        <v>20</v>
      </c>
      <c r="AB91" s="14"/>
      <c r="AD91" s="12"/>
      <c r="AE91">
        <v>15</v>
      </c>
      <c r="AJ91" s="12"/>
      <c r="AK91">
        <v>160</v>
      </c>
      <c r="AL91" s="14"/>
    </row>
    <row r="92" spans="6:38" x14ac:dyDescent="0.25">
      <c r="Z92" s="12"/>
      <c r="AA92">
        <v>15</v>
      </c>
      <c r="AB92" s="14"/>
      <c r="AD92" s="12"/>
      <c r="AE92">
        <v>35</v>
      </c>
      <c r="AJ92" s="12"/>
      <c r="AK92">
        <v>15</v>
      </c>
      <c r="AL92" s="14"/>
    </row>
    <row r="93" spans="6:38" x14ac:dyDescent="0.25">
      <c r="Z93" s="12"/>
      <c r="AA93">
        <v>15</v>
      </c>
      <c r="AB93" s="14"/>
      <c r="AD93" s="12"/>
      <c r="AE93">
        <v>100</v>
      </c>
      <c r="AJ93" s="12"/>
      <c r="AK93">
        <v>15</v>
      </c>
      <c r="AL93" s="14"/>
    </row>
    <row r="94" spans="6:38" x14ac:dyDescent="0.25">
      <c r="Z94" s="12"/>
      <c r="AA94">
        <v>90</v>
      </c>
      <c r="AB94" s="14"/>
      <c r="AD94" s="12"/>
      <c r="AE94">
        <v>15</v>
      </c>
      <c r="AJ94" s="12"/>
      <c r="AK94">
        <v>15</v>
      </c>
      <c r="AL94" s="14"/>
    </row>
    <row r="95" spans="6:38" x14ac:dyDescent="0.25">
      <c r="Z95" s="12"/>
      <c r="AA95">
        <v>355</v>
      </c>
      <c r="AB95" s="14"/>
      <c r="AD95" s="12"/>
      <c r="AE95">
        <v>140</v>
      </c>
      <c r="AJ95" s="12"/>
      <c r="AK95">
        <v>15</v>
      </c>
      <c r="AL95" s="14"/>
    </row>
    <row r="96" spans="6:38" x14ac:dyDescent="0.25">
      <c r="Z96" s="12"/>
      <c r="AA96">
        <v>20</v>
      </c>
      <c r="AB96" s="14"/>
      <c r="AD96" s="12"/>
      <c r="AE96">
        <v>15</v>
      </c>
      <c r="AJ96" s="12"/>
      <c r="AK96">
        <v>25</v>
      </c>
      <c r="AL96" s="14"/>
    </row>
    <row r="97" spans="26:38" x14ac:dyDescent="0.25">
      <c r="Z97" s="12"/>
      <c r="AA97">
        <v>15</v>
      </c>
      <c r="AB97" s="14"/>
      <c r="AD97" s="12" t="s">
        <v>47</v>
      </c>
      <c r="AE97">
        <v>15</v>
      </c>
      <c r="AJ97" s="12"/>
      <c r="AK97">
        <v>15</v>
      </c>
      <c r="AL97" s="14"/>
    </row>
    <row r="98" spans="26:38" x14ac:dyDescent="0.25">
      <c r="Z98" s="12"/>
      <c r="AA98">
        <v>15</v>
      </c>
      <c r="AB98" s="14"/>
      <c r="AD98" s="12"/>
      <c r="AE98">
        <v>15</v>
      </c>
      <c r="AJ98" s="12"/>
      <c r="AK98">
        <v>15</v>
      </c>
      <c r="AL98" s="14"/>
    </row>
    <row r="99" spans="26:38" x14ac:dyDescent="0.25">
      <c r="Z99" s="12"/>
      <c r="AA99">
        <v>15</v>
      </c>
      <c r="AB99" s="14"/>
      <c r="AD99" s="12"/>
      <c r="AE99">
        <v>100</v>
      </c>
      <c r="AJ99" s="12"/>
      <c r="AK99">
        <v>45</v>
      </c>
      <c r="AL99" s="14"/>
    </row>
    <row r="100" spans="26:38" x14ac:dyDescent="0.25">
      <c r="Z100" s="12"/>
      <c r="AA100">
        <v>15</v>
      </c>
      <c r="AB100" s="14"/>
      <c r="AD100" s="12"/>
      <c r="AE100">
        <v>30</v>
      </c>
      <c r="AJ100" s="12"/>
      <c r="AK100">
        <v>15</v>
      </c>
      <c r="AL100" s="14"/>
    </row>
    <row r="101" spans="26:38" x14ac:dyDescent="0.25">
      <c r="Z101" s="12"/>
      <c r="AA101">
        <v>40</v>
      </c>
      <c r="AB101" s="14"/>
      <c r="AD101" s="12"/>
      <c r="AE101">
        <v>30</v>
      </c>
      <c r="AJ101" s="12"/>
      <c r="AK101">
        <v>30</v>
      </c>
      <c r="AL101" s="14"/>
    </row>
    <row r="102" spans="26:38" x14ac:dyDescent="0.25">
      <c r="Z102" s="12"/>
      <c r="AA102">
        <v>180</v>
      </c>
      <c r="AB102" s="14"/>
      <c r="AD102" s="12"/>
      <c r="AE102">
        <v>30</v>
      </c>
      <c r="AJ102" s="12"/>
      <c r="AK102">
        <v>15</v>
      </c>
      <c r="AL102" s="14"/>
    </row>
    <row r="103" spans="26:38" x14ac:dyDescent="0.25">
      <c r="Z103" s="12"/>
      <c r="AA103">
        <v>845</v>
      </c>
      <c r="AB103" s="14"/>
      <c r="AD103" s="12"/>
      <c r="AE103">
        <v>75</v>
      </c>
      <c r="AJ103" s="12"/>
      <c r="AK103">
        <v>250</v>
      </c>
      <c r="AL103" s="14"/>
    </row>
    <row r="104" spans="26:38" x14ac:dyDescent="0.25">
      <c r="Z104" s="12"/>
      <c r="AA104">
        <v>15</v>
      </c>
      <c r="AB104" s="14"/>
      <c r="AD104" s="12"/>
      <c r="AE104">
        <v>40</v>
      </c>
      <c r="AJ104" s="12"/>
      <c r="AK104">
        <v>60</v>
      </c>
      <c r="AL104" s="14"/>
    </row>
    <row r="105" spans="26:38" x14ac:dyDescent="0.25">
      <c r="Z105" s="12"/>
      <c r="AA105">
        <v>20</v>
      </c>
      <c r="AB105" s="14"/>
      <c r="AD105" s="12"/>
      <c r="AE105">
        <v>80</v>
      </c>
      <c r="AJ105" s="12"/>
      <c r="AK105">
        <v>20</v>
      </c>
      <c r="AL105" s="14"/>
    </row>
    <row r="106" spans="26:38" x14ac:dyDescent="0.25">
      <c r="Z106" s="12"/>
      <c r="AA106">
        <v>15</v>
      </c>
      <c r="AB106" s="14"/>
      <c r="AD106" s="12"/>
      <c r="AE106">
        <v>160</v>
      </c>
      <c r="AJ106" s="12"/>
      <c r="AK106">
        <v>30</v>
      </c>
      <c r="AL106" s="14"/>
    </row>
    <row r="107" spans="26:38" x14ac:dyDescent="0.25">
      <c r="Z107" s="12"/>
      <c r="AA107">
        <v>990</v>
      </c>
      <c r="AB107" s="14"/>
      <c r="AD107" s="12"/>
      <c r="AE107">
        <v>235</v>
      </c>
      <c r="AJ107" s="12"/>
      <c r="AK107">
        <v>15</v>
      </c>
      <c r="AL107" s="14"/>
    </row>
    <row r="108" spans="26:38" x14ac:dyDescent="0.25">
      <c r="Z108" s="12"/>
      <c r="AA108">
        <v>15</v>
      </c>
      <c r="AB108" s="14"/>
      <c r="AD108" s="12"/>
      <c r="AE108">
        <v>15</v>
      </c>
      <c r="AJ108" s="12"/>
      <c r="AK108">
        <v>30</v>
      </c>
      <c r="AL108" s="14"/>
    </row>
    <row r="109" spans="26:38" x14ac:dyDescent="0.25">
      <c r="Z109" s="12" t="s">
        <v>34</v>
      </c>
      <c r="AA109">
        <v>15</v>
      </c>
      <c r="AB109" s="14"/>
      <c r="AD109" s="12"/>
      <c r="AE109">
        <v>20</v>
      </c>
      <c r="AJ109" s="12"/>
      <c r="AK109">
        <v>20</v>
      </c>
      <c r="AL109" s="14"/>
    </row>
    <row r="110" spans="26:38" x14ac:dyDescent="0.25">
      <c r="Z110" s="12"/>
      <c r="AA110">
        <v>40</v>
      </c>
      <c r="AB110" s="14"/>
      <c r="AD110" s="12"/>
      <c r="AE110">
        <v>35</v>
      </c>
      <c r="AJ110" s="12"/>
      <c r="AK110">
        <v>20</v>
      </c>
      <c r="AL110" s="14"/>
    </row>
    <row r="111" spans="26:38" x14ac:dyDescent="0.25">
      <c r="Z111" s="12"/>
      <c r="AA111">
        <v>15</v>
      </c>
      <c r="AB111" s="14"/>
      <c r="AD111" s="12"/>
      <c r="AE111">
        <v>105</v>
      </c>
      <c r="AJ111" s="12"/>
      <c r="AK111">
        <v>30</v>
      </c>
      <c r="AL111" s="14"/>
    </row>
    <row r="112" spans="26:38" x14ac:dyDescent="0.25">
      <c r="Z112" s="12"/>
      <c r="AA112">
        <v>255</v>
      </c>
      <c r="AB112" s="14"/>
      <c r="AD112" s="12"/>
      <c r="AE112">
        <v>15</v>
      </c>
      <c r="AJ112" s="12" t="s">
        <v>46</v>
      </c>
      <c r="AK112">
        <v>45</v>
      </c>
      <c r="AL112" s="14"/>
    </row>
    <row r="113" spans="26:38" x14ac:dyDescent="0.25">
      <c r="Z113" s="12"/>
      <c r="AA113">
        <v>185</v>
      </c>
      <c r="AB113" s="14"/>
      <c r="AD113" s="12"/>
      <c r="AE113">
        <v>60</v>
      </c>
      <c r="AJ113" s="12"/>
      <c r="AK113">
        <v>40</v>
      </c>
      <c r="AL113" s="14"/>
    </row>
    <row r="114" spans="26:38" x14ac:dyDescent="0.25">
      <c r="Z114" s="12"/>
      <c r="AA114">
        <v>15</v>
      </c>
      <c r="AB114" s="14"/>
      <c r="AD114" s="12"/>
      <c r="AE114">
        <v>150</v>
      </c>
      <c r="AJ114" s="12"/>
      <c r="AK114">
        <v>35</v>
      </c>
      <c r="AL114" s="14"/>
    </row>
    <row r="115" spans="26:38" x14ac:dyDescent="0.25">
      <c r="Z115" s="12"/>
      <c r="AA115">
        <v>35</v>
      </c>
      <c r="AB115" s="14"/>
      <c r="AD115" s="12"/>
      <c r="AE115">
        <v>125</v>
      </c>
      <c r="AJ115" s="12"/>
      <c r="AK115">
        <v>270</v>
      </c>
      <c r="AL115" s="14"/>
    </row>
    <row r="116" spans="26:38" x14ac:dyDescent="0.25">
      <c r="Z116" s="12"/>
      <c r="AA116">
        <v>20</v>
      </c>
      <c r="AB116" s="14"/>
      <c r="AD116" s="12"/>
      <c r="AE116">
        <v>260</v>
      </c>
      <c r="AJ116" s="12"/>
      <c r="AK116">
        <v>175</v>
      </c>
      <c r="AL116" s="14"/>
    </row>
    <row r="117" spans="26:38" x14ac:dyDescent="0.25">
      <c r="Z117" s="12"/>
      <c r="AA117">
        <v>240</v>
      </c>
      <c r="AB117" s="14"/>
      <c r="AD117" s="12"/>
      <c r="AE117">
        <v>115</v>
      </c>
      <c r="AJ117" s="12"/>
      <c r="AK117">
        <v>230</v>
      </c>
      <c r="AL117" s="14"/>
    </row>
    <row r="118" spans="26:38" x14ac:dyDescent="0.25">
      <c r="Z118" s="12"/>
      <c r="AA118">
        <v>30</v>
      </c>
      <c r="AB118" s="14"/>
      <c r="AD118" s="12"/>
      <c r="AE118">
        <v>15</v>
      </c>
      <c r="AJ118" s="12"/>
      <c r="AK118">
        <v>45</v>
      </c>
      <c r="AL118" s="14"/>
    </row>
    <row r="119" spans="26:38" x14ac:dyDescent="0.25">
      <c r="Z119" s="12"/>
      <c r="AA119">
        <v>255</v>
      </c>
      <c r="AB119" s="14"/>
      <c r="AD119" s="12"/>
      <c r="AE119">
        <v>15</v>
      </c>
      <c r="AJ119" s="12"/>
      <c r="AK119">
        <v>35</v>
      </c>
      <c r="AL119" s="14"/>
    </row>
    <row r="120" spans="26:38" x14ac:dyDescent="0.25">
      <c r="Z120" s="12"/>
      <c r="AA120">
        <v>400</v>
      </c>
      <c r="AB120" s="14"/>
      <c r="AD120" s="12"/>
      <c r="AE120">
        <v>95</v>
      </c>
      <c r="AJ120" s="12"/>
      <c r="AK120">
        <v>15</v>
      </c>
      <c r="AL120" s="14"/>
    </row>
    <row r="121" spans="26:38" x14ac:dyDescent="0.25">
      <c r="Z121" s="12"/>
      <c r="AA121">
        <v>15</v>
      </c>
      <c r="AB121" s="14"/>
      <c r="AD121" s="12"/>
      <c r="AE121">
        <v>255</v>
      </c>
      <c r="AJ121" s="12"/>
      <c r="AK121">
        <v>60</v>
      </c>
      <c r="AL121" s="14"/>
    </row>
    <row r="122" spans="26:38" x14ac:dyDescent="0.25">
      <c r="Z122" s="12"/>
      <c r="AA122">
        <v>40</v>
      </c>
      <c r="AB122" s="14"/>
      <c r="AD122" s="12"/>
      <c r="AE122">
        <v>315</v>
      </c>
      <c r="AJ122" s="12"/>
      <c r="AK122">
        <v>15</v>
      </c>
      <c r="AL122" s="14"/>
    </row>
    <row r="123" spans="26:38" x14ac:dyDescent="0.25">
      <c r="Z123" s="12"/>
      <c r="AA123">
        <v>15</v>
      </c>
      <c r="AB123" s="14"/>
      <c r="AD123" s="12"/>
      <c r="AE123">
        <v>15</v>
      </c>
      <c r="AJ123" s="12"/>
      <c r="AK123">
        <v>135</v>
      </c>
      <c r="AL123" s="14"/>
    </row>
    <row r="124" spans="26:38" x14ac:dyDescent="0.25">
      <c r="Z124" s="12"/>
      <c r="AA124">
        <v>340</v>
      </c>
      <c r="AB124" s="14"/>
      <c r="AD124" s="12"/>
      <c r="AE124">
        <v>15</v>
      </c>
      <c r="AJ124" s="12"/>
      <c r="AK124">
        <v>65</v>
      </c>
      <c r="AL124" s="14"/>
    </row>
    <row r="125" spans="26:38" x14ac:dyDescent="0.25">
      <c r="Z125" s="12"/>
      <c r="AA125">
        <v>235</v>
      </c>
      <c r="AB125" s="14"/>
      <c r="AD125" s="12"/>
      <c r="AE125">
        <v>200</v>
      </c>
      <c r="AJ125" s="12"/>
      <c r="AK125">
        <v>15</v>
      </c>
      <c r="AL125" s="14"/>
    </row>
    <row r="126" spans="26:38" x14ac:dyDescent="0.25">
      <c r="Z126" s="12"/>
      <c r="AA126">
        <v>15</v>
      </c>
      <c r="AB126" s="14"/>
      <c r="AD126" s="12"/>
      <c r="AE126">
        <v>240</v>
      </c>
      <c r="AJ126" s="12"/>
      <c r="AK126">
        <v>70</v>
      </c>
      <c r="AL126" s="14"/>
    </row>
    <row r="127" spans="26:38" x14ac:dyDescent="0.25">
      <c r="Z127" s="12"/>
      <c r="AA127">
        <v>30</v>
      </c>
      <c r="AB127" s="14"/>
      <c r="AD127" s="12"/>
      <c r="AE127">
        <v>30</v>
      </c>
      <c r="AJ127" s="12"/>
      <c r="AK127">
        <v>275</v>
      </c>
      <c r="AL127" s="14"/>
    </row>
    <row r="128" spans="26:38" x14ac:dyDescent="0.25">
      <c r="Z128" s="12"/>
      <c r="AA128">
        <v>50</v>
      </c>
      <c r="AB128" s="14"/>
      <c r="AD128" s="12" t="s">
        <v>49</v>
      </c>
      <c r="AE128">
        <v>15</v>
      </c>
      <c r="AJ128" s="12"/>
      <c r="AK128">
        <v>40</v>
      </c>
      <c r="AL128" s="14"/>
    </row>
    <row r="129" spans="26:38" x14ac:dyDescent="0.25">
      <c r="Z129" s="12"/>
      <c r="AA129">
        <v>35</v>
      </c>
      <c r="AB129" s="14"/>
      <c r="AD129" s="12"/>
      <c r="AE129">
        <v>15</v>
      </c>
      <c r="AJ129" s="12"/>
      <c r="AK129">
        <v>40</v>
      </c>
      <c r="AL129" s="14"/>
    </row>
    <row r="130" spans="26:38" x14ac:dyDescent="0.25">
      <c r="Z130" s="12"/>
      <c r="AA130">
        <v>65</v>
      </c>
      <c r="AB130" s="14"/>
      <c r="AD130" s="12"/>
      <c r="AE130">
        <v>15</v>
      </c>
      <c r="AJ130" s="12"/>
      <c r="AK130">
        <v>35</v>
      </c>
      <c r="AL130" s="14"/>
    </row>
    <row r="131" spans="26:38" x14ac:dyDescent="0.25">
      <c r="Z131" s="12"/>
      <c r="AA131">
        <v>15</v>
      </c>
      <c r="AB131" s="14"/>
      <c r="AD131" s="12"/>
      <c r="AE131">
        <v>65</v>
      </c>
      <c r="AJ131" s="12"/>
      <c r="AK131">
        <v>20</v>
      </c>
      <c r="AL131" s="14"/>
    </row>
    <row r="132" spans="26:38" x14ac:dyDescent="0.25">
      <c r="Z132" s="12"/>
      <c r="AA132">
        <v>25</v>
      </c>
      <c r="AB132" s="14"/>
      <c r="AD132" s="12"/>
      <c r="AE132">
        <v>155</v>
      </c>
      <c r="AJ132" s="12"/>
      <c r="AK132">
        <v>15</v>
      </c>
      <c r="AL132" s="14"/>
    </row>
    <row r="133" spans="26:38" x14ac:dyDescent="0.25">
      <c r="Z133" s="12"/>
      <c r="AA133">
        <v>15</v>
      </c>
      <c r="AB133" s="14"/>
      <c r="AD133" s="12"/>
      <c r="AE133">
        <v>115</v>
      </c>
      <c r="AJ133" s="12"/>
      <c r="AK133">
        <v>20</v>
      </c>
      <c r="AL133" s="14"/>
    </row>
    <row r="134" spans="26:38" x14ac:dyDescent="0.25">
      <c r="Z134" s="12"/>
      <c r="AA134">
        <v>40</v>
      </c>
      <c r="AB134" s="14"/>
      <c r="AD134" s="12"/>
      <c r="AE134">
        <v>145</v>
      </c>
      <c r="AJ134" s="12"/>
      <c r="AK134">
        <v>20</v>
      </c>
      <c r="AL134" s="14"/>
    </row>
    <row r="135" spans="26:38" x14ac:dyDescent="0.25">
      <c r="Z135" s="12"/>
      <c r="AA135">
        <v>25</v>
      </c>
      <c r="AB135" s="14"/>
      <c r="AD135" s="12"/>
      <c r="AE135">
        <v>20</v>
      </c>
      <c r="AJ135" s="12"/>
      <c r="AK135">
        <v>165</v>
      </c>
      <c r="AL135" s="14"/>
    </row>
    <row r="136" spans="26:38" x14ac:dyDescent="0.25">
      <c r="Z136" s="12"/>
      <c r="AA136">
        <v>35</v>
      </c>
      <c r="AB136" s="14"/>
      <c r="AD136" s="12"/>
      <c r="AE136">
        <v>15</v>
      </c>
      <c r="AJ136" s="12"/>
      <c r="AK136">
        <v>15</v>
      </c>
      <c r="AL136" s="14"/>
    </row>
    <row r="137" spans="26:38" x14ac:dyDescent="0.25">
      <c r="Z137" s="12"/>
      <c r="AA137">
        <v>290</v>
      </c>
      <c r="AB137" s="14"/>
      <c r="AD137" s="12"/>
      <c r="AE137">
        <v>95</v>
      </c>
      <c r="AJ137" s="12"/>
      <c r="AK137">
        <v>25</v>
      </c>
      <c r="AL137" s="14"/>
    </row>
    <row r="138" spans="26:38" x14ac:dyDescent="0.25">
      <c r="Z138" s="12"/>
      <c r="AA138">
        <v>645</v>
      </c>
      <c r="AB138" s="14"/>
      <c r="AD138" s="12"/>
      <c r="AE138">
        <v>130</v>
      </c>
      <c r="AJ138" s="12"/>
      <c r="AK138">
        <v>40</v>
      </c>
      <c r="AL138" s="14"/>
    </row>
    <row r="139" spans="26:38" x14ac:dyDescent="0.25">
      <c r="AD139" s="12"/>
      <c r="AE139">
        <v>80</v>
      </c>
      <c r="AJ139" s="12"/>
      <c r="AK139">
        <v>110</v>
      </c>
      <c r="AL139" s="14"/>
    </row>
    <row r="140" spans="26:38" x14ac:dyDescent="0.25">
      <c r="Z140" t="s">
        <v>17</v>
      </c>
      <c r="AA140">
        <f>AVERAGE(AA3:AA138)</f>
        <v>81.029411764705884</v>
      </c>
      <c r="AD140" s="12"/>
      <c r="AE140">
        <v>20</v>
      </c>
      <c r="AJ140" s="12"/>
      <c r="AK140">
        <v>20</v>
      </c>
      <c r="AL140" s="14"/>
    </row>
    <row r="141" spans="26:38" x14ac:dyDescent="0.25">
      <c r="Z141" t="s">
        <v>10</v>
      </c>
      <c r="AA141">
        <f>MEDIAN(AA3:AA138)</f>
        <v>25</v>
      </c>
      <c r="AD141" s="12"/>
      <c r="AE141">
        <v>70</v>
      </c>
      <c r="AJ141" s="12"/>
      <c r="AK141">
        <v>40</v>
      </c>
      <c r="AL141" s="14"/>
    </row>
    <row r="142" spans="26:38" x14ac:dyDescent="0.25">
      <c r="Z142" t="s">
        <v>26</v>
      </c>
      <c r="AA142">
        <f>_xlfn.STDEV.S(AA3:AA138)</f>
        <v>152.43470690522236</v>
      </c>
      <c r="AD142" s="12"/>
      <c r="AE142">
        <v>45</v>
      </c>
      <c r="AJ142" s="12"/>
      <c r="AK142">
        <v>15</v>
      </c>
      <c r="AL142" s="14"/>
    </row>
    <row r="143" spans="26:38" x14ac:dyDescent="0.25">
      <c r="Z143" t="s">
        <v>27</v>
      </c>
      <c r="AA143">
        <f>COUNT(AA3:AA138)</f>
        <v>136</v>
      </c>
      <c r="AD143" s="12"/>
      <c r="AE143">
        <v>65</v>
      </c>
      <c r="AJ143" s="12"/>
      <c r="AK143">
        <v>215</v>
      </c>
      <c r="AL143" s="14"/>
    </row>
    <row r="144" spans="26:38" x14ac:dyDescent="0.25">
      <c r="Z144" t="s">
        <v>28</v>
      </c>
      <c r="AA144">
        <f>AA142/SQRT(AA143)</f>
        <v>13.071168280429328</v>
      </c>
      <c r="AD144" s="12"/>
      <c r="AE144">
        <v>100</v>
      </c>
      <c r="AJ144" s="12"/>
      <c r="AK144">
        <v>125</v>
      </c>
      <c r="AL144" s="14"/>
    </row>
    <row r="145" spans="30:38" x14ac:dyDescent="0.25">
      <c r="AD145" s="12"/>
      <c r="AE145">
        <v>15</v>
      </c>
      <c r="AJ145" s="12"/>
      <c r="AK145">
        <v>30</v>
      </c>
      <c r="AL145" s="14"/>
    </row>
    <row r="146" spans="30:38" x14ac:dyDescent="0.25">
      <c r="AD146" s="12"/>
      <c r="AE146">
        <v>40</v>
      </c>
      <c r="AJ146" s="12"/>
      <c r="AK146">
        <v>15</v>
      </c>
      <c r="AL146" s="14"/>
    </row>
    <row r="147" spans="30:38" x14ac:dyDescent="0.25">
      <c r="AD147" s="12"/>
      <c r="AE147">
        <v>30</v>
      </c>
      <c r="AJ147" s="12"/>
      <c r="AK147">
        <v>35</v>
      </c>
      <c r="AL147" s="14"/>
    </row>
    <row r="148" spans="30:38" x14ac:dyDescent="0.25">
      <c r="AD148" s="12"/>
      <c r="AE148">
        <v>45</v>
      </c>
      <c r="AJ148" s="12"/>
      <c r="AK148">
        <v>90</v>
      </c>
      <c r="AL148" s="14"/>
    </row>
    <row r="149" spans="30:38" x14ac:dyDescent="0.25">
      <c r="AD149" s="12"/>
      <c r="AE149">
        <v>130</v>
      </c>
      <c r="AJ149" s="12"/>
      <c r="AK149">
        <v>15</v>
      </c>
      <c r="AL149" s="14"/>
    </row>
    <row r="150" spans="30:38" x14ac:dyDescent="0.25">
      <c r="AD150" s="12"/>
      <c r="AE150">
        <v>30</v>
      </c>
      <c r="AJ150" s="12"/>
      <c r="AK150">
        <v>15</v>
      </c>
      <c r="AL150" s="14"/>
    </row>
    <row r="151" spans="30:38" x14ac:dyDescent="0.25">
      <c r="AD151" s="12"/>
      <c r="AE151">
        <v>65</v>
      </c>
      <c r="AJ151" s="12"/>
      <c r="AK151">
        <v>45</v>
      </c>
      <c r="AL151" s="14"/>
    </row>
    <row r="152" spans="30:38" x14ac:dyDescent="0.25">
      <c r="AD152" s="12"/>
      <c r="AE152">
        <v>40</v>
      </c>
      <c r="AJ152" s="12"/>
      <c r="AK152">
        <v>85</v>
      </c>
      <c r="AL152" s="14"/>
    </row>
    <row r="153" spans="30:38" x14ac:dyDescent="0.25">
      <c r="AJ153" s="12"/>
      <c r="AK153">
        <v>90</v>
      </c>
      <c r="AL153" s="14"/>
    </row>
    <row r="154" spans="30:38" x14ac:dyDescent="0.25">
      <c r="AD154" t="s">
        <v>17</v>
      </c>
      <c r="AE154">
        <f>AVERAGE(AE3:AE152)</f>
        <v>78.833333333333329</v>
      </c>
      <c r="AF154">
        <f>AVERAGE(AF3:AF152)</f>
        <v>82.5</v>
      </c>
      <c r="AJ154" s="12"/>
      <c r="AK154">
        <v>15</v>
      </c>
      <c r="AL154" s="14"/>
    </row>
    <row r="155" spans="30:38" x14ac:dyDescent="0.25">
      <c r="AD155" t="s">
        <v>10</v>
      </c>
      <c r="AE155">
        <f>MEDIAN(AE3:AE152)</f>
        <v>42.5</v>
      </c>
      <c r="AF155">
        <f>MEDIAN(AF3:AF152)</f>
        <v>30</v>
      </c>
      <c r="AJ155" s="12"/>
      <c r="AK155">
        <v>15</v>
      </c>
      <c r="AL155" s="14"/>
    </row>
    <row r="156" spans="30:38" x14ac:dyDescent="0.25">
      <c r="AD156" t="s">
        <v>26</v>
      </c>
      <c r="AE156">
        <f>_xlfn.STDEV.S(AE3:AE152)</f>
        <v>96.041477104346896</v>
      </c>
      <c r="AF156">
        <f>_xlfn.STDEV.S(AF3:AF152)</f>
        <v>103.02565561201595</v>
      </c>
      <c r="AJ156" s="12"/>
      <c r="AK156">
        <v>15</v>
      </c>
      <c r="AL156" s="14"/>
    </row>
    <row r="157" spans="30:38" x14ac:dyDescent="0.25">
      <c r="AD157" t="s">
        <v>27</v>
      </c>
      <c r="AE157">
        <f>COUNT(AE3:AE152)</f>
        <v>150</v>
      </c>
      <c r="AF157">
        <f>COUNT(AF3:AF152)</f>
        <v>8</v>
      </c>
      <c r="AJ157" s="12"/>
      <c r="AK157">
        <v>40</v>
      </c>
      <c r="AL157" s="14"/>
    </row>
    <row r="158" spans="30:38" x14ac:dyDescent="0.25">
      <c r="AD158" t="s">
        <v>28</v>
      </c>
      <c r="AE158">
        <f>AE156/SQRT(AE157)</f>
        <v>7.8417537682947724</v>
      </c>
      <c r="AF158">
        <f>AF156/SQRT(AF157)</f>
        <v>36.42506985972318</v>
      </c>
      <c r="AJ158" s="12"/>
      <c r="AK158">
        <v>160</v>
      </c>
      <c r="AL158" s="14"/>
    </row>
    <row r="159" spans="30:38" x14ac:dyDescent="0.25">
      <c r="AJ159" s="12"/>
      <c r="AK159">
        <v>20</v>
      </c>
      <c r="AL159" s="14"/>
    </row>
    <row r="160" spans="30:38" x14ac:dyDescent="0.25">
      <c r="AJ160" s="12"/>
      <c r="AK160">
        <v>20</v>
      </c>
      <c r="AL160" s="14"/>
    </row>
    <row r="161" spans="36:38" x14ac:dyDescent="0.25">
      <c r="AJ161" s="12"/>
      <c r="AK161">
        <v>15</v>
      </c>
      <c r="AL161" s="14"/>
    </row>
    <row r="162" spans="36:38" x14ac:dyDescent="0.25">
      <c r="AJ162" s="12"/>
      <c r="AK162">
        <v>85</v>
      </c>
      <c r="AL162" s="14"/>
    </row>
    <row r="163" spans="36:38" x14ac:dyDescent="0.25">
      <c r="AJ163" s="12" t="s">
        <v>51</v>
      </c>
      <c r="AK163">
        <v>25</v>
      </c>
      <c r="AL163" s="14"/>
    </row>
    <row r="164" spans="36:38" x14ac:dyDescent="0.25">
      <c r="AJ164" s="12"/>
      <c r="AK164">
        <v>35</v>
      </c>
      <c r="AL164" s="14"/>
    </row>
    <row r="165" spans="36:38" x14ac:dyDescent="0.25">
      <c r="AJ165" s="12"/>
      <c r="AK165">
        <v>15</v>
      </c>
      <c r="AL165" s="14"/>
    </row>
    <row r="166" spans="36:38" x14ac:dyDescent="0.25">
      <c r="AJ166" s="12"/>
      <c r="AK166">
        <v>25</v>
      </c>
      <c r="AL166" s="14"/>
    </row>
    <row r="167" spans="36:38" x14ac:dyDescent="0.25">
      <c r="AJ167" s="12"/>
      <c r="AK167">
        <v>80</v>
      </c>
      <c r="AL167" s="14"/>
    </row>
    <row r="168" spans="36:38" x14ac:dyDescent="0.25">
      <c r="AJ168" s="12"/>
      <c r="AK168">
        <v>15</v>
      </c>
      <c r="AL168" s="14"/>
    </row>
    <row r="169" spans="36:38" x14ac:dyDescent="0.25">
      <c r="AJ169" s="12"/>
      <c r="AK169">
        <v>15</v>
      </c>
      <c r="AL169" s="14"/>
    </row>
    <row r="170" spans="36:38" x14ac:dyDescent="0.25">
      <c r="AJ170" s="12"/>
      <c r="AK170">
        <v>15</v>
      </c>
      <c r="AL170" s="14"/>
    </row>
    <row r="171" spans="36:38" x14ac:dyDescent="0.25">
      <c r="AJ171" s="12"/>
      <c r="AK171">
        <v>15</v>
      </c>
      <c r="AL171" s="14"/>
    </row>
    <row r="172" spans="36:38" x14ac:dyDescent="0.25">
      <c r="AJ172" s="12"/>
      <c r="AK172">
        <v>15</v>
      </c>
      <c r="AL172" s="14"/>
    </row>
    <row r="173" spans="36:38" x14ac:dyDescent="0.25">
      <c r="AJ173" s="12"/>
      <c r="AK173">
        <v>35</v>
      </c>
      <c r="AL173" s="14"/>
    </row>
    <row r="174" spans="36:38" x14ac:dyDescent="0.25">
      <c r="AJ174" s="12"/>
      <c r="AK174">
        <v>30</v>
      </c>
      <c r="AL174" s="14"/>
    </row>
    <row r="175" spans="36:38" x14ac:dyDescent="0.25">
      <c r="AJ175" s="12"/>
      <c r="AK175">
        <v>15</v>
      </c>
      <c r="AL175" s="14"/>
    </row>
    <row r="176" spans="36:38" x14ac:dyDescent="0.25">
      <c r="AJ176" s="12"/>
      <c r="AK176">
        <v>190</v>
      </c>
      <c r="AL176" s="14"/>
    </row>
    <row r="177" spans="36:38" x14ac:dyDescent="0.25">
      <c r="AJ177" s="12"/>
      <c r="AK177">
        <v>105</v>
      </c>
      <c r="AL177" s="14"/>
    </row>
    <row r="178" spans="36:38" x14ac:dyDescent="0.25">
      <c r="AJ178" s="12"/>
      <c r="AK178">
        <v>40</v>
      </c>
      <c r="AL178" s="14"/>
    </row>
    <row r="179" spans="36:38" x14ac:dyDescent="0.25">
      <c r="AJ179" s="12" t="s">
        <v>52</v>
      </c>
      <c r="AK179">
        <v>30</v>
      </c>
      <c r="AL179" s="14"/>
    </row>
    <row r="180" spans="36:38" x14ac:dyDescent="0.25">
      <c r="AJ180" s="12"/>
      <c r="AK180">
        <v>485</v>
      </c>
      <c r="AL180" s="14"/>
    </row>
    <row r="181" spans="36:38" x14ac:dyDescent="0.25">
      <c r="AJ181" s="12"/>
      <c r="AK181">
        <v>15</v>
      </c>
      <c r="AL181" s="14"/>
    </row>
    <row r="182" spans="36:38" x14ac:dyDescent="0.25">
      <c r="AJ182" s="12"/>
      <c r="AK182">
        <v>30</v>
      </c>
      <c r="AL182" s="14"/>
    </row>
    <row r="183" spans="36:38" x14ac:dyDescent="0.25">
      <c r="AJ183" s="12"/>
      <c r="AK183">
        <v>355</v>
      </c>
      <c r="AL183" s="14"/>
    </row>
    <row r="184" spans="36:38" x14ac:dyDescent="0.25">
      <c r="AJ184" s="12"/>
      <c r="AK184">
        <v>125</v>
      </c>
      <c r="AL184" s="14"/>
    </row>
    <row r="185" spans="36:38" x14ac:dyDescent="0.25">
      <c r="AJ185" s="12"/>
      <c r="AK185">
        <v>15</v>
      </c>
      <c r="AL185" s="14"/>
    </row>
    <row r="186" spans="36:38" x14ac:dyDescent="0.25">
      <c r="AJ186" s="12"/>
      <c r="AK186">
        <v>405</v>
      </c>
      <c r="AL186" s="14"/>
    </row>
    <row r="187" spans="36:38" x14ac:dyDescent="0.25">
      <c r="AJ187" s="12"/>
      <c r="AK187">
        <v>505</v>
      </c>
      <c r="AL187" s="14"/>
    </row>
    <row r="188" spans="36:38" x14ac:dyDescent="0.25">
      <c r="AJ188" s="12"/>
      <c r="AK188">
        <v>15</v>
      </c>
      <c r="AL188" s="14"/>
    </row>
    <row r="189" spans="36:38" x14ac:dyDescent="0.25">
      <c r="AJ189" s="12"/>
      <c r="AK189">
        <v>375</v>
      </c>
      <c r="AL189" s="14"/>
    </row>
    <row r="190" spans="36:38" x14ac:dyDescent="0.25">
      <c r="AJ190" s="12"/>
      <c r="AK190">
        <v>105</v>
      </c>
      <c r="AL190" s="14"/>
    </row>
    <row r="191" spans="36:38" x14ac:dyDescent="0.25">
      <c r="AJ191" s="12"/>
      <c r="AK191">
        <v>400</v>
      </c>
      <c r="AL191" s="14"/>
    </row>
    <row r="192" spans="36:38" x14ac:dyDescent="0.25">
      <c r="AJ192" s="12"/>
      <c r="AK192">
        <v>70</v>
      </c>
      <c r="AL192" s="14"/>
    </row>
    <row r="194" spans="36:37" x14ac:dyDescent="0.25">
      <c r="AJ194" t="s">
        <v>17</v>
      </c>
      <c r="AK194">
        <f>AVERAGE(AK3:AK192)</f>
        <v>71.921052631578945</v>
      </c>
    </row>
    <row r="195" spans="36:37" x14ac:dyDescent="0.25">
      <c r="AJ195" t="s">
        <v>10</v>
      </c>
      <c r="AK195">
        <f>MEDIAN(AK3:AK192)</f>
        <v>30</v>
      </c>
    </row>
    <row r="196" spans="36:37" x14ac:dyDescent="0.25">
      <c r="AJ196" t="s">
        <v>26</v>
      </c>
      <c r="AK196">
        <f>_xlfn.STDEV.S(AK3:AK192)</f>
        <v>99.14245578241767</v>
      </c>
    </row>
    <row r="197" spans="36:37" x14ac:dyDescent="0.25">
      <c r="AJ197" t="s">
        <v>27</v>
      </c>
      <c r="AK197">
        <f>COUNT(AK3:AK192)</f>
        <v>190</v>
      </c>
    </row>
    <row r="198" spans="36:37" x14ac:dyDescent="0.25">
      <c r="AJ198" t="s">
        <v>28</v>
      </c>
      <c r="AK198">
        <f>AK196/SQRT(AK197)</f>
        <v>7.1925497047726017</v>
      </c>
    </row>
  </sheetData>
  <mergeCells count="48">
    <mergeCell ref="A1:A19"/>
    <mergeCell ref="B3:B16"/>
    <mergeCell ref="B17:B34"/>
    <mergeCell ref="B35:B54"/>
    <mergeCell ref="D3:D54"/>
    <mergeCell ref="U1:U19"/>
    <mergeCell ref="B65:C65"/>
    <mergeCell ref="C1:D1"/>
    <mergeCell ref="Z83:Z108"/>
    <mergeCell ref="Z109:Z138"/>
    <mergeCell ref="G1:H1"/>
    <mergeCell ref="F3:F10"/>
    <mergeCell ref="F11:F51"/>
    <mergeCell ref="F52:F81"/>
    <mergeCell ref="K1:L1"/>
    <mergeCell ref="J3:J6"/>
    <mergeCell ref="L3:L6"/>
    <mergeCell ref="H3:H81"/>
    <mergeCell ref="AB3:AB138"/>
    <mergeCell ref="X3:X70"/>
    <mergeCell ref="V67:V70"/>
    <mergeCell ref="V80:W80"/>
    <mergeCell ref="Z3:Z41"/>
    <mergeCell ref="Z42:Z82"/>
    <mergeCell ref="V3:V10"/>
    <mergeCell ref="V40:V66"/>
    <mergeCell ref="V11:V39"/>
    <mergeCell ref="AK1:AL1"/>
    <mergeCell ref="AJ3:AJ45"/>
    <mergeCell ref="AJ46:AJ111"/>
    <mergeCell ref="AJ112:AJ162"/>
    <mergeCell ref="N56:N63"/>
    <mergeCell ref="AE1:AF1"/>
    <mergeCell ref="AG3:AG10"/>
    <mergeCell ref="AD3:AD32"/>
    <mergeCell ref="AD33:AD61"/>
    <mergeCell ref="AD62:AD96"/>
    <mergeCell ref="O1:P1"/>
    <mergeCell ref="Q3:Q21"/>
    <mergeCell ref="Q22:Q30"/>
    <mergeCell ref="N18:N26"/>
    <mergeCell ref="N3:N17"/>
    <mergeCell ref="N27:N55"/>
    <mergeCell ref="AJ163:AJ178"/>
    <mergeCell ref="AJ179:AJ192"/>
    <mergeCell ref="AL3:AL192"/>
    <mergeCell ref="AD97:AD127"/>
    <mergeCell ref="AD128:AD15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56A7-4120-45BE-86E4-EA867A24469B}">
  <dimension ref="A1:AB139"/>
  <sheetViews>
    <sheetView topLeftCell="A85" zoomScale="55" zoomScaleNormal="55" workbookViewId="0">
      <selection activeCell="M129" sqref="M129:N129"/>
    </sheetView>
  </sheetViews>
  <sheetFormatPr defaultRowHeight="15" x14ac:dyDescent="0.25"/>
  <cols>
    <col min="1" max="1" width="18.7109375" bestFit="1" customWidth="1"/>
    <col min="2" max="2" width="11.5703125" bestFit="1" customWidth="1"/>
    <col min="6" max="6" width="12.140625" bestFit="1" customWidth="1"/>
    <col min="7" max="7" width="12" bestFit="1" customWidth="1"/>
    <col min="10" max="10" width="12" bestFit="1" customWidth="1"/>
    <col min="12" max="12" width="13.140625" bestFit="1" customWidth="1"/>
    <col min="15" max="15" width="12.85546875" bestFit="1" customWidth="1"/>
    <col min="17" max="17" width="18.7109375" bestFit="1" customWidth="1"/>
    <col min="19" max="19" width="12.140625" bestFit="1" customWidth="1"/>
    <col min="21" max="21" width="11.5703125" bestFit="1" customWidth="1"/>
    <col min="25" max="25" width="13.140625" bestFit="1" customWidth="1"/>
  </cols>
  <sheetData>
    <row r="1" spans="1:28" x14ac:dyDescent="0.25">
      <c r="A1" s="11" t="s">
        <v>53</v>
      </c>
      <c r="B1" s="1" t="s">
        <v>3</v>
      </c>
      <c r="C1" s="14" t="s">
        <v>56</v>
      </c>
      <c r="D1" s="14"/>
      <c r="E1" s="1" t="s">
        <v>3</v>
      </c>
      <c r="G1" s="1" t="s">
        <v>3</v>
      </c>
      <c r="H1" s="18" t="s">
        <v>59</v>
      </c>
      <c r="I1" s="18"/>
      <c r="J1" s="1" t="s">
        <v>3</v>
      </c>
      <c r="L1" s="1" t="s">
        <v>3</v>
      </c>
      <c r="M1" s="14" t="s">
        <v>63</v>
      </c>
      <c r="N1" s="14"/>
      <c r="O1" s="1" t="s">
        <v>3</v>
      </c>
      <c r="Q1" s="11" t="s">
        <v>58</v>
      </c>
      <c r="S1" s="1" t="s">
        <v>3</v>
      </c>
      <c r="T1" s="14" t="s">
        <v>65</v>
      </c>
      <c r="U1" s="14"/>
      <c r="V1" s="1" t="s">
        <v>3</v>
      </c>
      <c r="Y1" s="1" t="s">
        <v>3</v>
      </c>
      <c r="Z1" s="14" t="s">
        <v>66</v>
      </c>
      <c r="AA1" s="14"/>
      <c r="AB1" s="1" t="s">
        <v>3</v>
      </c>
    </row>
    <row r="2" spans="1:28" x14ac:dyDescent="0.25">
      <c r="A2" s="11"/>
      <c r="C2" s="4" t="s">
        <v>54</v>
      </c>
      <c r="D2" s="4" t="s">
        <v>55</v>
      </c>
      <c r="H2" s="4" t="s">
        <v>54</v>
      </c>
      <c r="I2" s="4" t="s">
        <v>55</v>
      </c>
      <c r="M2" s="4" t="s">
        <v>54</v>
      </c>
      <c r="N2" s="4" t="s">
        <v>55</v>
      </c>
      <c r="Q2" s="11"/>
      <c r="T2" s="4" t="s">
        <v>54</v>
      </c>
      <c r="U2" s="4" t="s">
        <v>55</v>
      </c>
      <c r="Z2" s="4" t="s">
        <v>54</v>
      </c>
      <c r="AA2" s="4" t="s">
        <v>55</v>
      </c>
    </row>
    <row r="3" spans="1:28" x14ac:dyDescent="0.25">
      <c r="A3" s="11"/>
      <c r="B3" s="16">
        <v>43070</v>
      </c>
      <c r="C3">
        <v>45</v>
      </c>
      <c r="D3" s="14" t="s">
        <v>35</v>
      </c>
      <c r="G3" s="12" t="s">
        <v>61</v>
      </c>
      <c r="H3">
        <v>15</v>
      </c>
      <c r="I3">
        <v>15</v>
      </c>
      <c r="J3" s="12" t="s">
        <v>60</v>
      </c>
      <c r="L3" s="12" t="s">
        <v>64</v>
      </c>
      <c r="M3">
        <v>65</v>
      </c>
      <c r="N3">
        <v>75</v>
      </c>
      <c r="O3" s="12" t="s">
        <v>60</v>
      </c>
      <c r="Q3" s="11"/>
      <c r="S3" s="16">
        <v>42470</v>
      </c>
      <c r="T3">
        <v>15</v>
      </c>
      <c r="U3" s="14" t="s">
        <v>35</v>
      </c>
      <c r="Y3" s="12" t="s">
        <v>64</v>
      </c>
      <c r="Z3">
        <v>30</v>
      </c>
    </row>
    <row r="4" spans="1:28" x14ac:dyDescent="0.25">
      <c r="A4" s="11"/>
      <c r="B4" s="12"/>
      <c r="C4">
        <v>20</v>
      </c>
      <c r="D4" s="14"/>
      <c r="G4" s="12"/>
      <c r="H4">
        <v>20</v>
      </c>
      <c r="I4">
        <v>35</v>
      </c>
      <c r="J4" s="12"/>
      <c r="L4" s="12"/>
      <c r="M4">
        <v>15</v>
      </c>
      <c r="N4">
        <v>15</v>
      </c>
      <c r="O4" s="12"/>
      <c r="Q4" s="11"/>
      <c r="S4" s="12"/>
      <c r="T4">
        <v>40</v>
      </c>
      <c r="U4" s="14"/>
      <c r="Y4" s="12"/>
      <c r="Z4">
        <v>15</v>
      </c>
    </row>
    <row r="5" spans="1:28" x14ac:dyDescent="0.25">
      <c r="A5" s="11"/>
      <c r="B5" s="12"/>
      <c r="C5">
        <v>245</v>
      </c>
      <c r="D5" s="14"/>
      <c r="G5" s="12"/>
      <c r="H5">
        <v>190</v>
      </c>
      <c r="I5">
        <v>70</v>
      </c>
      <c r="J5" s="12"/>
      <c r="L5" s="12"/>
      <c r="M5">
        <v>35</v>
      </c>
      <c r="N5">
        <v>15</v>
      </c>
      <c r="O5" s="12"/>
      <c r="Q5" s="11"/>
      <c r="S5" s="12"/>
      <c r="T5">
        <v>35</v>
      </c>
      <c r="U5" s="14"/>
      <c r="Y5" s="12"/>
      <c r="Z5">
        <v>15</v>
      </c>
    </row>
    <row r="6" spans="1:28" x14ac:dyDescent="0.25">
      <c r="A6" s="11"/>
      <c r="B6" s="12"/>
      <c r="C6">
        <v>15</v>
      </c>
      <c r="D6" s="14"/>
      <c r="G6" s="12"/>
      <c r="H6">
        <v>340</v>
      </c>
      <c r="I6">
        <v>130</v>
      </c>
      <c r="J6" s="12"/>
      <c r="L6" s="12"/>
      <c r="M6">
        <v>15</v>
      </c>
      <c r="N6">
        <v>15</v>
      </c>
      <c r="O6" s="12"/>
      <c r="Q6" s="11"/>
      <c r="S6" s="12"/>
      <c r="T6">
        <v>15</v>
      </c>
      <c r="U6" s="14"/>
      <c r="Y6" s="12"/>
      <c r="Z6">
        <v>15</v>
      </c>
    </row>
    <row r="7" spans="1:28" x14ac:dyDescent="0.25">
      <c r="A7" s="11"/>
      <c r="B7" s="12"/>
      <c r="C7">
        <v>30</v>
      </c>
      <c r="D7" s="14"/>
      <c r="G7" s="12"/>
      <c r="H7">
        <v>15</v>
      </c>
      <c r="I7">
        <v>60</v>
      </c>
      <c r="J7" s="12"/>
      <c r="L7" s="12"/>
      <c r="M7">
        <v>15</v>
      </c>
      <c r="N7">
        <v>20</v>
      </c>
      <c r="O7" s="12"/>
      <c r="Q7" s="11"/>
      <c r="S7" s="12"/>
      <c r="T7">
        <v>15</v>
      </c>
      <c r="U7" s="14"/>
      <c r="Y7" s="12"/>
      <c r="Z7">
        <v>20</v>
      </c>
    </row>
    <row r="8" spans="1:28" x14ac:dyDescent="0.25">
      <c r="A8" s="11"/>
      <c r="B8" s="12"/>
      <c r="C8">
        <v>15</v>
      </c>
      <c r="D8" s="14"/>
      <c r="G8" s="12"/>
      <c r="H8">
        <v>45</v>
      </c>
      <c r="I8">
        <v>50</v>
      </c>
      <c r="J8" s="12"/>
      <c r="L8" s="12"/>
      <c r="M8">
        <v>15</v>
      </c>
      <c r="N8">
        <v>15</v>
      </c>
      <c r="O8" s="12"/>
      <c r="Q8" s="11"/>
      <c r="S8" s="12"/>
      <c r="T8">
        <v>15</v>
      </c>
      <c r="U8" s="14"/>
      <c r="Y8" s="12"/>
      <c r="Z8">
        <v>20</v>
      </c>
    </row>
    <row r="9" spans="1:28" x14ac:dyDescent="0.25">
      <c r="A9" s="11"/>
      <c r="B9" s="12"/>
      <c r="C9">
        <v>15</v>
      </c>
      <c r="D9" s="14"/>
      <c r="G9" s="12"/>
      <c r="H9">
        <v>120</v>
      </c>
      <c r="I9">
        <v>20</v>
      </c>
      <c r="J9" s="12"/>
      <c r="L9" s="12"/>
      <c r="M9">
        <v>285</v>
      </c>
      <c r="N9">
        <v>470</v>
      </c>
      <c r="O9" s="12"/>
      <c r="Q9" s="11"/>
      <c r="S9" s="12"/>
      <c r="T9">
        <v>105</v>
      </c>
      <c r="U9" s="14"/>
      <c r="Y9" s="12"/>
      <c r="Z9">
        <v>50</v>
      </c>
    </row>
    <row r="10" spans="1:28" x14ac:dyDescent="0.25">
      <c r="A10" s="11"/>
      <c r="B10" s="12"/>
      <c r="C10">
        <v>15</v>
      </c>
      <c r="D10" s="14"/>
      <c r="G10" s="12"/>
      <c r="H10">
        <v>15</v>
      </c>
      <c r="I10">
        <v>15</v>
      </c>
      <c r="J10" s="12"/>
      <c r="L10" s="12"/>
      <c r="M10">
        <v>55</v>
      </c>
      <c r="N10">
        <v>20</v>
      </c>
      <c r="O10" s="12"/>
      <c r="Q10" s="11"/>
      <c r="S10" s="12"/>
      <c r="T10">
        <v>15</v>
      </c>
      <c r="U10" s="14"/>
      <c r="Y10" s="12"/>
      <c r="Z10">
        <v>65</v>
      </c>
    </row>
    <row r="11" spans="1:28" x14ac:dyDescent="0.25">
      <c r="A11" s="11"/>
      <c r="B11" s="12"/>
      <c r="C11">
        <v>25</v>
      </c>
      <c r="D11" s="14"/>
      <c r="G11" s="12"/>
      <c r="H11">
        <v>15</v>
      </c>
      <c r="I11">
        <v>15</v>
      </c>
      <c r="J11" s="12"/>
      <c r="L11" s="12"/>
      <c r="M11">
        <v>95</v>
      </c>
      <c r="N11">
        <v>45</v>
      </c>
      <c r="O11" s="12"/>
      <c r="Q11" s="11"/>
      <c r="S11" s="12"/>
      <c r="T11">
        <v>40</v>
      </c>
      <c r="U11" s="14"/>
      <c r="Y11" s="12"/>
      <c r="Z11">
        <v>15</v>
      </c>
    </row>
    <row r="12" spans="1:28" x14ac:dyDescent="0.25">
      <c r="A12" s="11"/>
      <c r="B12" s="12"/>
      <c r="C12">
        <v>30</v>
      </c>
      <c r="D12" s="14"/>
      <c r="G12" s="12"/>
      <c r="H12">
        <v>15</v>
      </c>
      <c r="I12">
        <v>120</v>
      </c>
      <c r="J12" s="12"/>
      <c r="L12" s="12"/>
      <c r="M12">
        <v>15</v>
      </c>
      <c r="Q12" s="11"/>
      <c r="S12" s="12"/>
      <c r="T12">
        <v>170</v>
      </c>
      <c r="U12" s="14"/>
      <c r="Y12" s="12"/>
      <c r="Z12">
        <v>45</v>
      </c>
    </row>
    <row r="13" spans="1:28" x14ac:dyDescent="0.25">
      <c r="A13" s="11"/>
      <c r="B13" s="12"/>
      <c r="C13">
        <v>15</v>
      </c>
      <c r="D13" s="14"/>
      <c r="G13" s="12"/>
      <c r="H13">
        <v>15</v>
      </c>
      <c r="I13">
        <v>15</v>
      </c>
      <c r="J13" s="12"/>
      <c r="L13" s="12"/>
      <c r="M13">
        <v>20</v>
      </c>
      <c r="Q13" s="11"/>
      <c r="S13" s="12"/>
      <c r="T13">
        <v>135</v>
      </c>
      <c r="U13" s="14"/>
      <c r="Y13" s="12"/>
      <c r="Z13">
        <v>15</v>
      </c>
    </row>
    <row r="14" spans="1:28" x14ac:dyDescent="0.25">
      <c r="A14" s="11"/>
      <c r="B14" s="12"/>
      <c r="C14">
        <v>15</v>
      </c>
      <c r="D14" s="14"/>
      <c r="G14" s="12"/>
      <c r="H14">
        <v>15</v>
      </c>
      <c r="I14">
        <v>90</v>
      </c>
      <c r="J14" s="12"/>
      <c r="L14" s="12"/>
      <c r="M14">
        <v>280</v>
      </c>
      <c r="Q14" s="11"/>
      <c r="S14" s="12"/>
      <c r="T14">
        <v>15</v>
      </c>
      <c r="U14" s="14"/>
      <c r="Y14" s="12"/>
      <c r="Z14">
        <v>35</v>
      </c>
    </row>
    <row r="15" spans="1:28" x14ac:dyDescent="0.25">
      <c r="A15" s="11"/>
      <c r="B15" s="12"/>
      <c r="C15">
        <v>15</v>
      </c>
      <c r="D15" s="14"/>
      <c r="G15" s="12"/>
      <c r="H15">
        <v>15</v>
      </c>
      <c r="I15">
        <v>15</v>
      </c>
      <c r="J15" s="12"/>
      <c r="L15" s="12"/>
      <c r="M15">
        <v>15</v>
      </c>
      <c r="Q15" s="11"/>
      <c r="S15" s="12"/>
      <c r="T15">
        <v>290</v>
      </c>
      <c r="U15" s="14"/>
      <c r="Y15" s="12"/>
      <c r="Z15">
        <v>20</v>
      </c>
    </row>
    <row r="16" spans="1:28" x14ac:dyDescent="0.25">
      <c r="A16" s="11"/>
      <c r="B16" s="12" t="s">
        <v>46</v>
      </c>
      <c r="C16">
        <v>15</v>
      </c>
      <c r="D16" s="14"/>
      <c r="G16" s="12"/>
      <c r="H16">
        <v>15</v>
      </c>
      <c r="I16">
        <v>15</v>
      </c>
      <c r="J16" s="12"/>
      <c r="L16" s="12"/>
      <c r="M16">
        <v>190</v>
      </c>
      <c r="Q16" s="11"/>
      <c r="S16" s="12"/>
      <c r="T16">
        <v>95</v>
      </c>
      <c r="U16" s="14"/>
      <c r="Y16" s="12"/>
      <c r="Z16">
        <v>15</v>
      </c>
    </row>
    <row r="17" spans="1:26" x14ac:dyDescent="0.25">
      <c r="A17" s="11"/>
      <c r="B17" s="12"/>
      <c r="C17">
        <v>40</v>
      </c>
      <c r="D17" s="14"/>
      <c r="G17" s="12"/>
      <c r="H17">
        <v>15</v>
      </c>
      <c r="I17">
        <v>15</v>
      </c>
      <c r="J17" s="12"/>
      <c r="L17" s="12"/>
      <c r="M17">
        <v>160</v>
      </c>
      <c r="Q17" s="11"/>
      <c r="S17" s="12"/>
      <c r="T17">
        <v>115</v>
      </c>
      <c r="U17" s="14"/>
      <c r="Y17" s="12"/>
      <c r="Z17">
        <v>20</v>
      </c>
    </row>
    <row r="18" spans="1:26" x14ac:dyDescent="0.25">
      <c r="A18" s="11"/>
      <c r="B18" s="12"/>
      <c r="C18">
        <v>15</v>
      </c>
      <c r="D18" s="14"/>
      <c r="G18" s="12"/>
      <c r="H18">
        <v>15</v>
      </c>
      <c r="I18">
        <v>60</v>
      </c>
      <c r="J18" s="12"/>
      <c r="L18" s="12"/>
      <c r="M18">
        <v>85</v>
      </c>
      <c r="Q18" s="11"/>
      <c r="S18" s="12"/>
      <c r="T18">
        <v>15</v>
      </c>
      <c r="U18" s="14"/>
      <c r="Y18" s="12"/>
      <c r="Z18">
        <v>15</v>
      </c>
    </row>
    <row r="19" spans="1:26" x14ac:dyDescent="0.25">
      <c r="A19" s="11"/>
      <c r="B19" s="12"/>
      <c r="C19">
        <v>15</v>
      </c>
      <c r="D19" s="14"/>
      <c r="G19" s="12"/>
      <c r="H19">
        <v>15</v>
      </c>
      <c r="I19">
        <v>25</v>
      </c>
      <c r="J19" s="12"/>
      <c r="L19" s="12"/>
      <c r="M19">
        <v>15</v>
      </c>
      <c r="Q19" s="11"/>
      <c r="S19" s="12"/>
      <c r="T19">
        <v>30</v>
      </c>
      <c r="U19" s="14"/>
      <c r="Y19" s="12"/>
      <c r="Z19">
        <v>15</v>
      </c>
    </row>
    <row r="20" spans="1:26" x14ac:dyDescent="0.25">
      <c r="B20" s="12"/>
      <c r="C20">
        <v>25</v>
      </c>
      <c r="D20" s="14"/>
      <c r="G20" s="12"/>
      <c r="H20">
        <v>20</v>
      </c>
      <c r="I20">
        <v>85</v>
      </c>
      <c r="J20" s="12"/>
      <c r="L20" s="12"/>
      <c r="M20">
        <v>40</v>
      </c>
      <c r="S20" s="12"/>
      <c r="T20">
        <v>15</v>
      </c>
      <c r="U20" s="14"/>
      <c r="Y20" s="12"/>
      <c r="Z20">
        <v>15</v>
      </c>
    </row>
    <row r="21" spans="1:26" x14ac:dyDescent="0.25">
      <c r="B21" s="12"/>
      <c r="C21">
        <v>145</v>
      </c>
      <c r="D21" s="14"/>
      <c r="G21" s="12"/>
      <c r="H21">
        <v>15</v>
      </c>
      <c r="I21">
        <v>15</v>
      </c>
      <c r="J21" s="12"/>
      <c r="L21" s="12"/>
      <c r="M21">
        <v>50</v>
      </c>
      <c r="S21" s="12"/>
      <c r="T21">
        <v>55</v>
      </c>
      <c r="U21" s="14"/>
      <c r="Y21" s="12"/>
      <c r="Z21">
        <v>15</v>
      </c>
    </row>
    <row r="22" spans="1:26" x14ac:dyDescent="0.25">
      <c r="B22" s="12"/>
      <c r="C22">
        <v>15</v>
      </c>
      <c r="D22" s="14"/>
      <c r="G22" s="12"/>
      <c r="H22">
        <v>15</v>
      </c>
      <c r="I22">
        <v>15</v>
      </c>
      <c r="J22" s="12"/>
      <c r="L22" s="12"/>
      <c r="M22">
        <v>55</v>
      </c>
      <c r="S22" s="12"/>
      <c r="T22">
        <v>65</v>
      </c>
      <c r="U22" s="14"/>
      <c r="Y22" s="12"/>
      <c r="Z22">
        <v>15</v>
      </c>
    </row>
    <row r="23" spans="1:26" x14ac:dyDescent="0.25">
      <c r="B23" s="12"/>
      <c r="C23">
        <v>15</v>
      </c>
      <c r="D23" s="14"/>
      <c r="G23" s="12"/>
      <c r="H23">
        <v>15</v>
      </c>
      <c r="I23">
        <v>15</v>
      </c>
      <c r="J23" s="12"/>
      <c r="L23" s="12"/>
      <c r="M23">
        <v>85</v>
      </c>
      <c r="S23" s="12"/>
      <c r="T23">
        <v>60</v>
      </c>
      <c r="U23" s="14"/>
      <c r="Y23" s="12"/>
      <c r="Z23">
        <v>15</v>
      </c>
    </row>
    <row r="24" spans="1:26" x14ac:dyDescent="0.25">
      <c r="B24" s="12"/>
      <c r="C24">
        <v>15</v>
      </c>
      <c r="D24" s="14"/>
      <c r="G24" s="12"/>
      <c r="H24">
        <v>45</v>
      </c>
      <c r="L24" s="12"/>
      <c r="M24">
        <v>155</v>
      </c>
      <c r="S24" s="12"/>
      <c r="T24">
        <v>15</v>
      </c>
      <c r="U24" s="14"/>
      <c r="Y24" s="12"/>
      <c r="Z24">
        <v>15</v>
      </c>
    </row>
    <row r="25" spans="1:26" x14ac:dyDescent="0.25">
      <c r="B25" s="12"/>
      <c r="C25">
        <v>20</v>
      </c>
      <c r="D25" s="14"/>
      <c r="G25" s="12"/>
      <c r="H25">
        <v>15</v>
      </c>
      <c r="L25" s="12"/>
      <c r="M25">
        <v>20</v>
      </c>
      <c r="S25" s="12"/>
      <c r="T25">
        <v>90</v>
      </c>
      <c r="U25" s="14"/>
      <c r="Y25" s="12"/>
      <c r="Z25">
        <v>60</v>
      </c>
    </row>
    <row r="26" spans="1:26" x14ac:dyDescent="0.25">
      <c r="B26" s="12"/>
      <c r="C26">
        <v>15</v>
      </c>
      <c r="D26" s="14"/>
      <c r="G26" s="12"/>
      <c r="H26">
        <v>15</v>
      </c>
      <c r="L26" s="12"/>
      <c r="M26">
        <v>265</v>
      </c>
      <c r="S26" s="12"/>
      <c r="T26">
        <v>35</v>
      </c>
      <c r="U26" s="14"/>
      <c r="Y26" s="12"/>
      <c r="Z26">
        <v>25</v>
      </c>
    </row>
    <row r="27" spans="1:26" x14ac:dyDescent="0.25">
      <c r="B27" s="12"/>
      <c r="C27">
        <v>15</v>
      </c>
      <c r="D27" s="14"/>
      <c r="G27" s="12"/>
      <c r="H27">
        <v>20</v>
      </c>
      <c r="L27" s="12"/>
      <c r="M27">
        <v>15</v>
      </c>
      <c r="S27" s="12"/>
      <c r="T27">
        <v>365</v>
      </c>
      <c r="U27" s="14"/>
      <c r="Y27" s="12"/>
      <c r="Z27">
        <v>15</v>
      </c>
    </row>
    <row r="28" spans="1:26" x14ac:dyDescent="0.25">
      <c r="B28" s="12"/>
      <c r="C28">
        <v>15</v>
      </c>
      <c r="D28" s="14"/>
      <c r="G28" s="12"/>
      <c r="H28">
        <v>15</v>
      </c>
      <c r="L28" s="12"/>
      <c r="M28">
        <v>15</v>
      </c>
      <c r="S28" s="12"/>
      <c r="T28">
        <v>855</v>
      </c>
      <c r="U28" s="14"/>
      <c r="Y28" s="12"/>
      <c r="Z28">
        <v>15</v>
      </c>
    </row>
    <row r="29" spans="1:26" x14ac:dyDescent="0.25">
      <c r="B29" s="12"/>
      <c r="C29">
        <v>15</v>
      </c>
      <c r="D29" s="14"/>
      <c r="G29" s="12"/>
      <c r="H29">
        <v>15</v>
      </c>
      <c r="L29" s="12"/>
      <c r="M29">
        <v>30</v>
      </c>
      <c r="S29" s="12"/>
      <c r="T29">
        <v>15</v>
      </c>
      <c r="U29" s="14"/>
      <c r="Y29" s="12"/>
      <c r="Z29">
        <v>25</v>
      </c>
    </row>
    <row r="30" spans="1:26" x14ac:dyDescent="0.25">
      <c r="B30" s="12"/>
      <c r="C30">
        <v>95</v>
      </c>
      <c r="D30" s="14"/>
      <c r="G30" s="12"/>
      <c r="H30">
        <v>15</v>
      </c>
      <c r="L30" s="12"/>
      <c r="M30">
        <v>35</v>
      </c>
      <c r="S30" s="12"/>
      <c r="T30">
        <v>15</v>
      </c>
      <c r="U30" s="14"/>
      <c r="Y30" s="12"/>
      <c r="Z30">
        <v>35</v>
      </c>
    </row>
    <row r="31" spans="1:26" x14ac:dyDescent="0.25">
      <c r="B31" s="12" t="s">
        <v>52</v>
      </c>
      <c r="C31">
        <v>20</v>
      </c>
      <c r="D31" s="14"/>
      <c r="G31" s="12"/>
      <c r="H31">
        <v>30</v>
      </c>
      <c r="L31" s="12"/>
      <c r="M31">
        <v>250</v>
      </c>
      <c r="S31" s="12"/>
      <c r="T31">
        <v>15</v>
      </c>
      <c r="U31" s="14"/>
      <c r="Y31" s="12"/>
      <c r="Z31">
        <v>15</v>
      </c>
    </row>
    <row r="32" spans="1:26" x14ac:dyDescent="0.25">
      <c r="B32" s="12"/>
      <c r="C32">
        <v>15</v>
      </c>
      <c r="D32" s="14"/>
      <c r="G32" s="12"/>
      <c r="H32">
        <v>15</v>
      </c>
      <c r="L32" s="12"/>
      <c r="M32">
        <v>25</v>
      </c>
      <c r="S32" s="12"/>
      <c r="T32">
        <v>20</v>
      </c>
      <c r="U32" s="14"/>
      <c r="Y32" s="12"/>
      <c r="Z32">
        <v>15</v>
      </c>
    </row>
    <row r="33" spans="2:26" x14ac:dyDescent="0.25">
      <c r="B33" s="12"/>
      <c r="C33">
        <v>15</v>
      </c>
      <c r="D33" s="14"/>
      <c r="G33" s="12"/>
      <c r="H33">
        <v>30</v>
      </c>
      <c r="L33" s="12"/>
      <c r="M33">
        <v>205</v>
      </c>
      <c r="S33" s="12"/>
      <c r="T33">
        <v>15</v>
      </c>
      <c r="U33" s="14"/>
      <c r="Y33" s="12"/>
      <c r="Z33">
        <v>200</v>
      </c>
    </row>
    <row r="34" spans="2:26" x14ac:dyDescent="0.25">
      <c r="B34" s="12"/>
      <c r="C34">
        <v>35</v>
      </c>
      <c r="D34" s="14"/>
      <c r="G34" s="12"/>
      <c r="H34">
        <v>25</v>
      </c>
      <c r="L34" s="12"/>
      <c r="M34">
        <v>235</v>
      </c>
      <c r="S34" s="12"/>
      <c r="T34">
        <v>15</v>
      </c>
      <c r="U34" s="14"/>
      <c r="Y34" s="12"/>
      <c r="Z34">
        <v>195</v>
      </c>
    </row>
    <row r="35" spans="2:26" x14ac:dyDescent="0.25">
      <c r="B35" s="12"/>
      <c r="C35">
        <v>75</v>
      </c>
      <c r="D35" s="14"/>
      <c r="G35" s="12"/>
      <c r="H35">
        <v>15</v>
      </c>
      <c r="L35" s="12"/>
      <c r="M35">
        <v>15</v>
      </c>
      <c r="S35" s="12"/>
      <c r="T35">
        <v>30</v>
      </c>
      <c r="U35" s="14"/>
      <c r="Y35" s="12" t="s">
        <v>61</v>
      </c>
      <c r="Z35">
        <v>15</v>
      </c>
    </row>
    <row r="36" spans="2:26" x14ac:dyDescent="0.25">
      <c r="B36" s="12"/>
      <c r="C36">
        <v>40</v>
      </c>
      <c r="D36" s="14"/>
      <c r="G36" s="12"/>
      <c r="H36">
        <v>40</v>
      </c>
      <c r="L36" s="12" t="s">
        <v>61</v>
      </c>
      <c r="M36">
        <v>795</v>
      </c>
      <c r="S36" s="12"/>
      <c r="T36">
        <v>15</v>
      </c>
      <c r="U36" s="14"/>
      <c r="Y36" s="12"/>
      <c r="Z36">
        <v>15</v>
      </c>
    </row>
    <row r="37" spans="2:26" x14ac:dyDescent="0.25">
      <c r="B37" s="12"/>
      <c r="C37">
        <v>40</v>
      </c>
      <c r="D37" s="14"/>
      <c r="G37" s="12"/>
      <c r="H37">
        <v>15</v>
      </c>
      <c r="L37" s="12"/>
      <c r="M37">
        <v>120</v>
      </c>
      <c r="S37" s="12"/>
      <c r="T37">
        <v>15</v>
      </c>
      <c r="U37" s="14"/>
      <c r="Y37" s="12"/>
      <c r="Z37">
        <v>15</v>
      </c>
    </row>
    <row r="38" spans="2:26" x14ac:dyDescent="0.25">
      <c r="B38" s="12"/>
      <c r="C38">
        <v>45</v>
      </c>
      <c r="D38" s="14"/>
      <c r="G38" s="12"/>
      <c r="H38">
        <v>30</v>
      </c>
      <c r="L38" s="12"/>
      <c r="M38">
        <v>280</v>
      </c>
      <c r="S38" s="12"/>
      <c r="T38">
        <v>15</v>
      </c>
      <c r="U38" s="14"/>
      <c r="Y38" s="12"/>
      <c r="Z38">
        <v>15</v>
      </c>
    </row>
    <row r="39" spans="2:26" x14ac:dyDescent="0.25">
      <c r="B39" s="12"/>
      <c r="C39">
        <v>80</v>
      </c>
      <c r="D39" s="14"/>
      <c r="G39" s="12"/>
      <c r="H39">
        <v>15</v>
      </c>
      <c r="L39" s="12"/>
      <c r="M39">
        <v>15</v>
      </c>
      <c r="S39" s="12"/>
      <c r="T39">
        <v>35</v>
      </c>
      <c r="U39" s="14"/>
      <c r="Y39" s="12"/>
      <c r="Z39">
        <v>15</v>
      </c>
    </row>
    <row r="40" spans="2:26" x14ac:dyDescent="0.25">
      <c r="B40" s="12" t="s">
        <v>57</v>
      </c>
      <c r="C40">
        <v>15</v>
      </c>
      <c r="D40" s="14"/>
      <c r="G40" s="12"/>
      <c r="H40">
        <v>15</v>
      </c>
      <c r="L40" s="12"/>
      <c r="M40">
        <v>20</v>
      </c>
      <c r="S40" s="12"/>
      <c r="T40">
        <v>60</v>
      </c>
      <c r="U40" s="14"/>
      <c r="Y40" s="12"/>
      <c r="Z40">
        <v>15</v>
      </c>
    </row>
    <row r="41" spans="2:26" x14ac:dyDescent="0.25">
      <c r="B41" s="12"/>
      <c r="C41">
        <v>30</v>
      </c>
      <c r="D41" s="14"/>
      <c r="G41" s="12" t="s">
        <v>62</v>
      </c>
      <c r="H41">
        <v>60</v>
      </c>
      <c r="L41" s="12"/>
      <c r="M41">
        <v>15</v>
      </c>
      <c r="S41" s="12"/>
      <c r="T41">
        <v>230</v>
      </c>
      <c r="U41" s="14"/>
      <c r="Y41" s="12"/>
      <c r="Z41">
        <v>30</v>
      </c>
    </row>
    <row r="42" spans="2:26" x14ac:dyDescent="0.25">
      <c r="B42" s="12"/>
      <c r="C42">
        <v>30</v>
      </c>
      <c r="D42" s="14"/>
      <c r="G42" s="12"/>
      <c r="H42">
        <v>50</v>
      </c>
      <c r="L42" s="12"/>
      <c r="M42">
        <v>35</v>
      </c>
      <c r="S42" s="12"/>
      <c r="T42">
        <v>35</v>
      </c>
      <c r="U42" s="14"/>
      <c r="Y42" s="12"/>
      <c r="Z42">
        <v>20</v>
      </c>
    </row>
    <row r="43" spans="2:26" x14ac:dyDescent="0.25">
      <c r="B43" s="12"/>
      <c r="C43">
        <v>45</v>
      </c>
      <c r="D43" s="14"/>
      <c r="G43" s="12"/>
      <c r="H43">
        <v>20</v>
      </c>
      <c r="L43" s="12"/>
      <c r="M43">
        <v>20</v>
      </c>
      <c r="S43" s="12"/>
      <c r="T43">
        <v>25</v>
      </c>
      <c r="U43" s="14"/>
      <c r="Y43" s="12"/>
      <c r="Z43">
        <v>15</v>
      </c>
    </row>
    <row r="44" spans="2:26" x14ac:dyDescent="0.25">
      <c r="B44" s="12"/>
      <c r="C44">
        <v>15</v>
      </c>
      <c r="D44" s="14"/>
      <c r="G44" s="12"/>
      <c r="H44">
        <v>35</v>
      </c>
      <c r="L44" s="12"/>
      <c r="M44">
        <v>15</v>
      </c>
      <c r="S44" s="12"/>
      <c r="T44">
        <v>30</v>
      </c>
      <c r="U44" s="14"/>
      <c r="Y44" s="12"/>
      <c r="Z44">
        <v>25</v>
      </c>
    </row>
    <row r="45" spans="2:26" x14ac:dyDescent="0.25">
      <c r="B45" s="12"/>
      <c r="C45">
        <v>50</v>
      </c>
      <c r="D45" s="14"/>
      <c r="G45" s="12"/>
      <c r="H45">
        <v>50</v>
      </c>
      <c r="L45" s="12"/>
      <c r="M45">
        <v>35</v>
      </c>
      <c r="S45" s="12"/>
      <c r="T45">
        <v>35</v>
      </c>
      <c r="U45" s="14"/>
      <c r="Y45" s="12"/>
      <c r="Z45">
        <v>35</v>
      </c>
    </row>
    <row r="46" spans="2:26" x14ac:dyDescent="0.25">
      <c r="B46" s="12"/>
      <c r="C46">
        <v>30</v>
      </c>
      <c r="D46" s="14"/>
      <c r="G46" s="12"/>
      <c r="H46">
        <v>15</v>
      </c>
      <c r="L46" s="12"/>
      <c r="M46">
        <v>15</v>
      </c>
      <c r="S46" s="12"/>
      <c r="T46">
        <v>55</v>
      </c>
      <c r="U46" s="14"/>
      <c r="Y46" s="12"/>
      <c r="Z46">
        <v>80</v>
      </c>
    </row>
    <row r="47" spans="2:26" x14ac:dyDescent="0.25">
      <c r="B47" s="12"/>
      <c r="C47">
        <v>15</v>
      </c>
      <c r="D47" s="14"/>
      <c r="G47" s="12"/>
      <c r="H47">
        <v>20</v>
      </c>
      <c r="L47" s="12"/>
      <c r="M47">
        <v>20</v>
      </c>
      <c r="S47" s="12"/>
      <c r="T47">
        <v>15</v>
      </c>
      <c r="U47" s="14"/>
      <c r="Y47" s="12"/>
      <c r="Z47">
        <v>20</v>
      </c>
    </row>
    <row r="48" spans="2:26" x14ac:dyDescent="0.25">
      <c r="B48" s="12"/>
      <c r="C48">
        <v>120</v>
      </c>
      <c r="D48" s="14"/>
      <c r="G48" s="12"/>
      <c r="H48">
        <v>15</v>
      </c>
      <c r="L48" s="12"/>
      <c r="M48">
        <v>25</v>
      </c>
      <c r="S48" s="12"/>
      <c r="T48">
        <v>25</v>
      </c>
      <c r="U48" s="14"/>
      <c r="Y48" s="12"/>
      <c r="Z48">
        <v>15</v>
      </c>
    </row>
    <row r="49" spans="2:26" x14ac:dyDescent="0.25">
      <c r="B49" s="12"/>
      <c r="C49">
        <v>25</v>
      </c>
      <c r="D49" s="14"/>
      <c r="G49" s="12"/>
      <c r="H49">
        <v>20</v>
      </c>
      <c r="L49" s="12"/>
      <c r="M49">
        <v>30</v>
      </c>
      <c r="S49" s="12"/>
      <c r="T49">
        <v>30</v>
      </c>
      <c r="U49" s="14"/>
      <c r="Y49" s="12"/>
      <c r="Z49">
        <v>85</v>
      </c>
    </row>
    <row r="50" spans="2:26" x14ac:dyDescent="0.25">
      <c r="B50" s="12"/>
      <c r="C50">
        <v>310</v>
      </c>
      <c r="D50" s="14"/>
      <c r="G50" s="12"/>
      <c r="H50">
        <v>15</v>
      </c>
      <c r="L50" s="12"/>
      <c r="M50">
        <v>35</v>
      </c>
      <c r="S50" s="12"/>
      <c r="T50">
        <v>15</v>
      </c>
      <c r="U50" s="14"/>
      <c r="Y50" s="12"/>
      <c r="Z50">
        <v>15</v>
      </c>
    </row>
    <row r="51" spans="2:26" x14ac:dyDescent="0.25">
      <c r="B51" s="12"/>
      <c r="C51">
        <v>265</v>
      </c>
      <c r="D51" s="14"/>
      <c r="G51" s="12"/>
      <c r="H51">
        <v>15</v>
      </c>
      <c r="L51" s="12"/>
      <c r="M51">
        <v>20</v>
      </c>
      <c r="S51" s="12"/>
      <c r="T51">
        <v>15</v>
      </c>
      <c r="U51" s="14"/>
      <c r="Y51" s="12"/>
      <c r="Z51">
        <v>15</v>
      </c>
    </row>
    <row r="52" spans="2:26" x14ac:dyDescent="0.25">
      <c r="B52" s="12"/>
      <c r="C52">
        <v>310</v>
      </c>
      <c r="D52" s="14"/>
      <c r="G52" s="12"/>
      <c r="H52">
        <v>15</v>
      </c>
      <c r="L52" s="12"/>
      <c r="M52">
        <v>15</v>
      </c>
      <c r="S52" s="12"/>
      <c r="T52">
        <v>310</v>
      </c>
      <c r="U52" s="14"/>
      <c r="Y52" s="12"/>
      <c r="Z52">
        <v>30</v>
      </c>
    </row>
    <row r="53" spans="2:26" x14ac:dyDescent="0.25">
      <c r="B53" s="12"/>
      <c r="C53">
        <v>20</v>
      </c>
      <c r="D53" s="14"/>
      <c r="G53" s="12"/>
      <c r="H53">
        <v>15</v>
      </c>
      <c r="L53" s="12"/>
      <c r="M53">
        <v>15</v>
      </c>
      <c r="S53" s="12"/>
      <c r="T53">
        <v>680</v>
      </c>
      <c r="U53" s="14"/>
      <c r="Y53" s="12"/>
      <c r="Z53">
        <v>15</v>
      </c>
    </row>
    <row r="54" spans="2:26" x14ac:dyDescent="0.25">
      <c r="B54" s="12"/>
      <c r="C54">
        <v>15</v>
      </c>
      <c r="D54" s="14"/>
      <c r="G54" s="12"/>
      <c r="H54">
        <v>35</v>
      </c>
      <c r="L54" s="12"/>
      <c r="M54">
        <v>20</v>
      </c>
      <c r="S54" s="16">
        <v>42500</v>
      </c>
      <c r="T54">
        <v>20</v>
      </c>
      <c r="U54" s="14"/>
      <c r="Y54" s="12"/>
      <c r="Z54">
        <v>70</v>
      </c>
    </row>
    <row r="55" spans="2:26" x14ac:dyDescent="0.25">
      <c r="B55" s="12"/>
      <c r="C55">
        <v>15</v>
      </c>
      <c r="D55" s="14"/>
      <c r="G55" s="12"/>
      <c r="H55">
        <v>20</v>
      </c>
      <c r="L55" s="12"/>
      <c r="M55">
        <v>20</v>
      </c>
      <c r="S55" s="12"/>
      <c r="T55">
        <v>35</v>
      </c>
      <c r="U55" s="14"/>
      <c r="Y55" s="12"/>
      <c r="Z55">
        <v>55</v>
      </c>
    </row>
    <row r="56" spans="2:26" x14ac:dyDescent="0.25">
      <c r="B56" s="12"/>
      <c r="C56">
        <v>15</v>
      </c>
      <c r="D56" s="14"/>
      <c r="G56" s="12"/>
      <c r="H56">
        <v>35</v>
      </c>
      <c r="L56" s="12"/>
      <c r="M56">
        <v>15</v>
      </c>
      <c r="S56" s="12"/>
      <c r="T56">
        <v>15</v>
      </c>
      <c r="U56" s="14"/>
      <c r="Y56" s="12"/>
      <c r="Z56">
        <v>15</v>
      </c>
    </row>
    <row r="57" spans="2:26" x14ac:dyDescent="0.25">
      <c r="B57" s="12"/>
      <c r="C57">
        <v>15</v>
      </c>
      <c r="D57" s="14"/>
      <c r="G57" s="12"/>
      <c r="H57">
        <v>15</v>
      </c>
      <c r="L57" s="12"/>
      <c r="M57">
        <v>15</v>
      </c>
      <c r="S57" s="12"/>
      <c r="T57">
        <v>85</v>
      </c>
      <c r="U57" s="14"/>
      <c r="Y57" s="12"/>
      <c r="Z57">
        <v>15</v>
      </c>
    </row>
    <row r="58" spans="2:26" x14ac:dyDescent="0.25">
      <c r="B58" s="12"/>
      <c r="C58">
        <v>25</v>
      </c>
      <c r="D58" s="14"/>
      <c r="G58" s="12"/>
      <c r="H58">
        <v>15</v>
      </c>
      <c r="L58" s="12"/>
      <c r="M58">
        <v>15</v>
      </c>
      <c r="S58" s="12"/>
      <c r="T58">
        <v>30</v>
      </c>
      <c r="U58" s="14"/>
      <c r="Y58" s="12"/>
      <c r="Z58">
        <v>80</v>
      </c>
    </row>
    <row r="59" spans="2:26" x14ac:dyDescent="0.25">
      <c r="B59" s="12"/>
      <c r="C59">
        <v>20</v>
      </c>
      <c r="D59" s="14"/>
      <c r="G59" s="12"/>
      <c r="H59">
        <v>55</v>
      </c>
      <c r="L59" s="12"/>
      <c r="M59">
        <v>20</v>
      </c>
      <c r="S59" s="12"/>
      <c r="T59">
        <v>15</v>
      </c>
      <c r="U59" s="14"/>
      <c r="Y59" s="12"/>
      <c r="Z59">
        <v>15</v>
      </c>
    </row>
    <row r="60" spans="2:26" x14ac:dyDescent="0.25">
      <c r="B60" s="12"/>
      <c r="C60">
        <v>100</v>
      </c>
      <c r="D60" s="14"/>
      <c r="G60" s="12"/>
      <c r="H60">
        <v>30</v>
      </c>
      <c r="L60" s="12"/>
      <c r="M60">
        <v>25</v>
      </c>
      <c r="S60" s="12"/>
      <c r="T60">
        <v>115</v>
      </c>
      <c r="U60" s="14"/>
      <c r="Y60" s="12"/>
      <c r="Z60">
        <v>35</v>
      </c>
    </row>
    <row r="61" spans="2:26" x14ac:dyDescent="0.25">
      <c r="B61" s="12"/>
      <c r="C61">
        <v>25</v>
      </c>
      <c r="D61" s="14"/>
      <c r="G61" s="12"/>
      <c r="H61">
        <v>15</v>
      </c>
      <c r="L61" s="12"/>
      <c r="M61">
        <v>35</v>
      </c>
      <c r="S61" s="12"/>
      <c r="T61">
        <v>50</v>
      </c>
      <c r="U61" s="14"/>
      <c r="Y61" s="12"/>
      <c r="Z61">
        <v>15</v>
      </c>
    </row>
    <row r="62" spans="2:26" x14ac:dyDescent="0.25">
      <c r="B62" s="12"/>
      <c r="C62">
        <v>15</v>
      </c>
      <c r="D62" s="14"/>
      <c r="G62" s="12"/>
      <c r="H62">
        <v>180</v>
      </c>
      <c r="L62" s="12"/>
      <c r="M62">
        <v>25</v>
      </c>
      <c r="S62" s="12"/>
      <c r="T62">
        <v>15</v>
      </c>
      <c r="U62" s="14"/>
      <c r="Y62" s="12"/>
      <c r="Z62">
        <v>55</v>
      </c>
    </row>
    <row r="63" spans="2:26" x14ac:dyDescent="0.25">
      <c r="B63" s="12"/>
      <c r="C63">
        <v>15</v>
      </c>
      <c r="D63" s="14"/>
      <c r="G63" s="12"/>
      <c r="H63">
        <v>230</v>
      </c>
      <c r="L63" s="12"/>
      <c r="M63">
        <v>15</v>
      </c>
      <c r="S63" s="12"/>
      <c r="T63">
        <v>205</v>
      </c>
      <c r="U63" s="14"/>
      <c r="Y63" s="12"/>
      <c r="Z63">
        <v>25</v>
      </c>
    </row>
    <row r="64" spans="2:26" x14ac:dyDescent="0.25">
      <c r="B64" s="12"/>
      <c r="C64">
        <v>15</v>
      </c>
      <c r="D64" s="14"/>
      <c r="G64" s="12"/>
      <c r="H64">
        <v>15</v>
      </c>
      <c r="L64" s="12"/>
      <c r="M64">
        <v>15</v>
      </c>
      <c r="S64" s="12"/>
      <c r="T64">
        <v>145</v>
      </c>
      <c r="U64" s="14"/>
      <c r="Y64" s="12"/>
      <c r="Z64">
        <v>40</v>
      </c>
    </row>
    <row r="65" spans="2:26" x14ac:dyDescent="0.25">
      <c r="B65" t="s">
        <v>9</v>
      </c>
      <c r="C65">
        <f>AVERAGE(C3:C64)</f>
        <v>46.693548387096776</v>
      </c>
      <c r="G65" s="12"/>
      <c r="H65">
        <v>15</v>
      </c>
      <c r="L65" s="12"/>
      <c r="M65">
        <v>30</v>
      </c>
      <c r="S65" s="12"/>
      <c r="T65">
        <v>25</v>
      </c>
      <c r="U65" s="14"/>
      <c r="Y65" s="12"/>
      <c r="Z65">
        <v>30</v>
      </c>
    </row>
    <row r="66" spans="2:26" x14ac:dyDescent="0.25">
      <c r="B66" t="s">
        <v>10</v>
      </c>
      <c r="C66">
        <f>MEDIAN(C3:C64)</f>
        <v>20</v>
      </c>
      <c r="G66" s="12"/>
      <c r="H66">
        <v>15</v>
      </c>
      <c r="L66" s="12"/>
      <c r="M66">
        <v>25</v>
      </c>
      <c r="S66" s="12"/>
      <c r="T66">
        <v>140</v>
      </c>
      <c r="U66" s="14"/>
      <c r="Y66" s="12"/>
      <c r="Z66">
        <v>55</v>
      </c>
    </row>
    <row r="67" spans="2:26" x14ac:dyDescent="0.25">
      <c r="B67" t="s">
        <v>26</v>
      </c>
      <c r="C67">
        <f>_xlfn.STDEV.S(C3:C64)</f>
        <v>68.292665451098429</v>
      </c>
      <c r="G67" s="12"/>
      <c r="H67">
        <v>15</v>
      </c>
      <c r="L67" s="12"/>
      <c r="M67">
        <v>135</v>
      </c>
      <c r="S67" s="12"/>
      <c r="T67">
        <v>45</v>
      </c>
      <c r="U67" s="14"/>
      <c r="Y67" s="12"/>
      <c r="Z67">
        <v>85</v>
      </c>
    </row>
    <row r="68" spans="2:26" x14ac:dyDescent="0.25">
      <c r="B68" t="s">
        <v>27</v>
      </c>
      <c r="C68">
        <f>COUNT(C3:C64)</f>
        <v>62</v>
      </c>
      <c r="G68" s="12"/>
      <c r="H68">
        <v>20</v>
      </c>
      <c r="L68" s="12"/>
      <c r="M68">
        <v>320</v>
      </c>
      <c r="S68" s="12"/>
      <c r="T68">
        <v>15</v>
      </c>
      <c r="U68" s="14"/>
      <c r="Y68" s="12"/>
      <c r="Z68">
        <v>65</v>
      </c>
    </row>
    <row r="69" spans="2:26" x14ac:dyDescent="0.25">
      <c r="B69" t="s">
        <v>28</v>
      </c>
      <c r="C69">
        <f>C67/SQRT(C68)</f>
        <v>8.6731771854710225</v>
      </c>
      <c r="G69" s="12"/>
      <c r="H69">
        <v>20</v>
      </c>
      <c r="L69" s="12"/>
      <c r="M69">
        <v>65</v>
      </c>
      <c r="S69" s="12"/>
      <c r="T69">
        <v>20</v>
      </c>
      <c r="U69" s="14"/>
      <c r="Y69" s="12"/>
      <c r="Z69">
        <v>15</v>
      </c>
    </row>
    <row r="70" spans="2:26" x14ac:dyDescent="0.25">
      <c r="G70" s="12"/>
      <c r="H70">
        <v>15</v>
      </c>
      <c r="L70" s="12"/>
      <c r="M70">
        <v>15</v>
      </c>
      <c r="S70" s="12"/>
      <c r="T70">
        <v>25</v>
      </c>
      <c r="U70" s="14"/>
      <c r="Y70" s="12"/>
      <c r="Z70">
        <v>30</v>
      </c>
    </row>
    <row r="71" spans="2:26" x14ac:dyDescent="0.25">
      <c r="G71" s="16">
        <v>42500</v>
      </c>
      <c r="H71">
        <v>30</v>
      </c>
      <c r="L71" s="12"/>
      <c r="M71">
        <v>220</v>
      </c>
      <c r="S71" s="12"/>
      <c r="T71">
        <v>30</v>
      </c>
      <c r="U71" s="14"/>
      <c r="Y71" s="12"/>
      <c r="Z71">
        <v>15</v>
      </c>
    </row>
    <row r="72" spans="2:26" x14ac:dyDescent="0.25">
      <c r="G72" s="12"/>
      <c r="H72">
        <v>40</v>
      </c>
      <c r="L72" s="12"/>
      <c r="M72">
        <v>145</v>
      </c>
      <c r="S72" s="12"/>
      <c r="T72">
        <v>25</v>
      </c>
      <c r="U72" s="14"/>
      <c r="Y72" s="12"/>
      <c r="Z72">
        <v>20</v>
      </c>
    </row>
    <row r="73" spans="2:26" x14ac:dyDescent="0.25">
      <c r="G73" s="12"/>
      <c r="H73">
        <v>65</v>
      </c>
      <c r="L73" s="12"/>
      <c r="M73">
        <v>95</v>
      </c>
      <c r="S73" s="12"/>
      <c r="T73">
        <v>15</v>
      </c>
      <c r="U73" s="14"/>
      <c r="Y73" s="12"/>
      <c r="Z73">
        <v>140</v>
      </c>
    </row>
    <row r="74" spans="2:26" x14ac:dyDescent="0.25">
      <c r="G74" s="12"/>
      <c r="H74">
        <v>15</v>
      </c>
      <c r="L74" s="12"/>
      <c r="M74">
        <v>220</v>
      </c>
      <c r="S74" s="12"/>
      <c r="T74">
        <v>50</v>
      </c>
      <c r="U74" s="14"/>
      <c r="Y74" s="12"/>
      <c r="Z74">
        <v>225</v>
      </c>
    </row>
    <row r="75" spans="2:26" x14ac:dyDescent="0.25">
      <c r="G75" s="12"/>
      <c r="H75">
        <v>15</v>
      </c>
      <c r="L75" s="12"/>
      <c r="M75">
        <v>55</v>
      </c>
      <c r="S75" s="12"/>
      <c r="T75">
        <v>15</v>
      </c>
      <c r="U75" s="14"/>
      <c r="Y75" s="12"/>
      <c r="Z75">
        <v>140</v>
      </c>
    </row>
    <row r="76" spans="2:26" x14ac:dyDescent="0.25">
      <c r="G76" s="12"/>
      <c r="H76">
        <v>15</v>
      </c>
      <c r="L76" s="12"/>
      <c r="M76">
        <v>360</v>
      </c>
      <c r="S76" s="12"/>
      <c r="T76">
        <v>85</v>
      </c>
      <c r="U76" s="14"/>
      <c r="Y76" s="12"/>
      <c r="Z76">
        <v>15</v>
      </c>
    </row>
    <row r="77" spans="2:26" x14ac:dyDescent="0.25">
      <c r="G77" s="12"/>
      <c r="H77">
        <v>280</v>
      </c>
      <c r="L77" s="12"/>
      <c r="M77">
        <v>15</v>
      </c>
      <c r="S77" s="12"/>
      <c r="T77">
        <v>35</v>
      </c>
      <c r="U77" s="14"/>
      <c r="Y77" s="12"/>
      <c r="Z77">
        <v>20</v>
      </c>
    </row>
    <row r="78" spans="2:26" x14ac:dyDescent="0.25">
      <c r="G78" s="12"/>
      <c r="H78">
        <v>25</v>
      </c>
      <c r="L78" s="12"/>
      <c r="M78">
        <v>25</v>
      </c>
      <c r="S78" s="12"/>
      <c r="T78">
        <v>25</v>
      </c>
      <c r="U78" s="14"/>
      <c r="Y78" s="12"/>
      <c r="Z78">
        <v>15</v>
      </c>
    </row>
    <row r="79" spans="2:26" x14ac:dyDescent="0.25">
      <c r="G79" s="12"/>
      <c r="H79">
        <v>20</v>
      </c>
      <c r="L79" s="12"/>
      <c r="M79">
        <v>20</v>
      </c>
      <c r="S79" s="12"/>
      <c r="T79">
        <v>25</v>
      </c>
      <c r="U79" s="14"/>
      <c r="Y79" s="12"/>
      <c r="Z79">
        <v>15</v>
      </c>
    </row>
    <row r="80" spans="2:26" x14ac:dyDescent="0.25">
      <c r="G80" s="12"/>
      <c r="H80">
        <v>35</v>
      </c>
      <c r="L80" s="12"/>
      <c r="M80">
        <v>100</v>
      </c>
      <c r="S80" s="12"/>
      <c r="T80">
        <v>35</v>
      </c>
      <c r="U80" s="14"/>
      <c r="Y80" s="12"/>
      <c r="Z80">
        <v>30</v>
      </c>
    </row>
    <row r="81" spans="7:26" x14ac:dyDescent="0.25">
      <c r="G81" s="12"/>
      <c r="H81">
        <v>15</v>
      </c>
      <c r="L81" s="12"/>
      <c r="M81">
        <v>35</v>
      </c>
      <c r="S81" s="12"/>
      <c r="T81">
        <v>375</v>
      </c>
      <c r="U81" s="14"/>
      <c r="Y81" s="12"/>
      <c r="Z81">
        <v>15</v>
      </c>
    </row>
    <row r="82" spans="7:26" x14ac:dyDescent="0.25">
      <c r="G82" s="12"/>
      <c r="H82">
        <v>15</v>
      </c>
      <c r="L82" s="12"/>
      <c r="M82">
        <v>15</v>
      </c>
      <c r="S82" s="12"/>
      <c r="T82">
        <v>20</v>
      </c>
      <c r="U82" s="14"/>
      <c r="Y82" s="12"/>
      <c r="Z82">
        <v>25</v>
      </c>
    </row>
    <row r="83" spans="7:26" x14ac:dyDescent="0.25">
      <c r="G83" s="12"/>
      <c r="H83">
        <v>15</v>
      </c>
      <c r="L83" s="12"/>
      <c r="M83">
        <v>305</v>
      </c>
      <c r="S83" s="12"/>
      <c r="T83">
        <v>265</v>
      </c>
      <c r="U83" s="14"/>
      <c r="Y83" s="12"/>
      <c r="Z83">
        <v>20</v>
      </c>
    </row>
    <row r="84" spans="7:26" x14ac:dyDescent="0.25">
      <c r="G84" s="12"/>
      <c r="H84">
        <v>15</v>
      </c>
      <c r="L84" s="12"/>
      <c r="M84">
        <v>35</v>
      </c>
      <c r="S84" s="12"/>
      <c r="T84">
        <v>30</v>
      </c>
      <c r="U84" s="14"/>
      <c r="Y84" s="12"/>
      <c r="Z84">
        <v>20</v>
      </c>
    </row>
    <row r="85" spans="7:26" x14ac:dyDescent="0.25">
      <c r="G85" s="12"/>
      <c r="H85">
        <v>15</v>
      </c>
      <c r="L85" s="12"/>
      <c r="M85">
        <v>45</v>
      </c>
      <c r="S85" s="12"/>
      <c r="T85">
        <v>15</v>
      </c>
      <c r="U85" s="14"/>
      <c r="Y85" s="12"/>
      <c r="Z85">
        <v>35</v>
      </c>
    </row>
    <row r="86" spans="7:26" x14ac:dyDescent="0.25">
      <c r="G86" s="12"/>
      <c r="H86">
        <v>35</v>
      </c>
      <c r="L86" s="12"/>
      <c r="M86">
        <v>130</v>
      </c>
      <c r="S86" s="12"/>
      <c r="T86">
        <v>15</v>
      </c>
      <c r="U86" s="14"/>
      <c r="Y86" s="12"/>
      <c r="Z86">
        <v>25</v>
      </c>
    </row>
    <row r="87" spans="7:26" x14ac:dyDescent="0.25">
      <c r="G87" s="12"/>
      <c r="H87">
        <v>20</v>
      </c>
      <c r="L87" s="12"/>
      <c r="M87">
        <v>20</v>
      </c>
      <c r="S87" s="12"/>
      <c r="T87">
        <v>35</v>
      </c>
      <c r="U87" s="14"/>
      <c r="Y87" s="12"/>
      <c r="Z87">
        <v>15</v>
      </c>
    </row>
    <row r="88" spans="7:26" x14ac:dyDescent="0.25">
      <c r="G88" s="12"/>
      <c r="H88">
        <v>140</v>
      </c>
      <c r="L88" s="12"/>
      <c r="M88">
        <v>15</v>
      </c>
      <c r="S88" s="12"/>
      <c r="T88">
        <v>15</v>
      </c>
      <c r="U88" s="14"/>
      <c r="Y88" s="12"/>
      <c r="Z88">
        <v>20</v>
      </c>
    </row>
    <row r="89" spans="7:26" x14ac:dyDescent="0.25">
      <c r="G89" s="12"/>
      <c r="H89">
        <v>95</v>
      </c>
      <c r="L89" s="12"/>
      <c r="M89">
        <v>15</v>
      </c>
      <c r="S89" s="12"/>
      <c r="T89">
        <v>15</v>
      </c>
      <c r="U89" s="14"/>
      <c r="Y89" s="12"/>
      <c r="Z89">
        <v>15</v>
      </c>
    </row>
    <row r="90" spans="7:26" x14ac:dyDescent="0.25">
      <c r="G90" s="12"/>
      <c r="H90">
        <v>65</v>
      </c>
      <c r="L90" s="12"/>
      <c r="M90">
        <v>15</v>
      </c>
      <c r="S90" s="12"/>
      <c r="T90">
        <v>80</v>
      </c>
      <c r="U90" s="14"/>
      <c r="Y90" s="12"/>
      <c r="Z90">
        <v>20</v>
      </c>
    </row>
    <row r="91" spans="7:26" x14ac:dyDescent="0.25">
      <c r="G91" s="12"/>
      <c r="H91">
        <v>30</v>
      </c>
      <c r="L91" s="12"/>
      <c r="M91">
        <v>40</v>
      </c>
      <c r="S91" s="12"/>
      <c r="T91">
        <v>395</v>
      </c>
      <c r="U91" s="14"/>
      <c r="Y91" s="12"/>
      <c r="Z91">
        <v>30</v>
      </c>
    </row>
    <row r="92" spans="7:26" x14ac:dyDescent="0.25">
      <c r="G92" s="12"/>
      <c r="H92">
        <v>60</v>
      </c>
      <c r="L92" s="12" t="s">
        <v>62</v>
      </c>
      <c r="M92">
        <v>15</v>
      </c>
      <c r="S92" s="12"/>
      <c r="T92">
        <v>15</v>
      </c>
      <c r="U92" s="14"/>
      <c r="Y92" s="16">
        <v>42500</v>
      </c>
      <c r="Z92">
        <v>30</v>
      </c>
    </row>
    <row r="93" spans="7:26" x14ac:dyDescent="0.25">
      <c r="G93" s="12"/>
      <c r="H93">
        <v>20</v>
      </c>
      <c r="L93" s="12"/>
      <c r="M93">
        <v>15</v>
      </c>
      <c r="S93" s="12"/>
      <c r="T93">
        <v>35</v>
      </c>
      <c r="U93" s="14"/>
      <c r="Y93" s="12"/>
      <c r="Z93">
        <v>20</v>
      </c>
    </row>
    <row r="94" spans="7:26" x14ac:dyDescent="0.25">
      <c r="G94" s="12"/>
      <c r="H94">
        <v>30</v>
      </c>
      <c r="L94" s="12"/>
      <c r="M94">
        <v>15</v>
      </c>
      <c r="S94" s="12"/>
      <c r="T94">
        <v>35</v>
      </c>
      <c r="U94" s="14"/>
      <c r="Y94" s="12"/>
      <c r="Z94">
        <v>80</v>
      </c>
    </row>
    <row r="95" spans="7:26" x14ac:dyDescent="0.25">
      <c r="G95" s="12"/>
      <c r="H95">
        <v>20</v>
      </c>
      <c r="L95" s="12"/>
      <c r="M95">
        <v>15</v>
      </c>
      <c r="S95" s="12"/>
      <c r="T95">
        <v>15</v>
      </c>
      <c r="U95" s="14"/>
      <c r="Y95" s="12"/>
      <c r="Z95">
        <v>265</v>
      </c>
    </row>
    <row r="96" spans="7:26" x14ac:dyDescent="0.25">
      <c r="G96" s="12"/>
      <c r="H96">
        <v>65</v>
      </c>
      <c r="L96" s="12"/>
      <c r="M96">
        <v>20</v>
      </c>
      <c r="S96" s="12"/>
      <c r="T96">
        <v>15</v>
      </c>
      <c r="U96" s="14"/>
      <c r="Y96" s="12"/>
      <c r="Z96">
        <v>50</v>
      </c>
    </row>
    <row r="97" spans="7:26" x14ac:dyDescent="0.25">
      <c r="G97" s="12"/>
      <c r="H97">
        <v>25</v>
      </c>
      <c r="L97" s="12"/>
      <c r="M97">
        <v>15</v>
      </c>
      <c r="S97" s="12"/>
      <c r="T97">
        <v>15</v>
      </c>
      <c r="U97" s="14"/>
      <c r="Y97" s="12"/>
      <c r="Z97">
        <v>20</v>
      </c>
    </row>
    <row r="98" spans="7:26" x14ac:dyDescent="0.25">
      <c r="G98" s="12"/>
      <c r="H98">
        <v>20</v>
      </c>
      <c r="L98" s="12"/>
      <c r="M98">
        <v>15</v>
      </c>
      <c r="S98" s="12"/>
      <c r="T98">
        <v>1735</v>
      </c>
      <c r="U98" s="14"/>
      <c r="Y98" s="12"/>
      <c r="Z98">
        <v>20</v>
      </c>
    </row>
    <row r="99" spans="7:26" x14ac:dyDescent="0.25">
      <c r="G99" s="12"/>
      <c r="H99">
        <v>3710</v>
      </c>
      <c r="L99" s="12"/>
      <c r="M99">
        <v>515</v>
      </c>
      <c r="S99" s="12"/>
      <c r="T99">
        <v>40</v>
      </c>
      <c r="U99" s="14"/>
      <c r="Y99" s="12"/>
      <c r="Z99">
        <v>65</v>
      </c>
    </row>
    <row r="100" spans="7:26" x14ac:dyDescent="0.25">
      <c r="G100" s="12"/>
      <c r="H100">
        <v>65</v>
      </c>
      <c r="L100" s="12"/>
      <c r="M100">
        <v>55</v>
      </c>
      <c r="S100" s="12"/>
      <c r="T100">
        <v>15</v>
      </c>
      <c r="U100" s="14"/>
      <c r="Y100" s="12"/>
      <c r="Z100">
        <v>245</v>
      </c>
    </row>
    <row r="101" spans="7:26" x14ac:dyDescent="0.25">
      <c r="G101" s="16">
        <v>42653</v>
      </c>
      <c r="H101">
        <v>20</v>
      </c>
      <c r="L101" s="12"/>
      <c r="M101">
        <v>40</v>
      </c>
      <c r="S101" s="12"/>
      <c r="T101">
        <v>40</v>
      </c>
      <c r="U101" s="14"/>
      <c r="Y101" s="12"/>
      <c r="Z101">
        <v>90</v>
      </c>
    </row>
    <row r="102" spans="7:26" x14ac:dyDescent="0.25">
      <c r="G102" s="12"/>
      <c r="H102">
        <v>65</v>
      </c>
      <c r="L102" s="12"/>
      <c r="M102">
        <v>20</v>
      </c>
      <c r="S102" s="12"/>
      <c r="T102">
        <v>55</v>
      </c>
      <c r="U102" s="14"/>
      <c r="Y102" s="12"/>
      <c r="Z102">
        <v>30</v>
      </c>
    </row>
    <row r="103" spans="7:26" x14ac:dyDescent="0.25">
      <c r="G103" s="12"/>
      <c r="H103">
        <v>15</v>
      </c>
      <c r="L103" s="12"/>
      <c r="M103">
        <v>35</v>
      </c>
      <c r="S103" s="12"/>
      <c r="T103">
        <v>20</v>
      </c>
      <c r="U103" s="14"/>
      <c r="Y103" s="12"/>
      <c r="Z103">
        <v>15</v>
      </c>
    </row>
    <row r="104" spans="7:26" x14ac:dyDescent="0.25">
      <c r="G104" s="12"/>
      <c r="H104">
        <v>15</v>
      </c>
      <c r="L104" s="12"/>
      <c r="M104">
        <v>50</v>
      </c>
      <c r="S104" s="12"/>
      <c r="T104">
        <v>15</v>
      </c>
      <c r="U104" s="14"/>
      <c r="Y104" s="12"/>
      <c r="Z104">
        <v>45</v>
      </c>
    </row>
    <row r="105" spans="7:26" x14ac:dyDescent="0.25">
      <c r="G105" s="12"/>
      <c r="H105">
        <v>105</v>
      </c>
      <c r="L105" s="12"/>
      <c r="M105">
        <v>15</v>
      </c>
      <c r="S105" s="12"/>
      <c r="T105">
        <v>30</v>
      </c>
      <c r="U105" s="14"/>
      <c r="Y105" s="12"/>
      <c r="Z105">
        <v>15</v>
      </c>
    </row>
    <row r="106" spans="7:26" x14ac:dyDescent="0.25">
      <c r="G106" s="12"/>
      <c r="H106">
        <v>60</v>
      </c>
      <c r="L106" s="12"/>
      <c r="M106">
        <v>20</v>
      </c>
      <c r="S106" s="12"/>
      <c r="T106">
        <v>35</v>
      </c>
      <c r="U106" s="14"/>
      <c r="Y106" s="12"/>
      <c r="Z106">
        <v>165</v>
      </c>
    </row>
    <row r="107" spans="7:26" x14ac:dyDescent="0.25">
      <c r="G107" s="16">
        <v>42684</v>
      </c>
      <c r="H107">
        <v>30</v>
      </c>
      <c r="L107" s="12"/>
      <c r="M107">
        <v>15</v>
      </c>
      <c r="S107" s="12"/>
      <c r="T107">
        <v>15</v>
      </c>
      <c r="U107" s="14"/>
      <c r="Y107" s="12"/>
      <c r="Z107">
        <v>25</v>
      </c>
    </row>
    <row r="108" spans="7:26" x14ac:dyDescent="0.25">
      <c r="G108" s="12"/>
      <c r="H108">
        <v>95</v>
      </c>
      <c r="L108" s="12"/>
      <c r="M108">
        <v>15</v>
      </c>
      <c r="S108" s="12"/>
      <c r="T108">
        <v>20</v>
      </c>
      <c r="U108" s="14"/>
      <c r="Y108" s="12"/>
      <c r="Z108">
        <v>25</v>
      </c>
    </row>
    <row r="109" spans="7:26" x14ac:dyDescent="0.25">
      <c r="G109" s="12"/>
      <c r="H109">
        <v>170</v>
      </c>
      <c r="L109" s="12"/>
      <c r="M109">
        <v>20</v>
      </c>
      <c r="S109" s="12"/>
      <c r="T109">
        <v>205</v>
      </c>
      <c r="U109" s="14"/>
      <c r="Y109" s="12"/>
      <c r="Z109">
        <v>25</v>
      </c>
    </row>
    <row r="110" spans="7:26" x14ac:dyDescent="0.25">
      <c r="G110" s="12"/>
      <c r="H110">
        <v>105</v>
      </c>
      <c r="L110" s="12"/>
      <c r="M110">
        <v>15</v>
      </c>
      <c r="S110" s="12"/>
      <c r="T110">
        <v>15</v>
      </c>
      <c r="U110" s="14"/>
      <c r="Y110" s="12"/>
      <c r="Z110">
        <v>275</v>
      </c>
    </row>
    <row r="111" spans="7:26" x14ac:dyDescent="0.25">
      <c r="G111" s="12"/>
      <c r="H111">
        <v>95</v>
      </c>
      <c r="L111" s="12"/>
      <c r="M111">
        <v>15</v>
      </c>
      <c r="S111" s="12"/>
      <c r="T111">
        <v>15</v>
      </c>
      <c r="U111" s="14"/>
      <c r="Y111" s="12"/>
      <c r="Z111">
        <v>270</v>
      </c>
    </row>
    <row r="112" spans="7:26" x14ac:dyDescent="0.25">
      <c r="G112" s="12"/>
      <c r="H112">
        <v>25</v>
      </c>
      <c r="L112" s="12"/>
      <c r="M112">
        <v>20</v>
      </c>
      <c r="S112" s="12"/>
      <c r="T112">
        <v>75</v>
      </c>
      <c r="U112" s="14"/>
      <c r="Y112" s="12"/>
      <c r="Z112">
        <v>15</v>
      </c>
    </row>
    <row r="113" spans="7:26" x14ac:dyDescent="0.25">
      <c r="G113" s="12"/>
      <c r="H113">
        <v>35</v>
      </c>
      <c r="L113" s="12"/>
      <c r="M113">
        <v>30</v>
      </c>
      <c r="S113" s="12"/>
      <c r="T113">
        <v>25</v>
      </c>
      <c r="U113" s="14"/>
      <c r="Y113" s="12"/>
      <c r="Z113">
        <v>50</v>
      </c>
    </row>
    <row r="114" spans="7:26" x14ac:dyDescent="0.25">
      <c r="G114" s="12"/>
      <c r="H114">
        <v>20</v>
      </c>
      <c r="L114" s="12"/>
      <c r="M114">
        <v>20</v>
      </c>
      <c r="S114" s="12"/>
      <c r="T114">
        <v>15</v>
      </c>
      <c r="U114" s="14"/>
    </row>
    <row r="115" spans="7:26" x14ac:dyDescent="0.25">
      <c r="G115" s="12"/>
      <c r="H115">
        <v>15</v>
      </c>
      <c r="L115" s="12"/>
      <c r="M115">
        <v>35</v>
      </c>
      <c r="S115" s="12"/>
      <c r="T115">
        <v>30</v>
      </c>
      <c r="U115" s="14"/>
    </row>
    <row r="116" spans="7:26" x14ac:dyDescent="0.25">
      <c r="G116" s="12"/>
      <c r="H116">
        <v>70</v>
      </c>
      <c r="L116" s="12"/>
      <c r="M116">
        <v>15</v>
      </c>
      <c r="S116" s="19">
        <v>42714</v>
      </c>
      <c r="T116">
        <v>100</v>
      </c>
      <c r="U116" s="14"/>
      <c r="Y116" t="s">
        <v>9</v>
      </c>
      <c r="Z116">
        <f>AVERAGE(Z3:Z113)</f>
        <v>45.090090090090094</v>
      </c>
    </row>
    <row r="117" spans="7:26" x14ac:dyDescent="0.25">
      <c r="G117" s="12"/>
      <c r="H117">
        <v>65</v>
      </c>
      <c r="L117" s="12"/>
      <c r="M117">
        <v>15</v>
      </c>
      <c r="S117" s="20"/>
      <c r="T117">
        <v>240</v>
      </c>
      <c r="U117" s="14"/>
      <c r="Y117" t="s">
        <v>10</v>
      </c>
      <c r="Z117">
        <f>MEDIAN(Z3:Z113)</f>
        <v>20</v>
      </c>
    </row>
    <row r="118" spans="7:26" x14ac:dyDescent="0.25">
      <c r="G118" s="12"/>
      <c r="H118">
        <v>135</v>
      </c>
      <c r="L118" s="12"/>
      <c r="M118">
        <v>50</v>
      </c>
      <c r="S118" s="20"/>
      <c r="T118">
        <v>125</v>
      </c>
      <c r="U118" s="14"/>
      <c r="Y118" t="s">
        <v>26</v>
      </c>
      <c r="Z118">
        <f>_xlfn.STDEV.S(Z3:Z113)</f>
        <v>57.906593995620469</v>
      </c>
    </row>
    <row r="119" spans="7:26" x14ac:dyDescent="0.25">
      <c r="G119" s="12"/>
      <c r="H119">
        <v>15</v>
      </c>
      <c r="L119" s="12"/>
      <c r="M119">
        <v>25</v>
      </c>
      <c r="S119" s="20"/>
      <c r="T119">
        <v>205</v>
      </c>
      <c r="U119" s="14"/>
      <c r="Y119" t="s">
        <v>27</v>
      </c>
      <c r="Z119">
        <f>COUNT(Z3:Z113)</f>
        <v>111</v>
      </c>
    </row>
    <row r="120" spans="7:26" x14ac:dyDescent="0.25">
      <c r="G120" s="12"/>
      <c r="H120">
        <v>100</v>
      </c>
      <c r="L120" s="12"/>
      <c r="M120">
        <v>15</v>
      </c>
      <c r="S120" s="20"/>
      <c r="T120">
        <v>15</v>
      </c>
      <c r="U120" s="14"/>
      <c r="Y120" t="s">
        <v>28</v>
      </c>
      <c r="Z120">
        <f>Z118/SQRT(Z119)</f>
        <v>5.4962506697736817</v>
      </c>
    </row>
    <row r="121" spans="7:26" x14ac:dyDescent="0.25">
      <c r="G121" s="12"/>
      <c r="H121">
        <v>15</v>
      </c>
      <c r="L121" s="12"/>
      <c r="M121">
        <v>180</v>
      </c>
      <c r="S121" s="20"/>
      <c r="T121">
        <v>520</v>
      </c>
      <c r="U121" s="14"/>
    </row>
    <row r="122" spans="7:26" x14ac:dyDescent="0.25">
      <c r="G122" s="12"/>
      <c r="H122">
        <v>150</v>
      </c>
      <c r="S122" s="20"/>
      <c r="T122">
        <v>150</v>
      </c>
      <c r="U122" s="14"/>
    </row>
    <row r="123" spans="7:26" x14ac:dyDescent="0.25">
      <c r="G123" s="12"/>
      <c r="H123">
        <v>740</v>
      </c>
      <c r="S123" s="20"/>
      <c r="T123">
        <v>30</v>
      </c>
      <c r="U123" s="14"/>
    </row>
    <row r="124" spans="7:26" x14ac:dyDescent="0.25">
      <c r="G124" s="12"/>
      <c r="H124">
        <v>295</v>
      </c>
      <c r="S124" s="20"/>
      <c r="T124">
        <v>135</v>
      </c>
      <c r="U124" s="14"/>
    </row>
    <row r="125" spans="7:26" x14ac:dyDescent="0.25">
      <c r="G125" s="12"/>
      <c r="H125">
        <v>1020</v>
      </c>
      <c r="S125" s="20"/>
      <c r="T125">
        <v>25</v>
      </c>
      <c r="U125" s="14"/>
    </row>
    <row r="126" spans="7:26" x14ac:dyDescent="0.25">
      <c r="G126" s="12"/>
      <c r="H126">
        <v>50</v>
      </c>
      <c r="S126" s="20"/>
      <c r="T126">
        <v>35</v>
      </c>
      <c r="U126" s="14"/>
    </row>
    <row r="127" spans="7:26" x14ac:dyDescent="0.25">
      <c r="G127" s="12"/>
      <c r="H127">
        <v>115</v>
      </c>
      <c r="S127" s="20"/>
      <c r="T127">
        <v>15</v>
      </c>
      <c r="U127" s="14"/>
    </row>
    <row r="128" spans="7:26" x14ac:dyDescent="0.25">
      <c r="S128" s="20"/>
      <c r="T128">
        <v>40</v>
      </c>
      <c r="U128" s="14"/>
    </row>
    <row r="129" spans="7:21" x14ac:dyDescent="0.25">
      <c r="G129" t="s">
        <v>9</v>
      </c>
      <c r="H129">
        <f>AVERAGE(H3:H127)</f>
        <v>88.6</v>
      </c>
      <c r="I129">
        <f>AVERAGE(I3:I100)</f>
        <v>42.61904761904762</v>
      </c>
      <c r="L129" t="s">
        <v>9</v>
      </c>
      <c r="M129">
        <f>AVERAGE(M3:M127)</f>
        <v>71.21848739495799</v>
      </c>
      <c r="N129">
        <f>AVERAGE(N3:N100)</f>
        <v>76.666666666666671</v>
      </c>
      <c r="S129" s="20"/>
      <c r="T129">
        <v>25</v>
      </c>
      <c r="U129" s="14"/>
    </row>
    <row r="130" spans="7:21" x14ac:dyDescent="0.25">
      <c r="G130" t="s">
        <v>10</v>
      </c>
      <c r="H130">
        <f>MEDIAN(H3:H127)</f>
        <v>20</v>
      </c>
      <c r="I130">
        <f>MEDIAN(I3:I25)</f>
        <v>20</v>
      </c>
      <c r="L130" t="s">
        <v>10</v>
      </c>
      <c r="M130">
        <f>MEDIAN(M3:M127)</f>
        <v>25</v>
      </c>
      <c r="N130">
        <f>MEDIAN(N3:N25)</f>
        <v>20</v>
      </c>
    </row>
    <row r="131" spans="7:21" x14ac:dyDescent="0.25">
      <c r="G131" t="s">
        <v>26</v>
      </c>
      <c r="H131">
        <f>_xlfn.STDEV.S(H3:H127)</f>
        <v>348.30499704675776</v>
      </c>
      <c r="I131">
        <f>_xlfn.STDEV.S(I3:I25)</f>
        <v>37.135530412902668</v>
      </c>
      <c r="L131" t="s">
        <v>26</v>
      </c>
      <c r="M131">
        <f>_xlfn.STDEV.S(M3:M127)</f>
        <v>112.21190302612055</v>
      </c>
      <c r="N131">
        <f>_xlfn.STDEV.S(N3:N25)</f>
        <v>148.89173919328096</v>
      </c>
    </row>
    <row r="132" spans="7:21" x14ac:dyDescent="0.25">
      <c r="G132" t="s">
        <v>27</v>
      </c>
      <c r="H132">
        <f>COUNT(H3:H40)</f>
        <v>38</v>
      </c>
      <c r="I132">
        <f>COUNT(I3:I100)</f>
        <v>21</v>
      </c>
      <c r="L132" t="s">
        <v>27</v>
      </c>
      <c r="M132">
        <f>COUNT(M3:M40)</f>
        <v>38</v>
      </c>
      <c r="N132">
        <f>COUNT(N3:N100)</f>
        <v>9</v>
      </c>
    </row>
    <row r="133" spans="7:21" x14ac:dyDescent="0.25">
      <c r="G133" t="s">
        <v>28</v>
      </c>
      <c r="H133">
        <f>H131/SQRT(H132)</f>
        <v>56.502531607871099</v>
      </c>
      <c r="I133">
        <f>I131/SQRT(I132)</f>
        <v>8.103637099498151</v>
      </c>
      <c r="L133" t="s">
        <v>28</v>
      </c>
      <c r="M133">
        <f>M131/SQRT(M132)</f>
        <v>18.20317437668459</v>
      </c>
      <c r="N133">
        <f>N131/SQRT(N132)</f>
        <v>49.630579731093654</v>
      </c>
    </row>
    <row r="135" spans="7:21" x14ac:dyDescent="0.25">
      <c r="S135" t="s">
        <v>9</v>
      </c>
      <c r="T135">
        <f>AVERAGE(T3:T133)</f>
        <v>88.740157480314963</v>
      </c>
    </row>
    <row r="136" spans="7:21" x14ac:dyDescent="0.25">
      <c r="S136" t="s">
        <v>10</v>
      </c>
      <c r="T136">
        <f>MEDIAN(T3:T129)</f>
        <v>30</v>
      </c>
    </row>
    <row r="137" spans="7:21" x14ac:dyDescent="0.25">
      <c r="S137" t="s">
        <v>26</v>
      </c>
      <c r="T137">
        <f>_xlfn.STDEV.S(T3:T129)</f>
        <v>193.22961966080854</v>
      </c>
    </row>
    <row r="138" spans="7:21" x14ac:dyDescent="0.25">
      <c r="S138" t="s">
        <v>27</v>
      </c>
      <c r="T138">
        <f>COUNT(T3:T129)</f>
        <v>127</v>
      </c>
    </row>
    <row r="139" spans="7:21" x14ac:dyDescent="0.25">
      <c r="S139" t="s">
        <v>28</v>
      </c>
      <c r="T139">
        <f>T137/SQRT(T138)</f>
        <v>17.146356081801834</v>
      </c>
    </row>
  </sheetData>
  <mergeCells count="29">
    <mergeCell ref="T1:U1"/>
    <mergeCell ref="Z1:AA1"/>
    <mergeCell ref="D3:D64"/>
    <mergeCell ref="S3:S53"/>
    <mergeCell ref="S54:S115"/>
    <mergeCell ref="G71:G100"/>
    <mergeCell ref="G101:G106"/>
    <mergeCell ref="G107:G127"/>
    <mergeCell ref="O3:O11"/>
    <mergeCell ref="L3:L35"/>
    <mergeCell ref="G3:G40"/>
    <mergeCell ref="L36:L91"/>
    <mergeCell ref="L92:L121"/>
    <mergeCell ref="H1:I1"/>
    <mergeCell ref="M1:N1"/>
    <mergeCell ref="Q1:Q19"/>
    <mergeCell ref="S116:S129"/>
    <mergeCell ref="U3:U129"/>
    <mergeCell ref="Y3:Y34"/>
    <mergeCell ref="Y35:Y91"/>
    <mergeCell ref="Y92:Y113"/>
    <mergeCell ref="J3:J23"/>
    <mergeCell ref="G41:G70"/>
    <mergeCell ref="A1:A19"/>
    <mergeCell ref="C1:D1"/>
    <mergeCell ref="B3:B15"/>
    <mergeCell ref="B16:B30"/>
    <mergeCell ref="B31:B39"/>
    <mergeCell ref="B40:B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1B60-1532-4086-A7F7-C9C248C329CB}">
  <dimension ref="A1:U47"/>
  <sheetViews>
    <sheetView zoomScale="115" zoomScaleNormal="115" workbookViewId="0">
      <selection activeCell="R22" sqref="R22"/>
    </sheetView>
  </sheetViews>
  <sheetFormatPr defaultRowHeight="15" x14ac:dyDescent="0.25"/>
  <cols>
    <col min="1" max="1" width="22.28515625" customWidth="1"/>
    <col min="9" max="9" width="11.42578125" customWidth="1"/>
    <col min="10" max="10" width="9.7109375" customWidth="1"/>
    <col min="11" max="11" width="10.42578125" customWidth="1"/>
  </cols>
  <sheetData>
    <row r="1" spans="1:21" x14ac:dyDescent="0.25">
      <c r="A1" s="1" t="s">
        <v>9</v>
      </c>
    </row>
    <row r="2" spans="1:21" x14ac:dyDescent="0.25">
      <c r="B2" s="15" t="s">
        <v>67</v>
      </c>
      <c r="C2" s="15"/>
      <c r="F2" s="15" t="s">
        <v>68</v>
      </c>
      <c r="G2" s="15"/>
      <c r="I2" s="15" t="s">
        <v>83</v>
      </c>
      <c r="J2" s="15"/>
    </row>
    <row r="3" spans="1:21" x14ac:dyDescent="0.25">
      <c r="B3" s="7" t="s">
        <v>55</v>
      </c>
      <c r="C3" t="s">
        <v>54</v>
      </c>
      <c r="F3" s="7" t="s">
        <v>55</v>
      </c>
      <c r="G3" t="s">
        <v>54</v>
      </c>
      <c r="I3" s="7" t="s">
        <v>55</v>
      </c>
      <c r="J3" t="s">
        <v>54</v>
      </c>
      <c r="N3" s="15" t="s">
        <v>67</v>
      </c>
      <c r="O3" s="15"/>
      <c r="Q3" s="15" t="s">
        <v>68</v>
      </c>
      <c r="R3" s="15"/>
      <c r="T3" s="15" t="s">
        <v>97</v>
      </c>
      <c r="U3" s="15"/>
    </row>
    <row r="4" spans="1:21" x14ac:dyDescent="0.25">
      <c r="A4" t="s">
        <v>22</v>
      </c>
      <c r="B4">
        <v>161.07142857142858</v>
      </c>
      <c r="C4">
        <v>94.868421052631575</v>
      </c>
      <c r="E4" t="s">
        <v>1</v>
      </c>
      <c r="F4">
        <v>127.85714285714286</v>
      </c>
      <c r="G4">
        <v>197</v>
      </c>
      <c r="I4">
        <v>88.6</v>
      </c>
      <c r="J4">
        <v>42.61904761904762</v>
      </c>
    </row>
    <row r="5" spans="1:21" x14ac:dyDescent="0.25">
      <c r="A5" t="s">
        <v>23</v>
      </c>
      <c r="B5">
        <v>122.95454545454545</v>
      </c>
      <c r="C5">
        <v>57.5</v>
      </c>
      <c r="E5" t="s">
        <v>2</v>
      </c>
      <c r="F5">
        <v>34.778761061946902</v>
      </c>
      <c r="G5">
        <v>182.46913580246914</v>
      </c>
      <c r="I5">
        <v>71.21848739495799</v>
      </c>
      <c r="J5">
        <v>76.666666666666671</v>
      </c>
    </row>
    <row r="6" spans="1:21" x14ac:dyDescent="0.25">
      <c r="A6" t="s">
        <v>69</v>
      </c>
      <c r="B6">
        <v>168.21428571428572</v>
      </c>
      <c r="C6">
        <v>63.46153846153846</v>
      </c>
      <c r="E6" t="s">
        <v>14</v>
      </c>
      <c r="F6">
        <v>129.09090909090909</v>
      </c>
      <c r="G6">
        <v>174.375</v>
      </c>
    </row>
    <row r="7" spans="1:21" x14ac:dyDescent="0.25">
      <c r="A7" t="s">
        <v>48</v>
      </c>
      <c r="B7">
        <v>82.5</v>
      </c>
      <c r="C7">
        <v>78.833333333333329</v>
      </c>
      <c r="E7" t="s">
        <v>44</v>
      </c>
      <c r="F7">
        <v>88.75</v>
      </c>
      <c r="G7">
        <v>241.96721311475409</v>
      </c>
    </row>
    <row r="12" spans="1:21" x14ac:dyDescent="0.25">
      <c r="A12" s="1" t="s">
        <v>70</v>
      </c>
    </row>
    <row r="13" spans="1:21" x14ac:dyDescent="0.25">
      <c r="A13" s="1" t="s">
        <v>71</v>
      </c>
      <c r="I13" t="s">
        <v>80</v>
      </c>
    </row>
    <row r="14" spans="1:21" ht="17.25" x14ac:dyDescent="0.25">
      <c r="B14" s="15" t="s">
        <v>67</v>
      </c>
      <c r="C14" s="15"/>
      <c r="F14" s="15" t="s">
        <v>68</v>
      </c>
      <c r="G14" s="15"/>
      <c r="I14" s="8" t="s">
        <v>81</v>
      </c>
      <c r="J14" s="15" t="s">
        <v>68</v>
      </c>
      <c r="K14" s="15"/>
    </row>
    <row r="15" spans="1:21" x14ac:dyDescent="0.25">
      <c r="B15" s="7" t="s">
        <v>55</v>
      </c>
      <c r="C15" t="s">
        <v>54</v>
      </c>
      <c r="F15" s="7" t="s">
        <v>55</v>
      </c>
      <c r="G15" t="s">
        <v>54</v>
      </c>
      <c r="J15" s="7" t="s">
        <v>55</v>
      </c>
      <c r="K15" t="s">
        <v>54</v>
      </c>
    </row>
    <row r="16" spans="1:21" x14ac:dyDescent="0.25">
      <c r="A16" t="s">
        <v>22</v>
      </c>
      <c r="B16">
        <v>161.07142857142858</v>
      </c>
      <c r="C16">
        <v>94.868421052631575</v>
      </c>
      <c r="E16" t="s">
        <v>1</v>
      </c>
      <c r="F16">
        <v>127.85714285714286</v>
      </c>
      <c r="G16">
        <v>197</v>
      </c>
      <c r="I16" t="s">
        <v>1</v>
      </c>
      <c r="J16">
        <f>POWER(F16,4)</f>
        <v>267239088.14035824</v>
      </c>
      <c r="K16">
        <f>POWER(G16,4)</f>
        <v>1506138481</v>
      </c>
    </row>
    <row r="17" spans="1:11" x14ac:dyDescent="0.25">
      <c r="A17" t="s">
        <v>23</v>
      </c>
      <c r="B17">
        <v>122.95454545454545</v>
      </c>
      <c r="C17">
        <v>57.5</v>
      </c>
      <c r="E17" t="s">
        <v>2</v>
      </c>
      <c r="F17">
        <v>34.778761061946902</v>
      </c>
      <c r="G17">
        <v>182.46913580246914</v>
      </c>
      <c r="I17" t="s">
        <v>2</v>
      </c>
      <c r="J17">
        <f t="shared" ref="J17:J18" si="0">POWER(F17,4)</f>
        <v>1463040.7664801148</v>
      </c>
      <c r="K17">
        <f t="shared" ref="K17:K18" si="1">POWER(G17,4)</f>
        <v>1108556060.8102996</v>
      </c>
    </row>
    <row r="18" spans="1:11" x14ac:dyDescent="0.25">
      <c r="A18" t="s">
        <v>69</v>
      </c>
      <c r="B18">
        <v>168.21428571428572</v>
      </c>
      <c r="C18">
        <v>63.46153846153846</v>
      </c>
      <c r="E18" t="s">
        <v>14</v>
      </c>
      <c r="F18">
        <v>129.09090909090909</v>
      </c>
      <c r="G18">
        <v>174.375</v>
      </c>
      <c r="I18" t="s">
        <v>14</v>
      </c>
      <c r="J18">
        <f t="shared" si="0"/>
        <v>277704320.7431187</v>
      </c>
      <c r="K18">
        <f t="shared" si="1"/>
        <v>924563794.09790039</v>
      </c>
    </row>
    <row r="20" spans="1:11" x14ac:dyDescent="0.25">
      <c r="A20" t="s">
        <v>72</v>
      </c>
      <c r="B20" t="s">
        <v>73</v>
      </c>
      <c r="C20" t="s">
        <v>73</v>
      </c>
      <c r="F20" t="s">
        <v>73</v>
      </c>
      <c r="G20" t="s">
        <v>73</v>
      </c>
      <c r="J20" t="s">
        <v>73</v>
      </c>
      <c r="K20" t="s">
        <v>73</v>
      </c>
    </row>
    <row r="21" spans="1:11" x14ac:dyDescent="0.25">
      <c r="A21" t="s">
        <v>74</v>
      </c>
      <c r="B21">
        <v>0.28100000000000003</v>
      </c>
      <c r="C21">
        <v>0.28499999999999998</v>
      </c>
      <c r="F21" s="9">
        <v>2.1999999999999999E-2</v>
      </c>
      <c r="G21">
        <v>0.68899999999999995</v>
      </c>
      <c r="J21">
        <v>6.4000000000000001E-2</v>
      </c>
      <c r="K21">
        <v>0.60099999999999998</v>
      </c>
    </row>
    <row r="23" spans="1:11" x14ac:dyDescent="0.25">
      <c r="A23" s="1" t="s">
        <v>75</v>
      </c>
      <c r="I23" s="1" t="s">
        <v>75</v>
      </c>
    </row>
    <row r="24" spans="1:11" x14ac:dyDescent="0.25">
      <c r="A24" t="s">
        <v>76</v>
      </c>
      <c r="B24">
        <v>6.0730000000000004</v>
      </c>
      <c r="I24" t="s">
        <v>76</v>
      </c>
      <c r="J24">
        <v>5.5590000000000002</v>
      </c>
    </row>
    <row r="25" spans="1:11" x14ac:dyDescent="0.25">
      <c r="A25" t="s">
        <v>77</v>
      </c>
      <c r="B25">
        <v>2</v>
      </c>
      <c r="I25" t="s">
        <v>77</v>
      </c>
      <c r="J25">
        <v>2</v>
      </c>
    </row>
    <row r="26" spans="1:11" x14ac:dyDescent="0.25">
      <c r="A26" t="s">
        <v>78</v>
      </c>
      <c r="B26">
        <v>2.5999999999999999E-2</v>
      </c>
      <c r="I26" t="s">
        <v>78</v>
      </c>
      <c r="J26">
        <v>3.1E-2</v>
      </c>
    </row>
    <row r="27" spans="1:11" x14ac:dyDescent="0.25">
      <c r="A27" t="s">
        <v>79</v>
      </c>
      <c r="B27">
        <v>3.5059999999999998</v>
      </c>
      <c r="I27" t="s">
        <v>79</v>
      </c>
      <c r="J27">
        <v>3.21</v>
      </c>
    </row>
    <row r="30" spans="1:11" x14ac:dyDescent="0.25">
      <c r="A30" s="1" t="s">
        <v>70</v>
      </c>
    </row>
    <row r="31" spans="1:11" x14ac:dyDescent="0.25">
      <c r="A31" s="1" t="s">
        <v>82</v>
      </c>
    </row>
    <row r="33" spans="1:7" x14ac:dyDescent="0.25">
      <c r="B33" s="15" t="s">
        <v>67</v>
      </c>
      <c r="C33" s="15"/>
      <c r="F33" s="15" t="s">
        <v>68</v>
      </c>
      <c r="G33" s="15"/>
    </row>
    <row r="34" spans="1:7" x14ac:dyDescent="0.25">
      <c r="B34" s="7" t="s">
        <v>55</v>
      </c>
      <c r="C34" t="s">
        <v>54</v>
      </c>
      <c r="F34" s="7" t="s">
        <v>55</v>
      </c>
      <c r="G34" t="s">
        <v>54</v>
      </c>
    </row>
    <row r="35" spans="1:7" x14ac:dyDescent="0.25">
      <c r="A35" t="s">
        <v>22</v>
      </c>
      <c r="B35">
        <v>161.07142857142858</v>
      </c>
      <c r="C35">
        <v>94.868421052631575</v>
      </c>
      <c r="E35" t="s">
        <v>1</v>
      </c>
      <c r="F35">
        <v>127.85714285714286</v>
      </c>
      <c r="G35">
        <v>197</v>
      </c>
    </row>
    <row r="36" spans="1:7" x14ac:dyDescent="0.25">
      <c r="A36" t="s">
        <v>23</v>
      </c>
      <c r="B36">
        <v>122.95454545454545</v>
      </c>
      <c r="C36">
        <v>57.5</v>
      </c>
      <c r="E36" t="s">
        <v>2</v>
      </c>
      <c r="F36">
        <v>34.778761061946902</v>
      </c>
      <c r="G36">
        <v>182.46913580246914</v>
      </c>
    </row>
    <row r="37" spans="1:7" x14ac:dyDescent="0.25">
      <c r="A37" t="s">
        <v>69</v>
      </c>
      <c r="B37">
        <v>168.21428571428572</v>
      </c>
      <c r="C37">
        <v>63.46153846153846</v>
      </c>
      <c r="E37" t="s">
        <v>14</v>
      </c>
      <c r="F37">
        <v>129.09090909090909</v>
      </c>
      <c r="G37">
        <v>174.375</v>
      </c>
    </row>
    <row r="38" spans="1:7" x14ac:dyDescent="0.25">
      <c r="A38" t="s">
        <v>48</v>
      </c>
      <c r="B38">
        <v>82.5</v>
      </c>
      <c r="C38">
        <v>78.833333333333329</v>
      </c>
      <c r="E38" t="s">
        <v>44</v>
      </c>
      <c r="F38">
        <v>88.75</v>
      </c>
      <c r="G38">
        <v>241.96721311475409</v>
      </c>
    </row>
    <row r="40" spans="1:7" x14ac:dyDescent="0.25">
      <c r="A40" t="s">
        <v>72</v>
      </c>
      <c r="B40" t="s">
        <v>73</v>
      </c>
      <c r="C40" t="s">
        <v>73</v>
      </c>
      <c r="F40" t="s">
        <v>73</v>
      </c>
      <c r="G40" t="s">
        <v>73</v>
      </c>
    </row>
    <row r="41" spans="1:7" x14ac:dyDescent="0.25">
      <c r="A41" t="s">
        <v>74</v>
      </c>
      <c r="B41">
        <v>0.48399999999999999</v>
      </c>
      <c r="C41">
        <v>0.7</v>
      </c>
      <c r="F41">
        <v>0.26400000000000001</v>
      </c>
      <c r="G41">
        <v>0.317</v>
      </c>
    </row>
    <row r="43" spans="1:7" x14ac:dyDescent="0.25">
      <c r="A43" s="1" t="s">
        <v>75</v>
      </c>
    </row>
    <row r="44" spans="1:7" x14ac:dyDescent="0.25">
      <c r="A44" t="s">
        <v>76</v>
      </c>
      <c r="B44">
        <v>2.871</v>
      </c>
      <c r="F44">
        <v>3.7930000000000001</v>
      </c>
    </row>
    <row r="45" spans="1:7" x14ac:dyDescent="0.25">
      <c r="A45" t="s">
        <v>77</v>
      </c>
      <c r="B45">
        <v>3</v>
      </c>
      <c r="F45">
        <v>3</v>
      </c>
    </row>
    <row r="46" spans="1:7" x14ac:dyDescent="0.25">
      <c r="A46" t="s">
        <v>78</v>
      </c>
      <c r="B46">
        <v>6.4000000000000001E-2</v>
      </c>
      <c r="F46">
        <v>3.2000000000000001E-2</v>
      </c>
    </row>
    <row r="47" spans="1:7" x14ac:dyDescent="0.25">
      <c r="A47" t="s">
        <v>79</v>
      </c>
      <c r="B47">
        <v>1.4350000000000001</v>
      </c>
      <c r="F47">
        <v>1.8959999999999999</v>
      </c>
    </row>
  </sheetData>
  <mergeCells count="11">
    <mergeCell ref="N3:O3"/>
    <mergeCell ref="Q3:R3"/>
    <mergeCell ref="T3:U3"/>
    <mergeCell ref="J14:K14"/>
    <mergeCell ref="B33:C33"/>
    <mergeCell ref="F33:G33"/>
    <mergeCell ref="I2:J2"/>
    <mergeCell ref="B2:C2"/>
    <mergeCell ref="F2:G2"/>
    <mergeCell ref="B14:C14"/>
    <mergeCell ref="F14:G1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B241-61E0-4DBF-98D2-37AD683D6BE2}">
  <dimension ref="A1:H40"/>
  <sheetViews>
    <sheetView tabSelected="1" topLeftCell="A16" workbookViewId="0">
      <selection activeCell="C33" sqref="C33"/>
    </sheetView>
  </sheetViews>
  <sheetFormatPr defaultRowHeight="15" x14ac:dyDescent="0.25"/>
  <cols>
    <col min="1" max="1" width="26.42578125" bestFit="1" customWidth="1"/>
    <col min="3" max="3" width="16" bestFit="1" customWidth="1"/>
    <col min="4" max="4" width="16.5703125" bestFit="1" customWidth="1"/>
  </cols>
  <sheetData>
    <row r="1" spans="1:8" x14ac:dyDescent="0.25">
      <c r="A1" s="1" t="s">
        <v>9</v>
      </c>
    </row>
    <row r="2" spans="1:8" x14ac:dyDescent="0.25">
      <c r="B2" s="15"/>
      <c r="C2" s="15"/>
      <c r="F2" s="7"/>
      <c r="G2" s="7"/>
    </row>
    <row r="3" spans="1:8" x14ac:dyDescent="0.25">
      <c r="B3" t="s">
        <v>67</v>
      </c>
      <c r="C3" s="7"/>
      <c r="E3" t="s">
        <v>68</v>
      </c>
      <c r="G3" s="7"/>
      <c r="H3" t="s">
        <v>0</v>
      </c>
    </row>
    <row r="4" spans="1:8" x14ac:dyDescent="0.25">
      <c r="A4" t="s">
        <v>22</v>
      </c>
      <c r="B4">
        <v>94.868421052631575</v>
      </c>
      <c r="D4" t="s">
        <v>1</v>
      </c>
      <c r="E4">
        <v>197</v>
      </c>
      <c r="G4" t="s">
        <v>56</v>
      </c>
      <c r="H4">
        <v>46.69</v>
      </c>
    </row>
    <row r="5" spans="1:8" x14ac:dyDescent="0.25">
      <c r="A5" t="s">
        <v>23</v>
      </c>
      <c r="B5">
        <v>57.5</v>
      </c>
      <c r="D5" t="s">
        <v>2</v>
      </c>
      <c r="E5">
        <v>182.46913580246914</v>
      </c>
      <c r="G5" t="s">
        <v>59</v>
      </c>
      <c r="H5">
        <v>88.6</v>
      </c>
    </row>
    <row r="6" spans="1:8" x14ac:dyDescent="0.25">
      <c r="A6" t="s">
        <v>69</v>
      </c>
      <c r="B6">
        <v>63.46153846153846</v>
      </c>
      <c r="D6" t="s">
        <v>14</v>
      </c>
      <c r="E6">
        <v>174.375</v>
      </c>
      <c r="G6" t="s">
        <v>63</v>
      </c>
      <c r="H6">
        <v>71.22</v>
      </c>
    </row>
    <row r="7" spans="1:8" x14ac:dyDescent="0.25">
      <c r="A7" t="s">
        <v>37</v>
      </c>
      <c r="B7">
        <v>48.529411764705884</v>
      </c>
      <c r="D7" t="s">
        <v>31</v>
      </c>
      <c r="E7">
        <v>108.07692307692308</v>
      </c>
      <c r="G7" t="s">
        <v>65</v>
      </c>
      <c r="H7">
        <v>88.74</v>
      </c>
    </row>
    <row r="8" spans="1:8" x14ac:dyDescent="0.25">
      <c r="A8" t="s">
        <v>40</v>
      </c>
      <c r="B8">
        <v>81.029411764705884</v>
      </c>
      <c r="D8" t="s">
        <v>41</v>
      </c>
      <c r="E8">
        <v>68.797468354430379</v>
      </c>
      <c r="G8" t="s">
        <v>66</v>
      </c>
      <c r="H8">
        <v>45.09</v>
      </c>
    </row>
    <row r="9" spans="1:8" x14ac:dyDescent="0.25">
      <c r="A9" t="s">
        <v>48</v>
      </c>
      <c r="B9">
        <v>78.833333333333329</v>
      </c>
      <c r="D9" t="s">
        <v>43</v>
      </c>
      <c r="E9">
        <v>191.25</v>
      </c>
    </row>
    <row r="10" spans="1:8" x14ac:dyDescent="0.25">
      <c r="A10" t="s">
        <v>50</v>
      </c>
      <c r="B10">
        <v>71.921052631578945</v>
      </c>
      <c r="D10" t="s">
        <v>44</v>
      </c>
      <c r="E10">
        <v>241.96721311475409</v>
      </c>
    </row>
    <row r="13" spans="1:8" x14ac:dyDescent="0.25">
      <c r="B13" t="s">
        <v>67</v>
      </c>
      <c r="C13" t="s">
        <v>68</v>
      </c>
      <c r="D13" t="s">
        <v>0</v>
      </c>
    </row>
    <row r="14" spans="1:8" x14ac:dyDescent="0.25">
      <c r="B14">
        <v>94.868421052631575</v>
      </c>
      <c r="C14">
        <v>197</v>
      </c>
      <c r="D14">
        <v>46.69</v>
      </c>
    </row>
    <row r="15" spans="1:8" x14ac:dyDescent="0.25">
      <c r="B15">
        <v>57.5</v>
      </c>
      <c r="C15">
        <v>182.46913580246914</v>
      </c>
      <c r="D15">
        <v>88.6</v>
      </c>
    </row>
    <row r="16" spans="1:8" x14ac:dyDescent="0.25">
      <c r="B16">
        <v>63.46153846153846</v>
      </c>
      <c r="C16">
        <v>174.375</v>
      </c>
      <c r="D16">
        <v>71.22</v>
      </c>
    </row>
    <row r="17" spans="1:4" x14ac:dyDescent="0.25">
      <c r="B17">
        <v>48.529411764705884</v>
      </c>
      <c r="C17">
        <v>108.07692307692308</v>
      </c>
      <c r="D17">
        <v>88.74</v>
      </c>
    </row>
    <row r="18" spans="1:4" x14ac:dyDescent="0.25">
      <c r="B18">
        <v>81.029411764705884</v>
      </c>
      <c r="C18">
        <v>68.797468354430379</v>
      </c>
      <c r="D18">
        <v>45.09</v>
      </c>
    </row>
    <row r="19" spans="1:4" x14ac:dyDescent="0.25">
      <c r="B19">
        <v>78.833333333333329</v>
      </c>
      <c r="C19">
        <v>191.25</v>
      </c>
    </row>
    <row r="20" spans="1:4" x14ac:dyDescent="0.25">
      <c r="B20">
        <v>71.921052631578945</v>
      </c>
      <c r="C20">
        <v>241.96721311475409</v>
      </c>
    </row>
    <row r="22" spans="1:4" x14ac:dyDescent="0.25">
      <c r="A22" s="1" t="s">
        <v>70</v>
      </c>
    </row>
    <row r="24" spans="1:4" x14ac:dyDescent="0.25">
      <c r="A24" t="s">
        <v>72</v>
      </c>
      <c r="B24" t="s">
        <v>73</v>
      </c>
      <c r="C24" t="s">
        <v>73</v>
      </c>
      <c r="D24" t="s">
        <v>73</v>
      </c>
    </row>
    <row r="25" spans="1:4" x14ac:dyDescent="0.25">
      <c r="A25" t="s">
        <v>74</v>
      </c>
      <c r="B25">
        <v>0.98599999999999999</v>
      </c>
      <c r="C25">
        <v>0.45400000000000001</v>
      </c>
      <c r="D25">
        <v>0.14000000000000001</v>
      </c>
    </row>
    <row r="27" spans="1:4" x14ac:dyDescent="0.25">
      <c r="A27" s="1" t="s">
        <v>84</v>
      </c>
    </row>
    <row r="29" spans="1:4" x14ac:dyDescent="0.25">
      <c r="A29" s="1" t="s">
        <v>85</v>
      </c>
    </row>
    <row r="30" spans="1:4" x14ac:dyDescent="0.25">
      <c r="A30" t="s">
        <v>86</v>
      </c>
      <c r="B30">
        <v>4.3959999999999999</v>
      </c>
    </row>
    <row r="31" spans="1:4" x14ac:dyDescent="0.25">
      <c r="A31" s="1" t="s">
        <v>87</v>
      </c>
      <c r="B31">
        <v>2</v>
      </c>
    </row>
    <row r="32" spans="1:4" x14ac:dyDescent="0.25">
      <c r="A32" t="s">
        <v>88</v>
      </c>
      <c r="B32">
        <v>16</v>
      </c>
      <c r="C32" t="s">
        <v>91</v>
      </c>
    </row>
    <row r="33" spans="1:4" x14ac:dyDescent="0.25">
      <c r="A33" s="1" t="s">
        <v>89</v>
      </c>
      <c r="B33" s="10">
        <v>0.03</v>
      </c>
      <c r="C33" s="9" t="s">
        <v>90</v>
      </c>
    </row>
    <row r="35" spans="1:4" x14ac:dyDescent="0.25">
      <c r="A35" s="1" t="s">
        <v>93</v>
      </c>
    </row>
    <row r="36" spans="1:4" x14ac:dyDescent="0.25">
      <c r="A36" t="s">
        <v>92</v>
      </c>
      <c r="B36">
        <v>8.3949999999999996</v>
      </c>
    </row>
    <row r="37" spans="1:4" x14ac:dyDescent="0.25">
      <c r="A37" s="1" t="s">
        <v>89</v>
      </c>
      <c r="B37">
        <v>8.9999999999999993E-3</v>
      </c>
    </row>
    <row r="39" spans="1:4" x14ac:dyDescent="0.25">
      <c r="A39" s="1" t="s">
        <v>94</v>
      </c>
      <c r="C39" t="s">
        <v>95</v>
      </c>
      <c r="D39" t="s">
        <v>96</v>
      </c>
    </row>
    <row r="40" spans="1:4" x14ac:dyDescent="0.25">
      <c r="A40" t="s">
        <v>89</v>
      </c>
      <c r="C40">
        <v>1.0999999999999999E-2</v>
      </c>
      <c r="D40">
        <v>8.9999999999999993E-3</v>
      </c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</vt:lpstr>
      <vt:lpstr>NpHR</vt:lpstr>
      <vt:lpstr>Control</vt:lpstr>
      <vt:lpstr>Figure 2ef</vt:lpstr>
      <vt:lpstr>Figure 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Visockis, Vladimir (NIH/NIMH) [F]</dc:creator>
  <cp:lastModifiedBy>Visockis, Vladimir (NIH/NIMH) [F]</cp:lastModifiedBy>
  <dcterms:created xsi:type="dcterms:W3CDTF">2021-12-29T22:36:39Z</dcterms:created>
  <dcterms:modified xsi:type="dcterms:W3CDTF">2022-05-03T01:14:19Z</dcterms:modified>
</cp:coreProperties>
</file>