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ockisv2\Desktop\"/>
    </mc:Choice>
  </mc:AlternateContent>
  <xr:revisionPtr revIDLastSave="0" documentId="13_ncr:1_{54CDBC44-ADA2-4268-B86F-0834573D20F5}" xr6:coauthVersionLast="47" xr6:coauthVersionMax="47" xr10:uidLastSave="{00000000-0000-0000-0000-000000000000}"/>
  <bookViews>
    <workbookView xWindow="3960" yWindow="600" windowWidth="21270" windowHeight="14505" activeTab="3" xr2:uid="{D9C70A0B-0C2D-4786-8F42-EF6EB31238CE}"/>
  </bookViews>
  <sheets>
    <sheet name="Figure 3" sheetId="2" r:id="rId1"/>
    <sheet name="Figure 4cd" sheetId="3" r:id="rId2"/>
    <sheet name="Figure 4ef" sheetId="4" r:id="rId3"/>
    <sheet name="Figure 4g" sheetId="5" r:id="rId4"/>
    <sheet name="Figure 5b" sheetId="6" r:id="rId5"/>
    <sheet name="Figure  5ce" sheetId="7" r:id="rId6"/>
    <sheet name="Figure 6" sheetId="8" r:id="rId7"/>
    <sheet name="Figure 7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5" l="1"/>
  <c r="O8" i="5"/>
  <c r="O9" i="5" s="1"/>
  <c r="N8" i="5"/>
  <c r="K8" i="5"/>
  <c r="J8" i="5"/>
  <c r="I8" i="5"/>
  <c r="F8" i="5"/>
  <c r="E8" i="5"/>
  <c r="D8" i="5"/>
  <c r="P7" i="5"/>
  <c r="O7" i="5"/>
  <c r="N7" i="5"/>
  <c r="K7" i="5"/>
  <c r="J7" i="5"/>
  <c r="J9" i="5" s="1"/>
  <c r="I7" i="5"/>
  <c r="F7" i="5"/>
  <c r="E7" i="5"/>
  <c r="D7" i="5"/>
  <c r="P6" i="5"/>
  <c r="O6" i="5"/>
  <c r="N6" i="5"/>
  <c r="K6" i="5"/>
  <c r="J6" i="5"/>
  <c r="I6" i="5"/>
  <c r="F6" i="5"/>
  <c r="E6" i="5"/>
  <c r="D6" i="5"/>
  <c r="D5" i="4"/>
  <c r="I5" i="4"/>
  <c r="D6" i="4"/>
  <c r="I6" i="4"/>
  <c r="D7" i="4"/>
  <c r="D9" i="4" s="1"/>
  <c r="I7" i="4"/>
  <c r="E9" i="4"/>
  <c r="F9" i="4"/>
  <c r="G9" i="4"/>
  <c r="H9" i="4"/>
  <c r="I9" i="4"/>
  <c r="J9" i="4"/>
  <c r="K9" i="4"/>
  <c r="E10" i="4"/>
  <c r="F10" i="4"/>
  <c r="G10" i="4"/>
  <c r="H10" i="4"/>
  <c r="I10" i="4"/>
  <c r="J10" i="4"/>
  <c r="K10" i="4"/>
  <c r="E11" i="4"/>
  <c r="F11" i="4"/>
  <c r="F12" i="4" s="1"/>
  <c r="G11" i="4"/>
  <c r="H11" i="4"/>
  <c r="H12" i="4" s="1"/>
  <c r="I11" i="4"/>
  <c r="I12" i="4" s="1"/>
  <c r="J11" i="4"/>
  <c r="J12" i="4" s="1"/>
  <c r="K11" i="4"/>
  <c r="E12" i="4"/>
  <c r="G12" i="4"/>
  <c r="K12" i="4"/>
  <c r="D18" i="4"/>
  <c r="I18" i="4"/>
  <c r="D19" i="4"/>
  <c r="I19" i="4"/>
  <c r="D20" i="4"/>
  <c r="I20" i="4"/>
  <c r="D21" i="4"/>
  <c r="I21" i="4"/>
  <c r="E23" i="4"/>
  <c r="F23" i="4"/>
  <c r="G23" i="4"/>
  <c r="H23" i="4"/>
  <c r="J23" i="4"/>
  <c r="K23" i="4"/>
  <c r="E24" i="4"/>
  <c r="F24" i="4"/>
  <c r="G24" i="4"/>
  <c r="H24" i="4"/>
  <c r="J24" i="4"/>
  <c r="K24" i="4"/>
  <c r="D25" i="4"/>
  <c r="E25" i="4"/>
  <c r="E26" i="4" s="1"/>
  <c r="F25" i="4"/>
  <c r="F26" i="4" s="1"/>
  <c r="G25" i="4"/>
  <c r="H25" i="4"/>
  <c r="H26" i="4" s="1"/>
  <c r="J25" i="4"/>
  <c r="J26" i="4" s="1"/>
  <c r="K25" i="4"/>
  <c r="K26" i="4" s="1"/>
  <c r="D31" i="4"/>
  <c r="D34" i="4" s="1"/>
  <c r="I31" i="4"/>
  <c r="D32" i="4"/>
  <c r="I32" i="4"/>
  <c r="I33" i="4"/>
  <c r="E34" i="4"/>
  <c r="F34" i="4"/>
  <c r="G34" i="4"/>
  <c r="H34" i="4"/>
  <c r="J34" i="4"/>
  <c r="K34" i="4"/>
  <c r="D35" i="4"/>
  <c r="E35" i="4"/>
  <c r="F35" i="4"/>
  <c r="G35" i="4"/>
  <c r="H35" i="4"/>
  <c r="J35" i="4"/>
  <c r="K35" i="4"/>
  <c r="D36" i="4"/>
  <c r="E36" i="4"/>
  <c r="E37" i="4" s="1"/>
  <c r="F36" i="4"/>
  <c r="G36" i="4"/>
  <c r="H36" i="4"/>
  <c r="J36" i="4"/>
  <c r="K36" i="4"/>
  <c r="J37" i="4"/>
  <c r="D37" i="4" l="1"/>
  <c r="I34" i="4"/>
  <c r="G26" i="4"/>
  <c r="H37" i="4"/>
  <c r="G37" i="4"/>
  <c r="D11" i="4"/>
  <c r="D12" i="4" s="1"/>
  <c r="D10" i="4"/>
  <c r="F37" i="4"/>
  <c r="E9" i="5"/>
  <c r="I9" i="5"/>
  <c r="D23" i="4"/>
  <c r="D26" i="4" s="1"/>
  <c r="I23" i="4"/>
  <c r="K37" i="4"/>
  <c r="D24" i="4"/>
  <c r="F9" i="5"/>
  <c r="N9" i="5"/>
  <c r="D9" i="5"/>
  <c r="P9" i="5"/>
  <c r="I36" i="4"/>
  <c r="I37" i="4" s="1"/>
  <c r="I35" i="4"/>
  <c r="I25" i="4"/>
  <c r="I26" i="4" s="1"/>
  <c r="I24" i="4"/>
  <c r="K9" i="5"/>
</calcChain>
</file>

<file path=xl/sharedStrings.xml><?xml version="1.0" encoding="utf-8"?>
<sst xmlns="http://schemas.openxmlformats.org/spreadsheetml/2006/main" count="353" uniqueCount="102">
  <si>
    <t>Average</t>
  </si>
  <si>
    <t>Count</t>
  </si>
  <si>
    <t>SEM</t>
  </si>
  <si>
    <t>Sleep before stim</t>
  </si>
  <si>
    <t>Arch Caudal</t>
  </si>
  <si>
    <t>No Stim</t>
  </si>
  <si>
    <t>Stim</t>
  </si>
  <si>
    <t>Latency to wake</t>
  </si>
  <si>
    <t>Arch Rostral</t>
  </si>
  <si>
    <t>NpHR</t>
  </si>
  <si>
    <t>Control</t>
  </si>
  <si>
    <t>Caudal</t>
  </si>
  <si>
    <t>Rostral</t>
  </si>
  <si>
    <t>Arch</t>
  </si>
  <si>
    <t>&gt; 20 seconds</t>
  </si>
  <si>
    <t>&lt;20 seconds</t>
  </si>
  <si>
    <t>StDev</t>
  </si>
  <si>
    <t>F3</t>
  </si>
  <si>
    <t>F2</t>
  </si>
  <si>
    <t>F4</t>
  </si>
  <si>
    <t>F1</t>
  </si>
  <si>
    <t>wk</t>
  </si>
  <si>
    <t>Sl</t>
  </si>
  <si>
    <t>Proportions</t>
  </si>
  <si>
    <t>Name</t>
  </si>
  <si>
    <t>Proportion</t>
  </si>
  <si>
    <t>Opsin</t>
  </si>
  <si>
    <t>Z6</t>
  </si>
  <si>
    <t>Z8</t>
  </si>
  <si>
    <t>R6</t>
  </si>
  <si>
    <t>Z7</t>
  </si>
  <si>
    <t>R2</t>
  </si>
  <si>
    <t>R5</t>
  </si>
  <si>
    <t>H1</t>
  </si>
  <si>
    <t>R3</t>
  </si>
  <si>
    <t>Halo</t>
  </si>
  <si>
    <t>M3</t>
  </si>
  <si>
    <t>M7</t>
  </si>
  <si>
    <t>Proportion = Ratio</t>
  </si>
  <si>
    <t>M2</t>
  </si>
  <si>
    <t>M5</t>
  </si>
  <si>
    <t>M1</t>
  </si>
  <si>
    <t>M4</t>
  </si>
  <si>
    <t>Proportion = K30f/K30f+Kp30f</t>
  </si>
  <si>
    <t>wk - number of wake traces (K30f)</t>
  </si>
  <si>
    <t>20 ratio for KpF</t>
  </si>
  <si>
    <t>Sl - number of sleeping traces (Kp30f)</t>
  </si>
  <si>
    <t>Full time</t>
  </si>
  <si>
    <t>Z1</t>
  </si>
  <si>
    <t>SD</t>
  </si>
  <si>
    <t>Delta</t>
  </si>
  <si>
    <t>Alpha</t>
  </si>
  <si>
    <t>Beta</t>
  </si>
  <si>
    <t>Explanation in Explanation data power point file</t>
  </si>
  <si>
    <t>See folder Figure 5 in  Processed data for mat files</t>
  </si>
  <si>
    <t>See folder Figure 6 in  Processed data for mat files</t>
  </si>
  <si>
    <t>See folder Figure 7 in  Processed data for mat files</t>
  </si>
  <si>
    <t>\</t>
  </si>
  <si>
    <t>Pairwise comparison</t>
  </si>
  <si>
    <t>Kolmogorov-Smirnov</t>
  </si>
  <si>
    <t>Shapiro-Wilk</t>
  </si>
  <si>
    <t>df</t>
  </si>
  <si>
    <t>Sig</t>
  </si>
  <si>
    <t>Nonparametric test</t>
  </si>
  <si>
    <t>Test for Normality</t>
  </si>
  <si>
    <t>One way ANOVA</t>
  </si>
  <si>
    <t>Tukey</t>
  </si>
  <si>
    <t>Caud - Con</t>
  </si>
  <si>
    <t>Caud - Rost</t>
  </si>
  <si>
    <t>Rost-Cont</t>
  </si>
  <si>
    <t>Caud - ContRost-Cont</t>
  </si>
  <si>
    <t>NA</t>
  </si>
  <si>
    <t>t</t>
  </si>
  <si>
    <t>T tets</t>
  </si>
  <si>
    <t>One Way ANOVA</t>
  </si>
  <si>
    <t>Caudal - Rostral</t>
  </si>
  <si>
    <t>Control _Rostral</t>
  </si>
  <si>
    <t>Control  Caudal</t>
  </si>
  <si>
    <t>sig</t>
  </si>
  <si>
    <t>None</t>
  </si>
  <si>
    <t xml:space="preserve">  </t>
  </si>
  <si>
    <t xml:space="preserve">Arch Caudal </t>
  </si>
  <si>
    <t xml:space="preserve">Shapiro Wilk </t>
  </si>
  <si>
    <t>Outliers</t>
  </si>
  <si>
    <t>none</t>
  </si>
  <si>
    <t>Mann-Whitney U test</t>
  </si>
  <si>
    <t xml:space="preserve">U </t>
  </si>
  <si>
    <t>z</t>
  </si>
  <si>
    <t>p</t>
  </si>
  <si>
    <t>T test</t>
  </si>
  <si>
    <t>d</t>
  </si>
  <si>
    <t>F(2, 18)</t>
  </si>
  <si>
    <t>Lavene test</t>
  </si>
  <si>
    <t xml:space="preserve">p </t>
  </si>
  <si>
    <t>Outlier</t>
  </si>
  <si>
    <t xml:space="preserve">One way ANOVA </t>
  </si>
  <si>
    <t>F (2, 16)</t>
  </si>
  <si>
    <t>Levene Stats</t>
  </si>
  <si>
    <t>F(2, 16)</t>
  </si>
  <si>
    <t>Tukey's</t>
  </si>
  <si>
    <r>
      <t>χ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(2) </t>
    </r>
  </si>
  <si>
    <t xml:space="preserve">Kruskal-Wallis H 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</si>
</sst>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0" fillId="0" borderId="0" xfId="0" applyAlignment="1">
      <alignment wrapText="1"/>
    </xf>
    <xf numFmtId="16" fontId="0" fillId="0" borderId="0" xfId="0" applyNumberFormat="1"/>
    <xf numFmtId="0" fontId="0" fillId="0" borderId="0" xfId="0" applyFill="1"/>
    <xf numFmtId="0" fontId="0" fillId="0" borderId="0" xfId="0" applyAlignment="1"/>
    <xf numFmtId="0" fontId="2" fillId="0" borderId="0" xfId="0" applyFont="1"/>
    <xf numFmtId="0" fontId="0" fillId="0" borderId="0" xfId="0" applyFont="1"/>
    <xf numFmtId="0" fontId="1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4DDE-140E-435B-A108-D4252D26A875}">
  <dimension ref="A1:P44"/>
  <sheetViews>
    <sheetView zoomScale="55" zoomScaleNormal="55" workbookViewId="0">
      <selection activeCell="O21" sqref="O21"/>
    </sheetView>
  </sheetViews>
  <sheetFormatPr defaultRowHeight="15" x14ac:dyDescent="0.25"/>
  <cols>
    <col min="1" max="1" width="15.42578125" bestFit="1" customWidth="1"/>
    <col min="2" max="2" width="14.140625" bestFit="1" customWidth="1"/>
    <col min="3" max="3" width="15.42578125" bestFit="1" customWidth="1"/>
    <col min="4" max="4" width="14.140625" bestFit="1" customWidth="1"/>
    <col min="5" max="5" width="15.42578125" bestFit="1" customWidth="1"/>
    <col min="6" max="6" width="14.140625" bestFit="1" customWidth="1"/>
    <col min="7" max="7" width="15.42578125" bestFit="1" customWidth="1"/>
    <col min="8" max="8" width="14.140625" bestFit="1" customWidth="1"/>
    <col min="9" max="9" width="15.42578125" bestFit="1" customWidth="1"/>
    <col min="10" max="10" width="14.140625" bestFit="1" customWidth="1"/>
    <col min="11" max="11" width="15.42578125" bestFit="1" customWidth="1"/>
    <col min="12" max="12" width="14.140625" bestFit="1" customWidth="1"/>
    <col min="13" max="13" width="15.42578125" bestFit="1" customWidth="1"/>
    <col min="14" max="14" width="14.140625" bestFit="1" customWidth="1"/>
    <col min="15" max="15" width="15.42578125" bestFit="1" customWidth="1"/>
    <col min="16" max="16" width="14.140625" bestFit="1" customWidth="1"/>
  </cols>
  <sheetData>
    <row r="1" spans="1:16" x14ac:dyDescent="0.25">
      <c r="A1" s="12" t="s">
        <v>4</v>
      </c>
      <c r="B1" s="12"/>
      <c r="C1" s="12"/>
      <c r="D1" s="12"/>
      <c r="E1" s="12" t="s">
        <v>8</v>
      </c>
      <c r="F1" s="12"/>
      <c r="G1" s="12"/>
      <c r="H1" s="12"/>
      <c r="I1" s="12" t="s">
        <v>9</v>
      </c>
      <c r="J1" s="12"/>
      <c r="K1" s="12"/>
      <c r="L1" s="12"/>
      <c r="M1" s="12" t="s">
        <v>10</v>
      </c>
      <c r="N1" s="12"/>
      <c r="O1" s="12"/>
      <c r="P1" s="12"/>
    </row>
    <row r="2" spans="1:16" x14ac:dyDescent="0.25">
      <c r="A2" s="12" t="s">
        <v>5</v>
      </c>
      <c r="B2" s="12"/>
      <c r="C2" s="12" t="s">
        <v>6</v>
      </c>
      <c r="D2" s="12"/>
      <c r="E2" s="12" t="s">
        <v>5</v>
      </c>
      <c r="F2" s="12"/>
      <c r="G2" s="12" t="s">
        <v>6</v>
      </c>
      <c r="H2" s="12"/>
      <c r="I2" s="12" t="s">
        <v>11</v>
      </c>
      <c r="J2" s="12"/>
      <c r="K2" s="12" t="s">
        <v>12</v>
      </c>
      <c r="L2" s="12"/>
      <c r="M2" s="12" t="s">
        <v>11</v>
      </c>
      <c r="N2" s="12"/>
      <c r="O2" s="12" t="s">
        <v>12</v>
      </c>
      <c r="P2" s="12"/>
    </row>
    <row r="3" spans="1:16" x14ac:dyDescent="0.25">
      <c r="A3" t="s">
        <v>3</v>
      </c>
      <c r="B3" t="s">
        <v>7</v>
      </c>
      <c r="C3" t="s">
        <v>3</v>
      </c>
      <c r="D3" t="s">
        <v>7</v>
      </c>
      <c r="E3" t="s">
        <v>3</v>
      </c>
      <c r="F3" t="s">
        <v>7</v>
      </c>
      <c r="G3" t="s">
        <v>3</v>
      </c>
      <c r="H3" t="s">
        <v>7</v>
      </c>
      <c r="I3" t="s">
        <v>3</v>
      </c>
      <c r="J3" t="s">
        <v>7</v>
      </c>
      <c r="K3" t="s">
        <v>3</v>
      </c>
      <c r="L3" t="s">
        <v>7</v>
      </c>
      <c r="M3" t="s">
        <v>3</v>
      </c>
      <c r="N3" t="s">
        <v>7</v>
      </c>
      <c r="O3" t="s">
        <v>3</v>
      </c>
      <c r="P3" t="s">
        <v>7</v>
      </c>
    </row>
    <row r="4" spans="1:16" x14ac:dyDescent="0.25">
      <c r="A4">
        <v>36775</v>
      </c>
      <c r="B4">
        <v>18226</v>
      </c>
      <c r="C4">
        <v>14813</v>
      </c>
      <c r="D4">
        <v>188</v>
      </c>
      <c r="E4">
        <v>29336</v>
      </c>
      <c r="F4">
        <v>5665</v>
      </c>
      <c r="G4">
        <v>27103</v>
      </c>
      <c r="H4">
        <v>17898</v>
      </c>
      <c r="I4">
        <v>28399</v>
      </c>
      <c r="J4">
        <v>6602</v>
      </c>
      <c r="K4">
        <v>12443</v>
      </c>
      <c r="L4">
        <v>7558</v>
      </c>
      <c r="M4">
        <v>10268</v>
      </c>
      <c r="N4">
        <v>4733</v>
      </c>
      <c r="O4">
        <v>11222</v>
      </c>
      <c r="P4">
        <v>3779</v>
      </c>
    </row>
    <row r="5" spans="1:16" x14ac:dyDescent="0.25">
      <c r="A5">
        <v>31797</v>
      </c>
      <c r="B5">
        <v>13204</v>
      </c>
      <c r="C5">
        <v>19833</v>
      </c>
      <c r="D5">
        <v>168</v>
      </c>
      <c r="E5">
        <v>14271</v>
      </c>
      <c r="F5">
        <v>5730</v>
      </c>
      <c r="G5">
        <v>27895</v>
      </c>
      <c r="H5">
        <v>42106</v>
      </c>
      <c r="I5">
        <v>13401</v>
      </c>
      <c r="J5">
        <v>6600</v>
      </c>
      <c r="K5">
        <v>22866</v>
      </c>
      <c r="L5">
        <v>7135</v>
      </c>
      <c r="M5">
        <v>15280</v>
      </c>
      <c r="N5">
        <v>74721</v>
      </c>
      <c r="O5">
        <v>38407</v>
      </c>
      <c r="P5">
        <v>31594</v>
      </c>
    </row>
    <row r="6" spans="1:16" x14ac:dyDescent="0.25">
      <c r="A6">
        <v>16358</v>
      </c>
      <c r="B6">
        <v>3643</v>
      </c>
      <c r="C6">
        <v>29837</v>
      </c>
      <c r="D6">
        <v>15164</v>
      </c>
      <c r="E6">
        <v>17624</v>
      </c>
      <c r="F6">
        <v>17377</v>
      </c>
      <c r="G6">
        <v>17541</v>
      </c>
      <c r="H6">
        <v>17460</v>
      </c>
      <c r="I6">
        <v>28411</v>
      </c>
      <c r="J6">
        <v>16590</v>
      </c>
      <c r="K6">
        <v>21988</v>
      </c>
      <c r="L6">
        <v>8013</v>
      </c>
      <c r="M6">
        <v>15285</v>
      </c>
      <c r="N6">
        <v>14716</v>
      </c>
      <c r="O6">
        <v>11826</v>
      </c>
      <c r="P6">
        <v>8175</v>
      </c>
    </row>
    <row r="7" spans="1:16" x14ac:dyDescent="0.25">
      <c r="A7">
        <v>16374</v>
      </c>
      <c r="B7">
        <v>43627</v>
      </c>
      <c r="C7">
        <v>14847</v>
      </c>
      <c r="D7">
        <v>60154</v>
      </c>
      <c r="E7">
        <v>22809</v>
      </c>
      <c r="F7">
        <v>22192</v>
      </c>
      <c r="G7">
        <v>22614</v>
      </c>
      <c r="H7">
        <v>27387</v>
      </c>
      <c r="I7">
        <v>18416</v>
      </c>
      <c r="J7">
        <v>31585</v>
      </c>
      <c r="K7">
        <v>35471</v>
      </c>
      <c r="L7">
        <v>54530</v>
      </c>
      <c r="M7">
        <v>30287</v>
      </c>
      <c r="N7">
        <v>59714</v>
      </c>
      <c r="O7">
        <v>12647</v>
      </c>
      <c r="P7">
        <v>2354</v>
      </c>
    </row>
    <row r="8" spans="1:16" x14ac:dyDescent="0.25">
      <c r="A8">
        <v>21381</v>
      </c>
      <c r="B8">
        <v>23620</v>
      </c>
      <c r="C8">
        <v>29883</v>
      </c>
      <c r="D8">
        <v>75118</v>
      </c>
      <c r="G8">
        <v>11948</v>
      </c>
      <c r="H8">
        <v>48053</v>
      </c>
      <c r="I8">
        <v>18417</v>
      </c>
      <c r="J8">
        <v>21584</v>
      </c>
      <c r="K8">
        <v>38049</v>
      </c>
      <c r="L8">
        <v>26952</v>
      </c>
      <c r="M8">
        <v>15313</v>
      </c>
      <c r="N8">
        <v>34688</v>
      </c>
      <c r="O8">
        <v>25204</v>
      </c>
      <c r="P8">
        <v>29797</v>
      </c>
    </row>
    <row r="9" spans="1:16" x14ac:dyDescent="0.25">
      <c r="A9">
        <v>11454</v>
      </c>
      <c r="B9">
        <v>3547</v>
      </c>
      <c r="C9">
        <v>14918</v>
      </c>
      <c r="D9">
        <v>83</v>
      </c>
      <c r="G9">
        <v>21950</v>
      </c>
      <c r="H9">
        <v>43051</v>
      </c>
      <c r="I9">
        <v>13418</v>
      </c>
      <c r="J9">
        <v>11583</v>
      </c>
      <c r="K9">
        <v>22102</v>
      </c>
      <c r="L9">
        <v>7899</v>
      </c>
      <c r="M9">
        <v>17326</v>
      </c>
      <c r="N9">
        <v>7675</v>
      </c>
      <c r="O9">
        <v>10226</v>
      </c>
      <c r="P9">
        <v>4775</v>
      </c>
    </row>
    <row r="10" spans="1:16" x14ac:dyDescent="0.25">
      <c r="C10">
        <v>19829</v>
      </c>
      <c r="D10">
        <v>172</v>
      </c>
      <c r="G10">
        <v>26978</v>
      </c>
      <c r="H10">
        <v>58023</v>
      </c>
      <c r="I10">
        <v>32441</v>
      </c>
      <c r="J10">
        <v>12560</v>
      </c>
      <c r="K10">
        <v>38702</v>
      </c>
      <c r="L10">
        <v>11299</v>
      </c>
      <c r="M10">
        <v>12327</v>
      </c>
      <c r="N10">
        <v>62674</v>
      </c>
      <c r="O10">
        <v>30227</v>
      </c>
      <c r="P10">
        <v>19774</v>
      </c>
    </row>
    <row r="11" spans="1:16" x14ac:dyDescent="0.25">
      <c r="C11">
        <v>29838</v>
      </c>
      <c r="D11">
        <v>40163</v>
      </c>
      <c r="G11">
        <v>26981</v>
      </c>
      <c r="H11">
        <v>8020</v>
      </c>
      <c r="I11">
        <v>17451</v>
      </c>
      <c r="J11">
        <v>17550</v>
      </c>
      <c r="K11">
        <v>11439</v>
      </c>
      <c r="L11">
        <v>3562</v>
      </c>
      <c r="M11">
        <v>32329</v>
      </c>
      <c r="N11">
        <v>72672</v>
      </c>
      <c r="O11">
        <v>28625</v>
      </c>
      <c r="P11">
        <v>66376</v>
      </c>
    </row>
    <row r="12" spans="1:16" x14ac:dyDescent="0.25">
      <c r="C12">
        <v>29862</v>
      </c>
      <c r="D12">
        <v>139</v>
      </c>
      <c r="G12">
        <v>22021</v>
      </c>
      <c r="H12">
        <v>77980</v>
      </c>
      <c r="I12">
        <v>27456</v>
      </c>
      <c r="J12">
        <v>37545</v>
      </c>
      <c r="K12">
        <v>11491</v>
      </c>
      <c r="L12">
        <v>33510</v>
      </c>
      <c r="M12">
        <v>17331</v>
      </c>
      <c r="N12">
        <v>32670</v>
      </c>
      <c r="O12">
        <v>13337</v>
      </c>
      <c r="P12">
        <v>1664</v>
      </c>
    </row>
    <row r="13" spans="1:16" x14ac:dyDescent="0.25">
      <c r="C13">
        <v>10571</v>
      </c>
      <c r="D13">
        <v>4430</v>
      </c>
      <c r="G13">
        <v>12267</v>
      </c>
      <c r="H13">
        <v>2734</v>
      </c>
      <c r="I13">
        <v>22857</v>
      </c>
      <c r="J13">
        <v>12144</v>
      </c>
      <c r="K13">
        <v>14487</v>
      </c>
      <c r="L13">
        <v>75514</v>
      </c>
      <c r="M13">
        <v>13663</v>
      </c>
      <c r="N13">
        <v>16338</v>
      </c>
      <c r="O13">
        <v>38348</v>
      </c>
      <c r="P13">
        <v>16653</v>
      </c>
    </row>
    <row r="14" spans="1:16" x14ac:dyDescent="0.25">
      <c r="C14">
        <v>10618</v>
      </c>
      <c r="D14">
        <v>34383</v>
      </c>
      <c r="G14">
        <v>38667</v>
      </c>
      <c r="H14">
        <v>46334</v>
      </c>
      <c r="I14">
        <v>17860</v>
      </c>
      <c r="J14">
        <v>2141</v>
      </c>
      <c r="K14">
        <v>11958</v>
      </c>
      <c r="L14">
        <v>3043</v>
      </c>
      <c r="M14">
        <v>13603</v>
      </c>
      <c r="N14">
        <v>16398</v>
      </c>
      <c r="O14">
        <v>28349</v>
      </c>
      <c r="P14">
        <v>31652</v>
      </c>
    </row>
    <row r="15" spans="1:16" x14ac:dyDescent="0.25">
      <c r="C15">
        <v>26015</v>
      </c>
      <c r="D15">
        <v>63986</v>
      </c>
      <c r="G15">
        <v>13672</v>
      </c>
      <c r="H15">
        <v>36329</v>
      </c>
      <c r="I15">
        <v>12865</v>
      </c>
      <c r="J15">
        <v>2136</v>
      </c>
      <c r="M15">
        <v>35482</v>
      </c>
      <c r="N15">
        <v>54519</v>
      </c>
    </row>
    <row r="16" spans="1:16" x14ac:dyDescent="0.25">
      <c r="C16">
        <v>16037</v>
      </c>
      <c r="D16">
        <v>18964</v>
      </c>
      <c r="G16">
        <v>27194</v>
      </c>
      <c r="H16">
        <v>7807</v>
      </c>
      <c r="I16">
        <v>38080</v>
      </c>
      <c r="J16">
        <v>51921</v>
      </c>
      <c r="M16">
        <v>30484</v>
      </c>
      <c r="N16">
        <v>29517</v>
      </c>
    </row>
    <row r="17" spans="3:10" x14ac:dyDescent="0.25">
      <c r="C17">
        <v>36049</v>
      </c>
      <c r="D17">
        <v>28952</v>
      </c>
      <c r="I17">
        <v>12811</v>
      </c>
      <c r="J17">
        <v>37190</v>
      </c>
    </row>
    <row r="18" spans="3:10" x14ac:dyDescent="0.25">
      <c r="C18">
        <v>10238</v>
      </c>
      <c r="D18">
        <v>4763</v>
      </c>
      <c r="I18">
        <v>12980</v>
      </c>
      <c r="J18">
        <v>2021</v>
      </c>
    </row>
    <row r="19" spans="3:10" x14ac:dyDescent="0.25">
      <c r="C19">
        <v>14322</v>
      </c>
      <c r="D19">
        <v>5679</v>
      </c>
      <c r="I19">
        <v>30641</v>
      </c>
      <c r="J19">
        <v>14360</v>
      </c>
    </row>
    <row r="20" spans="3:10" x14ac:dyDescent="0.25">
      <c r="C20">
        <v>39357</v>
      </c>
      <c r="D20">
        <v>65644</v>
      </c>
      <c r="I20">
        <v>10648</v>
      </c>
      <c r="J20">
        <v>9353</v>
      </c>
    </row>
    <row r="21" spans="3:10" x14ac:dyDescent="0.25">
      <c r="C21">
        <v>14376</v>
      </c>
      <c r="D21">
        <v>625</v>
      </c>
      <c r="I21">
        <v>18373</v>
      </c>
      <c r="J21">
        <v>1628</v>
      </c>
    </row>
    <row r="22" spans="3:10" x14ac:dyDescent="0.25">
      <c r="C22">
        <v>34383</v>
      </c>
      <c r="D22">
        <v>70618</v>
      </c>
      <c r="I22">
        <v>23382</v>
      </c>
      <c r="J22">
        <v>11619</v>
      </c>
    </row>
    <row r="23" spans="3:10" x14ac:dyDescent="0.25">
      <c r="C23">
        <v>32611</v>
      </c>
      <c r="D23">
        <v>62390</v>
      </c>
      <c r="I23">
        <v>13385</v>
      </c>
      <c r="J23">
        <v>26616</v>
      </c>
    </row>
    <row r="24" spans="3:10" x14ac:dyDescent="0.25">
      <c r="C24">
        <v>27622</v>
      </c>
      <c r="D24">
        <v>7379</v>
      </c>
      <c r="I24">
        <v>18386</v>
      </c>
      <c r="J24">
        <v>46615</v>
      </c>
    </row>
    <row r="25" spans="3:10" x14ac:dyDescent="0.25">
      <c r="C25">
        <v>32624</v>
      </c>
      <c r="D25">
        <v>57377</v>
      </c>
      <c r="I25">
        <v>28392</v>
      </c>
      <c r="J25">
        <v>21609</v>
      </c>
    </row>
    <row r="26" spans="3:10" x14ac:dyDescent="0.25">
      <c r="C26">
        <v>17627</v>
      </c>
      <c r="D26">
        <v>7374</v>
      </c>
      <c r="I26">
        <v>25062</v>
      </c>
      <c r="J26">
        <v>9939</v>
      </c>
    </row>
    <row r="27" spans="3:10" x14ac:dyDescent="0.25">
      <c r="C27">
        <v>37635</v>
      </c>
      <c r="D27">
        <v>37366</v>
      </c>
      <c r="I27">
        <v>25071</v>
      </c>
      <c r="J27">
        <v>19930</v>
      </c>
    </row>
    <row r="28" spans="3:10" x14ac:dyDescent="0.25">
      <c r="C28">
        <v>32659</v>
      </c>
      <c r="D28">
        <v>67342</v>
      </c>
      <c r="I28">
        <v>15609</v>
      </c>
      <c r="J28">
        <v>9392</v>
      </c>
    </row>
    <row r="29" spans="3:10" x14ac:dyDescent="0.25">
      <c r="C29">
        <v>14478</v>
      </c>
      <c r="D29">
        <v>523</v>
      </c>
      <c r="I29">
        <v>10613</v>
      </c>
      <c r="J29">
        <v>4388</v>
      </c>
    </row>
    <row r="30" spans="3:10" x14ac:dyDescent="0.25">
      <c r="I30">
        <v>13950</v>
      </c>
      <c r="J30">
        <v>26051</v>
      </c>
    </row>
    <row r="31" spans="3:10" x14ac:dyDescent="0.25">
      <c r="I31">
        <v>10168</v>
      </c>
      <c r="J31">
        <v>19833</v>
      </c>
    </row>
    <row r="32" spans="3:10" x14ac:dyDescent="0.25">
      <c r="I32">
        <v>30169</v>
      </c>
      <c r="J32">
        <v>14832</v>
      </c>
    </row>
    <row r="33" spans="9:10" x14ac:dyDescent="0.25">
      <c r="I33">
        <v>25172</v>
      </c>
      <c r="J33">
        <v>19829</v>
      </c>
    </row>
    <row r="34" spans="9:10" x14ac:dyDescent="0.25">
      <c r="I34">
        <v>37677</v>
      </c>
      <c r="J34">
        <v>2324</v>
      </c>
    </row>
    <row r="35" spans="9:10" x14ac:dyDescent="0.25">
      <c r="I35">
        <v>22136</v>
      </c>
      <c r="J35">
        <v>42865</v>
      </c>
    </row>
    <row r="36" spans="9:10" x14ac:dyDescent="0.25">
      <c r="I36">
        <v>19406</v>
      </c>
      <c r="J36">
        <v>15595</v>
      </c>
    </row>
    <row r="37" spans="9:10" x14ac:dyDescent="0.25">
      <c r="I37">
        <v>10471</v>
      </c>
      <c r="J37">
        <v>29530</v>
      </c>
    </row>
    <row r="38" spans="9:10" x14ac:dyDescent="0.25">
      <c r="I38">
        <v>33693</v>
      </c>
      <c r="J38">
        <v>41308</v>
      </c>
    </row>
    <row r="39" spans="9:10" x14ac:dyDescent="0.25">
      <c r="I39">
        <v>23699</v>
      </c>
      <c r="J39">
        <v>71302</v>
      </c>
    </row>
    <row r="40" spans="9:10" x14ac:dyDescent="0.25">
      <c r="I40">
        <v>13705</v>
      </c>
      <c r="J40">
        <v>6296</v>
      </c>
    </row>
    <row r="41" spans="9:10" x14ac:dyDescent="0.25">
      <c r="I41">
        <v>16552</v>
      </c>
      <c r="J41">
        <v>8449</v>
      </c>
    </row>
    <row r="42" spans="9:10" x14ac:dyDescent="0.25">
      <c r="I42">
        <v>36556</v>
      </c>
      <c r="J42">
        <v>13445</v>
      </c>
    </row>
    <row r="43" spans="9:10" x14ac:dyDescent="0.25">
      <c r="I43">
        <v>26559</v>
      </c>
      <c r="J43">
        <v>58442</v>
      </c>
    </row>
    <row r="44" spans="9:10" x14ac:dyDescent="0.25">
      <c r="I44">
        <v>11777</v>
      </c>
      <c r="J44">
        <v>3224</v>
      </c>
    </row>
  </sheetData>
  <mergeCells count="12">
    <mergeCell ref="M1:P1"/>
    <mergeCell ref="M2:N2"/>
    <mergeCell ref="O2:P2"/>
    <mergeCell ref="I2:J2"/>
    <mergeCell ref="I1:L1"/>
    <mergeCell ref="K2:L2"/>
    <mergeCell ref="A2:B2"/>
    <mergeCell ref="C2:D2"/>
    <mergeCell ref="A1:D1"/>
    <mergeCell ref="E1:H1"/>
    <mergeCell ref="E2:F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57A3-3326-4B3B-9F8F-FB07A8F9EF9A}">
  <dimension ref="A2:AH93"/>
  <sheetViews>
    <sheetView topLeftCell="A46" zoomScale="55" zoomScaleNormal="55" workbookViewId="0">
      <selection activeCell="A106" sqref="A106"/>
    </sheetView>
  </sheetViews>
  <sheetFormatPr defaultRowHeight="15" x14ac:dyDescent="0.25"/>
  <cols>
    <col min="1" max="1" width="32.140625" customWidth="1"/>
    <col min="2" max="2" width="11.42578125" bestFit="1" customWidth="1"/>
    <col min="3" max="3" width="15.140625" bestFit="1" customWidth="1"/>
    <col min="4" max="4" width="9.7109375" customWidth="1"/>
    <col min="8" max="8" width="14.140625" bestFit="1" customWidth="1"/>
    <col min="9" max="9" width="16.28515625" bestFit="1" customWidth="1"/>
    <col min="12" max="12" width="17" bestFit="1" customWidth="1"/>
    <col min="13" max="13" width="27.140625" customWidth="1"/>
    <col min="14" max="14" width="25.7109375" customWidth="1"/>
    <col min="15" max="15" width="36.140625" customWidth="1"/>
    <col min="18" max="18" width="21.7109375" bestFit="1" customWidth="1"/>
    <col min="19" max="19" width="23.85546875" bestFit="1" customWidth="1"/>
    <col min="20" max="20" width="26.42578125" bestFit="1" customWidth="1"/>
    <col min="23" max="23" width="20.7109375" bestFit="1" customWidth="1"/>
    <col min="24" max="25" width="23.85546875" bestFit="1" customWidth="1"/>
    <col min="26" max="26" width="26.42578125" customWidth="1"/>
    <col min="28" max="28" width="16.85546875" customWidth="1"/>
    <col min="29" max="29" width="16.42578125" customWidth="1"/>
    <col min="30" max="30" width="16.85546875" customWidth="1"/>
    <col min="32" max="32" width="17" bestFit="1" customWidth="1"/>
    <col min="33" max="34" width="23.85546875" bestFit="1" customWidth="1"/>
    <col min="35" max="35" width="26.42578125" bestFit="1" customWidth="1"/>
    <col min="38" max="39" width="23.85546875" bestFit="1" customWidth="1"/>
    <col min="40" max="40" width="26.42578125" bestFit="1" customWidth="1"/>
  </cols>
  <sheetData>
    <row r="2" spans="2:34" x14ac:dyDescent="0.25">
      <c r="B2" s="2" t="s">
        <v>14</v>
      </c>
      <c r="L2" s="2" t="s">
        <v>15</v>
      </c>
      <c r="W2" s="10"/>
      <c r="X2" s="6"/>
      <c r="Y2" s="6"/>
      <c r="Z2" s="6"/>
      <c r="AA2" s="6"/>
      <c r="AB2" s="6"/>
      <c r="AC2" s="6"/>
      <c r="AD2" s="6"/>
      <c r="AE2" s="6"/>
      <c r="AF2" s="10"/>
      <c r="AG2" s="6"/>
      <c r="AH2" s="6"/>
    </row>
    <row r="3" spans="2:34" x14ac:dyDescent="0.25">
      <c r="B3" s="2"/>
      <c r="C3" t="s">
        <v>11</v>
      </c>
      <c r="H3" t="s">
        <v>12</v>
      </c>
      <c r="L3" s="1"/>
      <c r="M3" t="s">
        <v>11</v>
      </c>
      <c r="R3" t="s">
        <v>12</v>
      </c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2:34" x14ac:dyDescent="0.25">
      <c r="B4" s="2"/>
      <c r="C4" t="s">
        <v>13</v>
      </c>
      <c r="D4" t="s">
        <v>9</v>
      </c>
      <c r="E4" t="s">
        <v>10</v>
      </c>
      <c r="H4" t="s">
        <v>13</v>
      </c>
      <c r="I4" t="s">
        <v>9</v>
      </c>
      <c r="J4" t="s">
        <v>10</v>
      </c>
      <c r="L4" s="1"/>
      <c r="M4" t="s">
        <v>13</v>
      </c>
      <c r="N4" t="s">
        <v>9</v>
      </c>
      <c r="O4" t="s">
        <v>10</v>
      </c>
      <c r="R4" t="s">
        <v>13</v>
      </c>
      <c r="S4" t="s">
        <v>9</v>
      </c>
      <c r="T4" t="s">
        <v>10</v>
      </c>
      <c r="W4" s="10"/>
      <c r="X4" s="6"/>
      <c r="Y4" s="6"/>
      <c r="Z4" s="6"/>
      <c r="AA4" s="6"/>
      <c r="AB4" s="6"/>
      <c r="AC4" s="6"/>
      <c r="AD4" s="6"/>
      <c r="AE4" s="6"/>
      <c r="AF4" s="10"/>
      <c r="AG4" s="6"/>
      <c r="AH4" s="6"/>
    </row>
    <row r="5" spans="2:34" x14ac:dyDescent="0.25">
      <c r="B5" s="2"/>
      <c r="C5">
        <v>50.165999999999997</v>
      </c>
      <c r="D5">
        <v>6.6020000000000003</v>
      </c>
      <c r="E5">
        <v>49.726999999999997</v>
      </c>
      <c r="H5">
        <v>17.898</v>
      </c>
      <c r="I5">
        <v>22.555</v>
      </c>
      <c r="J5">
        <v>9.7360000000000007</v>
      </c>
      <c r="L5" s="1"/>
      <c r="M5">
        <v>0.188</v>
      </c>
      <c r="N5">
        <v>6.6</v>
      </c>
      <c r="O5">
        <v>4.7329999999999997</v>
      </c>
      <c r="R5">
        <v>17.46</v>
      </c>
      <c r="S5">
        <v>7.5579999999999998</v>
      </c>
      <c r="T5">
        <v>3.7789999999999999</v>
      </c>
      <c r="W5" s="10"/>
      <c r="X5" s="6"/>
      <c r="Y5" s="6"/>
      <c r="Z5" s="6"/>
      <c r="AA5" s="6"/>
      <c r="AB5" s="6"/>
      <c r="AC5" s="6"/>
      <c r="AD5" s="6"/>
      <c r="AE5" s="6"/>
      <c r="AF5" s="10"/>
      <c r="AG5" s="6"/>
      <c r="AH5" s="6"/>
    </row>
    <row r="6" spans="2:34" x14ac:dyDescent="0.25">
      <c r="B6" s="2"/>
      <c r="C6">
        <v>15.164</v>
      </c>
      <c r="D6">
        <v>21.600999999999999</v>
      </c>
      <c r="E6">
        <v>69.725999999999999</v>
      </c>
      <c r="H6">
        <v>12.895</v>
      </c>
      <c r="I6">
        <v>17.55</v>
      </c>
      <c r="J6">
        <v>74.712000000000003</v>
      </c>
      <c r="L6" s="1"/>
      <c r="M6">
        <v>0.16800000000000001</v>
      </c>
      <c r="N6">
        <v>31.585000000000001</v>
      </c>
      <c r="O6">
        <v>74.721000000000004</v>
      </c>
      <c r="R6">
        <v>48.052999999999997</v>
      </c>
      <c r="S6">
        <v>3.5619999999999998</v>
      </c>
      <c r="T6">
        <v>8.1750000000000007</v>
      </c>
      <c r="W6" s="10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2:34" x14ac:dyDescent="0.25">
      <c r="B7" s="2"/>
      <c r="C7">
        <v>20.148</v>
      </c>
      <c r="D7">
        <v>41.597999999999999</v>
      </c>
      <c r="E7">
        <v>44.722000000000001</v>
      </c>
      <c r="H7">
        <v>22.888999999999999</v>
      </c>
      <c r="I7">
        <v>22.548999999999999</v>
      </c>
      <c r="J7">
        <v>13.78</v>
      </c>
      <c r="L7" s="1"/>
      <c r="M7">
        <v>60.154000000000003</v>
      </c>
      <c r="N7">
        <v>21.584</v>
      </c>
      <c r="O7">
        <v>14.715999999999999</v>
      </c>
      <c r="R7">
        <v>2.734</v>
      </c>
      <c r="S7">
        <v>33.51</v>
      </c>
      <c r="T7">
        <v>2.3540000000000001</v>
      </c>
      <c r="W7" s="10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2:34" x14ac:dyDescent="0.25">
      <c r="B8" s="2"/>
      <c r="C8">
        <v>10.138999999999999</v>
      </c>
      <c r="D8">
        <v>16.59</v>
      </c>
      <c r="E8">
        <v>19.715</v>
      </c>
      <c r="H8">
        <v>37.884</v>
      </c>
      <c r="I8">
        <v>2.1389999999999998</v>
      </c>
      <c r="J8">
        <v>9.9610000000000003</v>
      </c>
      <c r="L8" s="1"/>
      <c r="M8">
        <v>8.3000000000000004E-2</v>
      </c>
      <c r="N8">
        <v>11.583</v>
      </c>
      <c r="O8">
        <v>34.688000000000002</v>
      </c>
      <c r="R8">
        <v>36.329000000000001</v>
      </c>
      <c r="S8">
        <v>75.513999999999996</v>
      </c>
      <c r="T8">
        <v>4.7750000000000004</v>
      </c>
      <c r="W8" s="10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2:34" x14ac:dyDescent="0.25">
      <c r="B9" s="2"/>
      <c r="C9">
        <v>35.137</v>
      </c>
      <c r="D9">
        <v>16.581</v>
      </c>
      <c r="E9">
        <v>59.713999999999999</v>
      </c>
      <c r="H9">
        <v>42.106000000000002</v>
      </c>
      <c r="I9">
        <v>27.138000000000002</v>
      </c>
      <c r="J9">
        <v>46.594999999999999</v>
      </c>
      <c r="L9" s="1"/>
      <c r="M9">
        <v>0.17199999999999999</v>
      </c>
      <c r="N9">
        <v>17.55</v>
      </c>
      <c r="O9">
        <v>7.6749999999999998</v>
      </c>
      <c r="S9">
        <v>3.0430000000000001</v>
      </c>
      <c r="T9">
        <v>1.6639999999999999</v>
      </c>
      <c r="W9" s="10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2:34" x14ac:dyDescent="0.25">
      <c r="B10" s="2"/>
      <c r="C10">
        <v>0.13300000000000001</v>
      </c>
      <c r="D10">
        <v>6.5759999999999996</v>
      </c>
      <c r="E10">
        <v>34.71</v>
      </c>
      <c r="H10">
        <v>47.097999999999999</v>
      </c>
      <c r="I10">
        <v>7.1349999999999998</v>
      </c>
      <c r="J10">
        <v>31.594000000000001</v>
      </c>
      <c r="L10" s="1"/>
      <c r="M10">
        <v>4.43</v>
      </c>
      <c r="N10">
        <v>2.141</v>
      </c>
      <c r="O10">
        <v>62.673999999999999</v>
      </c>
      <c r="W10" s="10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2:34" x14ac:dyDescent="0.25">
      <c r="C11">
        <v>35.121000000000002</v>
      </c>
      <c r="D11">
        <v>6.569</v>
      </c>
      <c r="E11">
        <v>19.709</v>
      </c>
      <c r="H11">
        <v>52.073999999999998</v>
      </c>
      <c r="I11">
        <v>71.927000000000007</v>
      </c>
      <c r="J11">
        <v>58.875</v>
      </c>
      <c r="M11">
        <v>34.383000000000003</v>
      </c>
      <c r="N11">
        <v>2.1360000000000001</v>
      </c>
      <c r="O11">
        <v>32.67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2:34" x14ac:dyDescent="0.25">
      <c r="C12">
        <v>30.12</v>
      </c>
      <c r="D12">
        <v>6.5659999999999998</v>
      </c>
      <c r="E12">
        <v>9.7040000000000006</v>
      </c>
      <c r="H12">
        <v>57.063000000000002</v>
      </c>
      <c r="I12">
        <v>16.478999999999999</v>
      </c>
      <c r="J12">
        <v>28.863</v>
      </c>
      <c r="M12">
        <v>18.963999999999999</v>
      </c>
      <c r="N12">
        <v>37.19</v>
      </c>
      <c r="O12">
        <v>16.338000000000001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2:34" x14ac:dyDescent="0.25">
      <c r="C13">
        <v>75.117999999999995</v>
      </c>
      <c r="D13">
        <v>66.558999999999997</v>
      </c>
      <c r="E13">
        <v>49.701000000000001</v>
      </c>
      <c r="H13">
        <v>12.042</v>
      </c>
      <c r="I13">
        <v>17.027999999999999</v>
      </c>
      <c r="J13">
        <v>8.8580000000000005</v>
      </c>
      <c r="M13">
        <v>4.7629999999999999</v>
      </c>
      <c r="N13">
        <v>2.0209999999999999</v>
      </c>
      <c r="O13">
        <v>16.398</v>
      </c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2:34" x14ac:dyDescent="0.25">
      <c r="C14">
        <v>75.108999999999995</v>
      </c>
      <c r="D14">
        <v>12.56</v>
      </c>
      <c r="E14">
        <v>44.686</v>
      </c>
      <c r="H14">
        <v>22.029</v>
      </c>
      <c r="I14">
        <v>7.0250000000000004</v>
      </c>
      <c r="J14">
        <v>68.855000000000004</v>
      </c>
      <c r="M14">
        <v>5.6790000000000003</v>
      </c>
      <c r="N14">
        <v>9.3529999999999998</v>
      </c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2:34" x14ac:dyDescent="0.25">
      <c r="C15">
        <v>50.094000000000001</v>
      </c>
      <c r="D15">
        <v>72.555999999999997</v>
      </c>
      <c r="E15">
        <v>72.671999999999997</v>
      </c>
      <c r="H15">
        <v>37.021999999999998</v>
      </c>
      <c r="I15">
        <v>52.02</v>
      </c>
      <c r="J15">
        <v>58.85</v>
      </c>
      <c r="M15">
        <v>0.625</v>
      </c>
      <c r="N15">
        <v>1.6279999999999999</v>
      </c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2:34" x14ac:dyDescent="0.25">
      <c r="C16">
        <v>5.0890000000000004</v>
      </c>
      <c r="D16">
        <v>57.551000000000002</v>
      </c>
      <c r="E16">
        <v>52.667999999999999</v>
      </c>
      <c r="H16">
        <v>26.995999999999999</v>
      </c>
      <c r="I16">
        <v>42.017000000000003</v>
      </c>
      <c r="J16">
        <v>62.360999999999997</v>
      </c>
      <c r="M16">
        <v>7.3739999999999997</v>
      </c>
      <c r="N16">
        <v>26.616</v>
      </c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3:34" x14ac:dyDescent="0.25">
      <c r="C17">
        <v>0.66600000000000004</v>
      </c>
      <c r="D17">
        <v>42.545999999999999</v>
      </c>
      <c r="E17">
        <v>77.650999999999996</v>
      </c>
      <c r="H17">
        <v>21.99</v>
      </c>
      <c r="I17">
        <v>63.899000000000001</v>
      </c>
      <c r="J17">
        <v>12.356</v>
      </c>
      <c r="M17">
        <v>0.52300000000000002</v>
      </c>
      <c r="N17">
        <v>46.615000000000002</v>
      </c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3:34" x14ac:dyDescent="0.25">
      <c r="C18">
        <v>35.174999999999997</v>
      </c>
      <c r="D18">
        <v>37.545000000000002</v>
      </c>
      <c r="E18">
        <v>12.646000000000001</v>
      </c>
      <c r="H18">
        <v>72.454999999999998</v>
      </c>
      <c r="I18">
        <v>44.354999999999997</v>
      </c>
      <c r="J18">
        <v>65.164000000000001</v>
      </c>
      <c r="N18">
        <v>9.3919999999999995</v>
      </c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3:34" x14ac:dyDescent="0.25">
      <c r="C19">
        <v>40.162999999999997</v>
      </c>
      <c r="D19">
        <v>12.144</v>
      </c>
      <c r="E19">
        <v>22.643000000000001</v>
      </c>
      <c r="H19">
        <v>72.438000000000002</v>
      </c>
      <c r="I19">
        <v>39.353999999999999</v>
      </c>
      <c r="J19">
        <v>50.161000000000001</v>
      </c>
      <c r="N19">
        <v>4.3879999999999999</v>
      </c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3:34" x14ac:dyDescent="0.25">
      <c r="C20">
        <v>15.161</v>
      </c>
      <c r="D20">
        <v>72.134</v>
      </c>
      <c r="E20">
        <v>18.867999999999999</v>
      </c>
      <c r="H20">
        <v>32.415999999999997</v>
      </c>
      <c r="I20">
        <v>33.213000000000001</v>
      </c>
      <c r="J20">
        <v>29.797000000000001</v>
      </c>
      <c r="N20">
        <v>26.050999999999998</v>
      </c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3:34" x14ac:dyDescent="0.25">
      <c r="C21">
        <v>15.161</v>
      </c>
      <c r="D21">
        <v>1.927</v>
      </c>
      <c r="E21">
        <v>6.4050000000000002</v>
      </c>
      <c r="H21">
        <v>7.41</v>
      </c>
      <c r="I21">
        <v>13.208</v>
      </c>
      <c r="J21">
        <v>14.789</v>
      </c>
      <c r="N21">
        <v>19.832999999999998</v>
      </c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3:34" x14ac:dyDescent="0.25">
      <c r="C22">
        <v>75.159000000000006</v>
      </c>
      <c r="D22">
        <v>51.920999999999999</v>
      </c>
      <c r="E22">
        <v>36.393999999999998</v>
      </c>
      <c r="H22">
        <v>62.389000000000003</v>
      </c>
      <c r="I22">
        <v>19.64</v>
      </c>
      <c r="J22">
        <v>39.780999999999999</v>
      </c>
      <c r="N22">
        <v>15.595000000000001</v>
      </c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3:34" x14ac:dyDescent="0.25">
      <c r="C23">
        <v>5.1509999999999998</v>
      </c>
      <c r="D23">
        <v>71.918000000000006</v>
      </c>
      <c r="E23">
        <v>30.198</v>
      </c>
      <c r="H23">
        <v>27.387</v>
      </c>
      <c r="I23">
        <v>69.638000000000005</v>
      </c>
      <c r="J23">
        <v>19.774000000000001</v>
      </c>
      <c r="N23">
        <v>29.53</v>
      </c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3:34" x14ac:dyDescent="0.25">
      <c r="C24">
        <v>25.143000000000001</v>
      </c>
      <c r="D24">
        <v>37.186999999999998</v>
      </c>
      <c r="E24">
        <v>45.143000000000001</v>
      </c>
      <c r="H24">
        <v>22.373999999999999</v>
      </c>
      <c r="I24">
        <v>14.63</v>
      </c>
      <c r="J24">
        <v>59.761000000000003</v>
      </c>
      <c r="N24">
        <v>6.2960000000000003</v>
      </c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3:34" x14ac:dyDescent="0.25">
      <c r="C25">
        <v>0.13900000000000001</v>
      </c>
      <c r="D25">
        <v>27.027999999999999</v>
      </c>
      <c r="E25">
        <v>69.525999999999996</v>
      </c>
      <c r="H25">
        <v>22.359000000000002</v>
      </c>
      <c r="I25">
        <v>48.515000000000001</v>
      </c>
      <c r="J25">
        <v>34.756</v>
      </c>
      <c r="N25">
        <v>8.4489999999999998</v>
      </c>
      <c r="R25" t="s">
        <v>80</v>
      </c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3:34" x14ac:dyDescent="0.25">
      <c r="C26">
        <v>0.13300000000000001</v>
      </c>
      <c r="D26">
        <v>47.021999999999998</v>
      </c>
      <c r="E26">
        <v>54.518999999999998</v>
      </c>
      <c r="H26">
        <v>32.347000000000001</v>
      </c>
      <c r="I26">
        <v>8.0129999999999999</v>
      </c>
      <c r="J26">
        <v>24.754999999999999</v>
      </c>
      <c r="N26">
        <v>3.2240000000000002</v>
      </c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3:34" x14ac:dyDescent="0.25">
      <c r="C27">
        <v>0.122</v>
      </c>
      <c r="D27">
        <v>42.02</v>
      </c>
      <c r="E27">
        <v>29.516999999999999</v>
      </c>
      <c r="H27">
        <v>33.063000000000002</v>
      </c>
      <c r="I27">
        <v>23.012</v>
      </c>
      <c r="J27">
        <v>29.748999999999999</v>
      </c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3:34" x14ac:dyDescent="0.25">
      <c r="C28">
        <v>45.121000000000002</v>
      </c>
      <c r="D28">
        <v>28.675000000000001</v>
      </c>
      <c r="E28">
        <v>64.516000000000005</v>
      </c>
      <c r="H28">
        <v>23.055</v>
      </c>
      <c r="I28">
        <v>56.152000000000001</v>
      </c>
      <c r="J28">
        <v>4.7460000000000004</v>
      </c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3:34" x14ac:dyDescent="0.25">
      <c r="C29">
        <v>15.117000000000001</v>
      </c>
      <c r="D29">
        <v>13.9</v>
      </c>
      <c r="E29">
        <v>24.515000000000001</v>
      </c>
      <c r="H29">
        <v>43.051000000000002</v>
      </c>
      <c r="I29">
        <v>47.807000000000002</v>
      </c>
      <c r="J29">
        <v>64.744</v>
      </c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3:34" x14ac:dyDescent="0.25">
      <c r="C30">
        <v>75.152000000000001</v>
      </c>
      <c r="D30">
        <v>14.367000000000001</v>
      </c>
      <c r="E30">
        <v>74.510999999999996</v>
      </c>
      <c r="H30">
        <v>48.048000000000002</v>
      </c>
      <c r="I30">
        <v>52.804000000000002</v>
      </c>
      <c r="J30">
        <v>6.4210000000000003</v>
      </c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3:34" x14ac:dyDescent="0.25">
      <c r="C31">
        <v>25.138000000000002</v>
      </c>
      <c r="D31">
        <v>14.36</v>
      </c>
      <c r="E31">
        <v>34.51</v>
      </c>
      <c r="H31">
        <v>23.036999999999999</v>
      </c>
      <c r="I31">
        <v>54.53</v>
      </c>
      <c r="J31">
        <v>11.413</v>
      </c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3:34" x14ac:dyDescent="0.25">
      <c r="C32">
        <v>0.13300000000000001</v>
      </c>
      <c r="D32">
        <v>21.620999999999999</v>
      </c>
      <c r="E32">
        <v>59.503</v>
      </c>
      <c r="H32">
        <v>3.0369999999999999</v>
      </c>
      <c r="I32">
        <v>52.966000000000001</v>
      </c>
      <c r="J32">
        <v>46.411999999999999</v>
      </c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3:34" x14ac:dyDescent="0.25">
      <c r="C33">
        <v>35.130000000000003</v>
      </c>
      <c r="D33">
        <v>11.619</v>
      </c>
      <c r="H33">
        <v>53.024999999999999</v>
      </c>
      <c r="I33">
        <v>31.445</v>
      </c>
      <c r="J33">
        <v>61.408999999999999</v>
      </c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3:34" x14ac:dyDescent="0.25">
      <c r="C34">
        <v>74.459999999999994</v>
      </c>
      <c r="D34">
        <v>31.617999999999999</v>
      </c>
      <c r="H34">
        <v>58.023000000000003</v>
      </c>
      <c r="I34">
        <v>66.444000000000003</v>
      </c>
      <c r="J34">
        <v>66.382000000000005</v>
      </c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3:34" x14ac:dyDescent="0.25">
      <c r="C35">
        <v>74.454999999999998</v>
      </c>
      <c r="D35">
        <v>71.617000000000004</v>
      </c>
      <c r="H35">
        <v>8.02</v>
      </c>
      <c r="I35">
        <v>46.953000000000003</v>
      </c>
      <c r="J35">
        <v>56.378</v>
      </c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3:34" x14ac:dyDescent="0.25">
      <c r="C36">
        <v>49.445999999999998</v>
      </c>
      <c r="D36">
        <v>21.609000000000002</v>
      </c>
      <c r="H36">
        <v>13.010999999999999</v>
      </c>
      <c r="I36">
        <v>26.952000000000002</v>
      </c>
      <c r="J36">
        <v>31.376999999999999</v>
      </c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3:34" x14ac:dyDescent="0.25">
      <c r="C37">
        <v>44.427999999999997</v>
      </c>
      <c r="D37">
        <v>26.596</v>
      </c>
      <c r="H37">
        <v>78.004999999999995</v>
      </c>
      <c r="I37">
        <v>1.9510000000000001</v>
      </c>
      <c r="J37">
        <v>66.376000000000005</v>
      </c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3:34" x14ac:dyDescent="0.25">
      <c r="C38">
        <v>54.412999999999997</v>
      </c>
      <c r="D38">
        <v>9.9390000000000001</v>
      </c>
      <c r="H38">
        <v>77.977000000000004</v>
      </c>
      <c r="I38">
        <v>76.941999999999993</v>
      </c>
      <c r="J38">
        <v>46.372999999999998</v>
      </c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3:34" x14ac:dyDescent="0.25">
      <c r="C39">
        <v>54.395000000000003</v>
      </c>
      <c r="D39">
        <v>19.93</v>
      </c>
      <c r="H39">
        <v>67.959000000000003</v>
      </c>
      <c r="I39">
        <v>7.899</v>
      </c>
      <c r="J39">
        <v>21.367000000000001</v>
      </c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3:34" x14ac:dyDescent="0.25">
      <c r="C40">
        <v>19.381</v>
      </c>
      <c r="D40">
        <v>4.4020000000000001</v>
      </c>
      <c r="H40">
        <v>77.98</v>
      </c>
      <c r="I40">
        <v>11.298999999999999</v>
      </c>
      <c r="J40">
        <v>26.655000000000001</v>
      </c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3:34" x14ac:dyDescent="0.25">
      <c r="C41">
        <v>49.378</v>
      </c>
      <c r="D41">
        <v>34.393000000000001</v>
      </c>
      <c r="H41">
        <v>7.968</v>
      </c>
      <c r="I41">
        <v>23.507999999999999</v>
      </c>
      <c r="J41">
        <v>16.652999999999999</v>
      </c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3:34" x14ac:dyDescent="0.25">
      <c r="C42">
        <v>38.610999999999997</v>
      </c>
      <c r="D42">
        <v>9.3810000000000002</v>
      </c>
      <c r="H42">
        <v>77.965999999999994</v>
      </c>
      <c r="I42">
        <v>15.513</v>
      </c>
      <c r="J42">
        <v>31.652000000000001</v>
      </c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3:34" x14ac:dyDescent="0.25">
      <c r="C43">
        <v>48.988</v>
      </c>
      <c r="D43">
        <v>21.05</v>
      </c>
      <c r="H43">
        <v>22.943999999999999</v>
      </c>
      <c r="I43">
        <v>65.507999999999996</v>
      </c>
      <c r="J43">
        <v>26.649000000000001</v>
      </c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3:34" x14ac:dyDescent="0.25">
      <c r="C44">
        <v>63.985999999999997</v>
      </c>
      <c r="D44">
        <v>31.048999999999999</v>
      </c>
      <c r="H44">
        <v>37.935000000000002</v>
      </c>
      <c r="I44">
        <v>5.5069999999999997</v>
      </c>
      <c r="J44">
        <v>51.643999999999998</v>
      </c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3:34" x14ac:dyDescent="0.25">
      <c r="C45">
        <v>8.9819999999999993</v>
      </c>
      <c r="D45">
        <v>9.84</v>
      </c>
      <c r="H45">
        <v>12.929</v>
      </c>
      <c r="I45">
        <v>18.026</v>
      </c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3:34" x14ac:dyDescent="0.25">
      <c r="C46">
        <v>3.972</v>
      </c>
      <c r="D46">
        <v>14.837999999999999</v>
      </c>
      <c r="H46">
        <v>2.903</v>
      </c>
      <c r="I46">
        <v>38.008000000000003</v>
      </c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3:34" x14ac:dyDescent="0.25">
      <c r="C47">
        <v>33.969000000000001</v>
      </c>
      <c r="D47">
        <v>14.832000000000001</v>
      </c>
      <c r="H47">
        <v>42.899000000000001</v>
      </c>
      <c r="I47">
        <v>28.006</v>
      </c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3:34" x14ac:dyDescent="0.25">
      <c r="C48">
        <v>58.957000000000001</v>
      </c>
      <c r="D48">
        <v>9.8309999999999995</v>
      </c>
      <c r="H48">
        <v>32.883000000000003</v>
      </c>
      <c r="I48">
        <v>3.0030000000000001</v>
      </c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3:34" x14ac:dyDescent="0.25">
      <c r="C49">
        <v>28.952000000000002</v>
      </c>
      <c r="D49">
        <v>19.829000000000001</v>
      </c>
      <c r="H49">
        <v>27.856000000000002</v>
      </c>
      <c r="I49">
        <v>17.995000000000001</v>
      </c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3:34" x14ac:dyDescent="0.25">
      <c r="C50">
        <v>8.9220000000000006</v>
      </c>
      <c r="D50">
        <v>75.233000000000004</v>
      </c>
      <c r="H50">
        <v>52.851999999999997</v>
      </c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3:34" x14ac:dyDescent="0.25">
      <c r="C51">
        <v>19.77</v>
      </c>
      <c r="D51">
        <v>15.233000000000001</v>
      </c>
      <c r="H51">
        <v>32.771999999999998</v>
      </c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3:34" x14ac:dyDescent="0.25">
      <c r="C52">
        <v>65.644000000000005</v>
      </c>
      <c r="D52">
        <v>25.231000000000002</v>
      </c>
      <c r="H52">
        <v>11.348000000000001</v>
      </c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3:34" x14ac:dyDescent="0.25">
      <c r="C53">
        <v>10.635</v>
      </c>
      <c r="D53">
        <v>21.864000000000001</v>
      </c>
      <c r="H53">
        <v>46.334000000000003</v>
      </c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3:34" x14ac:dyDescent="0.25">
      <c r="C54">
        <v>70.617999999999995</v>
      </c>
      <c r="D54">
        <v>32.329000000000001</v>
      </c>
      <c r="H54">
        <v>6.32</v>
      </c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3:34" x14ac:dyDescent="0.25">
      <c r="C55">
        <v>60.606999999999999</v>
      </c>
      <c r="D55">
        <v>22.324999999999999</v>
      </c>
      <c r="H55">
        <v>26.300999999999998</v>
      </c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3:34" x14ac:dyDescent="0.25">
      <c r="C56">
        <v>10.6</v>
      </c>
      <c r="D56">
        <v>2.3239999999999998</v>
      </c>
      <c r="H56">
        <v>41.29</v>
      </c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3:34" x14ac:dyDescent="0.25">
      <c r="C57">
        <v>62.39</v>
      </c>
      <c r="D57">
        <v>77.319999999999993</v>
      </c>
      <c r="H57">
        <v>67.138999999999996</v>
      </c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3:34" x14ac:dyDescent="0.25">
      <c r="C58">
        <v>7.3789999999999996</v>
      </c>
      <c r="D58">
        <v>17.32</v>
      </c>
      <c r="H58">
        <v>57.097999999999999</v>
      </c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3:34" x14ac:dyDescent="0.25">
      <c r="C59">
        <v>57.377000000000002</v>
      </c>
      <c r="D59">
        <v>32.317</v>
      </c>
      <c r="H59">
        <v>7.8070000000000004</v>
      </c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3:34" x14ac:dyDescent="0.25">
      <c r="C60">
        <v>37.366</v>
      </c>
      <c r="D60">
        <v>42.865000000000002</v>
      </c>
      <c r="H60">
        <v>47.539000000000001</v>
      </c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3:34" x14ac:dyDescent="0.25">
      <c r="C61">
        <v>7.3529999999999998</v>
      </c>
      <c r="D61">
        <v>55.591999999999999</v>
      </c>
      <c r="H61">
        <v>2.5329999999999999</v>
      </c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3:34" x14ac:dyDescent="0.25">
      <c r="C62">
        <v>17.352</v>
      </c>
      <c r="D62">
        <v>55.585000000000001</v>
      </c>
      <c r="H62">
        <v>52.529000000000003</v>
      </c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3:34" x14ac:dyDescent="0.25">
      <c r="C63">
        <v>52.344000000000001</v>
      </c>
      <c r="D63">
        <v>42.886000000000003</v>
      </c>
      <c r="H63">
        <v>67.519000000000005</v>
      </c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3:34" x14ac:dyDescent="0.25">
      <c r="C64">
        <v>67.341999999999999</v>
      </c>
      <c r="D64">
        <v>1.702</v>
      </c>
      <c r="H64">
        <v>37.500999999999998</v>
      </c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spans="1:34" x14ac:dyDescent="0.25">
      <c r="C65">
        <v>52.335999999999999</v>
      </c>
      <c r="D65">
        <v>1.698</v>
      </c>
      <c r="H65">
        <v>72.492999999999995</v>
      </c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x14ac:dyDescent="0.25">
      <c r="C66">
        <v>57.322000000000003</v>
      </c>
      <c r="D66">
        <v>7.9009999999999998</v>
      </c>
      <c r="H66">
        <v>17.481000000000002</v>
      </c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 x14ac:dyDescent="0.25">
      <c r="C67">
        <v>5.5629999999999997</v>
      </c>
      <c r="D67">
        <v>41.308</v>
      </c>
      <c r="H67">
        <v>7.48</v>
      </c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1:34" x14ac:dyDescent="0.25">
      <c r="C68">
        <v>5.556</v>
      </c>
      <c r="D68">
        <v>56.302999999999997</v>
      </c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x14ac:dyDescent="0.25">
      <c r="D69">
        <v>71.302000000000007</v>
      </c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x14ac:dyDescent="0.25">
      <c r="D70">
        <v>26.3</v>
      </c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x14ac:dyDescent="0.25">
      <c r="D71">
        <v>11.298999999999999</v>
      </c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x14ac:dyDescent="0.25">
      <c r="D72">
        <v>61.296999999999997</v>
      </c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x14ac:dyDescent="0.25">
      <c r="D73">
        <v>1.2949999999999999</v>
      </c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x14ac:dyDescent="0.25">
      <c r="D74">
        <v>13.445</v>
      </c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x14ac:dyDescent="0.25">
      <c r="D75">
        <v>58.442</v>
      </c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x14ac:dyDescent="0.25"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x14ac:dyDescent="0.25"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x14ac:dyDescent="0.25">
      <c r="A78" s="3" t="s">
        <v>81</v>
      </c>
      <c r="W78" s="10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x14ac:dyDescent="0.25">
      <c r="A79" s="3"/>
      <c r="C79" t="s">
        <v>62</v>
      </c>
      <c r="D79" t="s">
        <v>62</v>
      </c>
      <c r="E79" t="s">
        <v>62</v>
      </c>
      <c r="H79" t="s">
        <v>78</v>
      </c>
      <c r="I79" t="s">
        <v>78</v>
      </c>
      <c r="J79" t="s">
        <v>62</v>
      </c>
      <c r="M79" s="11" t="s">
        <v>62</v>
      </c>
      <c r="N79" s="11" t="s">
        <v>62</v>
      </c>
      <c r="O79" t="s">
        <v>62</v>
      </c>
      <c r="R79" t="s">
        <v>78</v>
      </c>
      <c r="S79" t="s">
        <v>78</v>
      </c>
      <c r="T79" t="s">
        <v>62</v>
      </c>
      <c r="W79" s="10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x14ac:dyDescent="0.25">
      <c r="A80" s="3" t="s">
        <v>82</v>
      </c>
      <c r="C80">
        <v>1E-3</v>
      </c>
      <c r="D80">
        <v>1E-3</v>
      </c>
      <c r="E80">
        <v>0.33</v>
      </c>
      <c r="H80">
        <v>8.9999999999999993E-3</v>
      </c>
      <c r="I80">
        <v>1.4999999999999999E-2</v>
      </c>
      <c r="J80">
        <v>1.7999999999999999E-2</v>
      </c>
      <c r="M80">
        <v>1E-3</v>
      </c>
      <c r="N80">
        <v>0.03</v>
      </c>
      <c r="O80">
        <v>0.1</v>
      </c>
      <c r="R80">
        <v>0.86399999999999999</v>
      </c>
      <c r="S80">
        <v>7.0999999999999994E-2</v>
      </c>
      <c r="T80">
        <v>1.7999999999999999E-2</v>
      </c>
      <c r="W80" s="10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x14ac:dyDescent="0.25">
      <c r="A81" s="3" t="s">
        <v>83</v>
      </c>
      <c r="C81" t="s">
        <v>84</v>
      </c>
      <c r="D81" t="s">
        <v>84</v>
      </c>
      <c r="E81" t="s">
        <v>84</v>
      </c>
      <c r="H81" t="s">
        <v>84</v>
      </c>
      <c r="I81" t="s">
        <v>84</v>
      </c>
      <c r="J81" t="s">
        <v>84</v>
      </c>
      <c r="M81" s="8">
        <v>2</v>
      </c>
      <c r="N81" t="s">
        <v>84</v>
      </c>
      <c r="R81" t="s">
        <v>84</v>
      </c>
      <c r="S81" t="s">
        <v>84</v>
      </c>
      <c r="T81" t="s">
        <v>84</v>
      </c>
      <c r="W81" s="10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x14ac:dyDescent="0.25">
      <c r="A82" s="3"/>
      <c r="W82" s="10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x14ac:dyDescent="0.25">
      <c r="A83" s="3" t="s">
        <v>85</v>
      </c>
      <c r="W83" s="10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x14ac:dyDescent="0.25"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x14ac:dyDescent="0.25">
      <c r="A85" s="3" t="s">
        <v>86</v>
      </c>
      <c r="C85">
        <v>168</v>
      </c>
      <c r="D85">
        <v>471</v>
      </c>
      <c r="E85">
        <v>80</v>
      </c>
      <c r="H85">
        <v>93</v>
      </c>
      <c r="I85">
        <v>83</v>
      </c>
      <c r="J85">
        <v>3</v>
      </c>
      <c r="M85">
        <v>168</v>
      </c>
      <c r="N85">
        <v>471</v>
      </c>
      <c r="O85">
        <v>80</v>
      </c>
      <c r="R85">
        <v>93</v>
      </c>
      <c r="S85">
        <v>83</v>
      </c>
      <c r="T85">
        <v>3</v>
      </c>
      <c r="W85" s="10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x14ac:dyDescent="0.25">
      <c r="A86" s="3" t="s">
        <v>87</v>
      </c>
      <c r="C86">
        <v>3.3719999999999999</v>
      </c>
      <c r="D86">
        <v>2.8029999999999999</v>
      </c>
      <c r="E86">
        <v>1.6279999999999999</v>
      </c>
      <c r="H86">
        <v>0.873</v>
      </c>
      <c r="I86">
        <v>0.95399999999999996</v>
      </c>
      <c r="J86">
        <v>3.5030000000000001</v>
      </c>
      <c r="M86">
        <v>3.3719999999999999</v>
      </c>
      <c r="N86">
        <v>2.8029999999999999</v>
      </c>
      <c r="O86">
        <v>1.6279999999999999</v>
      </c>
      <c r="R86">
        <v>0.873</v>
      </c>
      <c r="S86">
        <v>0.95399999999999996</v>
      </c>
      <c r="T86">
        <v>3.5030000000000001</v>
      </c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x14ac:dyDescent="0.25">
      <c r="A87" s="3" t="s">
        <v>88</v>
      </c>
      <c r="C87">
        <v>6.9999999999999999E-4</v>
      </c>
      <c r="D87">
        <v>5.0000000000000001E-3</v>
      </c>
      <c r="E87">
        <v>0.108</v>
      </c>
      <c r="H87">
        <v>0.40400000000000003</v>
      </c>
      <c r="I87">
        <v>0.35899999999999999</v>
      </c>
      <c r="J87">
        <v>1.0000000000000001E-5</v>
      </c>
      <c r="M87">
        <v>6.9999999999999999E-4</v>
      </c>
      <c r="N87">
        <v>5.0000000000000001E-3</v>
      </c>
      <c r="O87">
        <v>0.108</v>
      </c>
      <c r="R87">
        <v>0.40400000000000003</v>
      </c>
      <c r="S87">
        <v>0.35899999999999999</v>
      </c>
      <c r="T87">
        <v>1.0000000000000001E-5</v>
      </c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x14ac:dyDescent="0.25"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x14ac:dyDescent="0.25">
      <c r="A89" s="3" t="s">
        <v>89</v>
      </c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x14ac:dyDescent="0.25">
      <c r="A90" s="3" t="s">
        <v>61</v>
      </c>
      <c r="E90">
        <v>35</v>
      </c>
      <c r="O90">
        <v>35</v>
      </c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x14ac:dyDescent="0.25">
      <c r="A91" s="3" t="s">
        <v>88</v>
      </c>
      <c r="E91">
        <v>0.13100000000000001</v>
      </c>
      <c r="O91">
        <v>0.13100000000000001</v>
      </c>
    </row>
    <row r="92" spans="1:34" x14ac:dyDescent="0.25">
      <c r="A92" s="3" t="s">
        <v>90</v>
      </c>
      <c r="E92">
        <v>0.59199999999999997</v>
      </c>
      <c r="O92">
        <v>0.59199999999999997</v>
      </c>
    </row>
    <row r="93" spans="1:34" x14ac:dyDescent="0.25">
      <c r="A93" s="3" t="s">
        <v>72</v>
      </c>
      <c r="E93">
        <v>1.546</v>
      </c>
      <c r="O93">
        <v>1.546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90E5-3525-4869-B684-060030E7C776}">
  <dimension ref="A1:AG77"/>
  <sheetViews>
    <sheetView topLeftCell="A22" zoomScale="55" zoomScaleNormal="55" workbookViewId="0">
      <selection activeCell="H78" sqref="H78"/>
    </sheetView>
  </sheetViews>
  <sheetFormatPr defaultRowHeight="15" x14ac:dyDescent="0.25"/>
  <cols>
    <col min="1" max="1" width="23.140625" customWidth="1"/>
    <col min="3" max="3" width="17" bestFit="1" customWidth="1"/>
    <col min="4" max="4" width="16" bestFit="1" customWidth="1"/>
    <col min="5" max="5" width="24" customWidth="1"/>
    <col min="11" max="11" width="11.28515625" customWidth="1"/>
  </cols>
  <sheetData>
    <row r="1" spans="1:33" x14ac:dyDescent="0.25">
      <c r="A1" s="3"/>
    </row>
    <row r="2" spans="1:33" x14ac:dyDescent="0.25">
      <c r="M2" s="3" t="s">
        <v>46</v>
      </c>
      <c r="N2" s="3"/>
    </row>
    <row r="3" spans="1:33" x14ac:dyDescent="0.25">
      <c r="A3" s="1" t="s">
        <v>45</v>
      </c>
      <c r="C3" s="3" t="s">
        <v>13</v>
      </c>
      <c r="M3" s="3" t="s">
        <v>44</v>
      </c>
      <c r="N3" s="3"/>
    </row>
    <row r="4" spans="1:33" x14ac:dyDescent="0.25">
      <c r="A4" s="1"/>
      <c r="C4" t="s">
        <v>24</v>
      </c>
      <c r="D4" t="s">
        <v>25</v>
      </c>
      <c r="E4" t="s">
        <v>22</v>
      </c>
      <c r="F4" t="s">
        <v>21</v>
      </c>
      <c r="H4" t="s">
        <v>24</v>
      </c>
      <c r="I4" t="s">
        <v>23</v>
      </c>
      <c r="J4" t="s">
        <v>22</v>
      </c>
      <c r="K4" t="s">
        <v>21</v>
      </c>
      <c r="M4" s="3" t="s">
        <v>43</v>
      </c>
      <c r="N4" s="3"/>
    </row>
    <row r="5" spans="1:33" x14ac:dyDescent="0.25">
      <c r="A5" s="1"/>
      <c r="C5" t="s">
        <v>42</v>
      </c>
      <c r="D5">
        <f>F5/(E5+F5)</f>
        <v>0.6</v>
      </c>
      <c r="E5">
        <v>18</v>
      </c>
      <c r="F5">
        <v>27</v>
      </c>
      <c r="H5" t="s">
        <v>41</v>
      </c>
      <c r="I5">
        <f>K5/(J5+K5)</f>
        <v>0.31428571428571428</v>
      </c>
      <c r="J5">
        <v>48</v>
      </c>
      <c r="K5">
        <v>22</v>
      </c>
      <c r="M5" s="3"/>
      <c r="N5" s="3"/>
    </row>
    <row r="6" spans="1:33" x14ac:dyDescent="0.25">
      <c r="A6" s="1"/>
      <c r="C6" t="s">
        <v>40</v>
      </c>
      <c r="D6">
        <f>F6/(E6+F6)</f>
        <v>0.44117647058823528</v>
      </c>
      <c r="E6">
        <v>19</v>
      </c>
      <c r="F6">
        <v>15</v>
      </c>
      <c r="H6" t="s">
        <v>39</v>
      </c>
      <c r="I6">
        <f>K6/(J6+K6)</f>
        <v>0.23762376237623761</v>
      </c>
      <c r="J6">
        <v>77</v>
      </c>
      <c r="K6">
        <v>24</v>
      </c>
      <c r="M6" s="3" t="s">
        <v>38</v>
      </c>
      <c r="N6" s="3"/>
    </row>
    <row r="7" spans="1:33" x14ac:dyDescent="0.25">
      <c r="A7" s="1"/>
      <c r="C7" t="s">
        <v>37</v>
      </c>
      <c r="D7">
        <f>F7/(E7+F7)</f>
        <v>0.68</v>
      </c>
      <c r="E7">
        <v>8</v>
      </c>
      <c r="F7">
        <v>17</v>
      </c>
      <c r="H7" t="s">
        <v>36</v>
      </c>
      <c r="I7">
        <f>K7/(J7+K7)</f>
        <v>0.41463414634146339</v>
      </c>
      <c r="J7">
        <v>24</v>
      </c>
      <c r="K7">
        <v>17</v>
      </c>
    </row>
    <row r="8" spans="1:33" x14ac:dyDescent="0.25">
      <c r="A8" s="1"/>
      <c r="M8" s="6"/>
    </row>
    <row r="9" spans="1:33" x14ac:dyDescent="0.25">
      <c r="A9" s="1"/>
      <c r="C9" t="s">
        <v>1</v>
      </c>
      <c r="D9">
        <f t="shared" ref="D9:K9" si="0">COUNT(D5:D7)</f>
        <v>3</v>
      </c>
      <c r="E9">
        <f t="shared" si="0"/>
        <v>3</v>
      </c>
      <c r="F9">
        <f t="shared" si="0"/>
        <v>3</v>
      </c>
      <c r="G9">
        <f t="shared" si="0"/>
        <v>0</v>
      </c>
      <c r="H9">
        <f t="shared" si="0"/>
        <v>0</v>
      </c>
      <c r="I9">
        <f t="shared" si="0"/>
        <v>3</v>
      </c>
      <c r="J9">
        <f t="shared" si="0"/>
        <v>3</v>
      </c>
      <c r="K9">
        <f t="shared" si="0"/>
        <v>3</v>
      </c>
      <c r="M9" s="6"/>
    </row>
    <row r="10" spans="1:33" x14ac:dyDescent="0.25">
      <c r="A10" s="1"/>
      <c r="C10" t="s">
        <v>0</v>
      </c>
      <c r="D10">
        <f t="shared" ref="D10:K10" si="1">AVERAGE(D5:D7)</f>
        <v>0.57372549019607844</v>
      </c>
      <c r="E10">
        <f t="shared" si="1"/>
        <v>15</v>
      </c>
      <c r="F10">
        <f t="shared" si="1"/>
        <v>19.666666666666668</v>
      </c>
      <c r="G10" t="e">
        <f t="shared" si="1"/>
        <v>#DIV/0!</v>
      </c>
      <c r="H10" t="e">
        <f t="shared" si="1"/>
        <v>#DIV/0!</v>
      </c>
      <c r="I10">
        <f t="shared" si="1"/>
        <v>0.32218120766780506</v>
      </c>
      <c r="J10">
        <f t="shared" si="1"/>
        <v>49.666666666666664</v>
      </c>
      <c r="K10">
        <f t="shared" si="1"/>
        <v>21</v>
      </c>
      <c r="M10" s="6"/>
    </row>
    <row r="11" spans="1:33" x14ac:dyDescent="0.25">
      <c r="A11" s="1"/>
      <c r="C11" t="s">
        <v>16</v>
      </c>
      <c r="D11">
        <f t="shared" ref="D11:K11" si="2">_xlfn.STDEV.S(D5:D7)</f>
        <v>0.12156040452898442</v>
      </c>
      <c r="E11">
        <f t="shared" si="2"/>
        <v>6.0827625302982193</v>
      </c>
      <c r="F11">
        <f t="shared" si="2"/>
        <v>6.4291005073286396</v>
      </c>
      <c r="G11" t="e">
        <f t="shared" si="2"/>
        <v>#DIV/0!</v>
      </c>
      <c r="H11" t="e">
        <f t="shared" si="2"/>
        <v>#DIV/0!</v>
      </c>
      <c r="I11">
        <f t="shared" si="2"/>
        <v>8.8768931049602776E-2</v>
      </c>
      <c r="J11">
        <f t="shared" si="2"/>
        <v>26.539279065817396</v>
      </c>
      <c r="K11">
        <f t="shared" si="2"/>
        <v>3.6055512754639891</v>
      </c>
      <c r="M11" s="6"/>
    </row>
    <row r="12" spans="1:33" x14ac:dyDescent="0.25">
      <c r="A12" s="1"/>
      <c r="C12" t="s">
        <v>2</v>
      </c>
      <c r="D12">
        <f t="shared" ref="D12:K12" si="3">D11/SQRT(D9)</f>
        <v>7.0182932277608967E-2</v>
      </c>
      <c r="E12">
        <f t="shared" si="3"/>
        <v>3.5118845842842461</v>
      </c>
      <c r="F12">
        <f t="shared" si="3"/>
        <v>3.7118429085533498</v>
      </c>
      <c r="G12" t="e">
        <f t="shared" si="3"/>
        <v>#DIV/0!</v>
      </c>
      <c r="H12" t="e">
        <f t="shared" si="3"/>
        <v>#DIV/0!</v>
      </c>
      <c r="I12">
        <f t="shared" si="3"/>
        <v>5.1250766237163493E-2</v>
      </c>
      <c r="J12">
        <f t="shared" si="3"/>
        <v>15.322459912748274</v>
      </c>
      <c r="K12">
        <f t="shared" si="3"/>
        <v>2.0816659994661326</v>
      </c>
      <c r="M12" s="6"/>
      <c r="AE12" s="6"/>
      <c r="AF12" s="6"/>
      <c r="AG12" s="6"/>
    </row>
    <row r="13" spans="1:33" x14ac:dyDescent="0.25">
      <c r="A13" s="1"/>
      <c r="M13" s="6"/>
      <c r="AE13" s="6"/>
      <c r="AF13" s="6"/>
      <c r="AG13" s="6"/>
    </row>
    <row r="14" spans="1:33" x14ac:dyDescent="0.25">
      <c r="A14" s="1"/>
      <c r="M14" s="6"/>
      <c r="AE14" s="6"/>
      <c r="AF14" s="6"/>
      <c r="AG14" s="6"/>
    </row>
    <row r="15" spans="1:33" x14ac:dyDescent="0.25">
      <c r="A15" s="1"/>
      <c r="M15" s="6"/>
      <c r="AE15" s="6"/>
      <c r="AF15" s="6"/>
      <c r="AG15" s="6"/>
    </row>
    <row r="16" spans="1:33" x14ac:dyDescent="0.25">
      <c r="A16" s="1"/>
      <c r="C16" s="3" t="s">
        <v>9</v>
      </c>
      <c r="M16" s="6"/>
      <c r="AE16" s="6"/>
      <c r="AF16" s="6"/>
      <c r="AG16" s="6"/>
    </row>
    <row r="17" spans="1:33" x14ac:dyDescent="0.25">
      <c r="A17" s="1"/>
      <c r="C17" t="s">
        <v>24</v>
      </c>
      <c r="D17" t="s">
        <v>25</v>
      </c>
      <c r="E17" t="s">
        <v>22</v>
      </c>
      <c r="F17" t="s">
        <v>21</v>
      </c>
      <c r="H17" t="s">
        <v>24</v>
      </c>
      <c r="I17" t="s">
        <v>23</v>
      </c>
      <c r="J17" t="s">
        <v>22</v>
      </c>
      <c r="K17" t="s">
        <v>21</v>
      </c>
      <c r="M17" s="6"/>
      <c r="AE17" s="6"/>
      <c r="AF17" s="6"/>
      <c r="AG17" s="6"/>
    </row>
    <row r="18" spans="1:33" x14ac:dyDescent="0.25">
      <c r="A18" s="1"/>
      <c r="C18" t="s">
        <v>34</v>
      </c>
      <c r="D18">
        <f>F18/(E18+F18)</f>
        <v>0.55555555555555558</v>
      </c>
      <c r="E18">
        <v>4</v>
      </c>
      <c r="F18">
        <v>5</v>
      </c>
      <c r="H18" t="s">
        <v>33</v>
      </c>
      <c r="I18">
        <f>K18/(J18+K18)</f>
        <v>0.21739130434782608</v>
      </c>
      <c r="J18">
        <v>18</v>
      </c>
      <c r="K18">
        <v>5</v>
      </c>
    </row>
    <row r="19" spans="1:33" x14ac:dyDescent="0.25">
      <c r="A19" s="1"/>
      <c r="C19" t="s">
        <v>32</v>
      </c>
      <c r="D19">
        <f>F19/(E19+F19)</f>
        <v>0.30188679245283018</v>
      </c>
      <c r="E19">
        <v>37</v>
      </c>
      <c r="F19">
        <v>16</v>
      </c>
      <c r="H19" t="s">
        <v>31</v>
      </c>
      <c r="I19">
        <f>K19/(J19+K19)</f>
        <v>0.43478260869565216</v>
      </c>
      <c r="J19">
        <v>13</v>
      </c>
      <c r="K19">
        <v>10</v>
      </c>
    </row>
    <row r="20" spans="1:33" x14ac:dyDescent="0.25">
      <c r="A20" s="1"/>
      <c r="C20" t="s">
        <v>30</v>
      </c>
      <c r="D20">
        <f>F20/(E20+F20)</f>
        <v>0.83333333333333337</v>
      </c>
      <c r="E20">
        <v>3</v>
      </c>
      <c r="F20">
        <v>15</v>
      </c>
      <c r="H20" t="s">
        <v>29</v>
      </c>
      <c r="I20">
        <f>K20/(J20+K20)</f>
        <v>0.3</v>
      </c>
      <c r="J20">
        <v>21</v>
      </c>
      <c r="K20">
        <v>9</v>
      </c>
    </row>
    <row r="21" spans="1:33" x14ac:dyDescent="0.25">
      <c r="A21" s="1"/>
      <c r="C21" t="s">
        <v>28</v>
      </c>
      <c r="D21">
        <f>F21/(E21+F21)</f>
        <v>0.46153846153846156</v>
      </c>
      <c r="E21">
        <v>21</v>
      </c>
      <c r="F21">
        <v>18</v>
      </c>
      <c r="H21" t="s">
        <v>27</v>
      </c>
      <c r="I21">
        <f>K21/(J21+K21)</f>
        <v>0.18292682926829268</v>
      </c>
      <c r="J21">
        <v>67</v>
      </c>
      <c r="K21">
        <v>15</v>
      </c>
    </row>
    <row r="22" spans="1:33" x14ac:dyDescent="0.25">
      <c r="A22" s="1"/>
    </row>
    <row r="23" spans="1:33" x14ac:dyDescent="0.25">
      <c r="A23" s="1"/>
      <c r="C23" t="s">
        <v>1</v>
      </c>
      <c r="D23">
        <f t="shared" ref="D23:K23" si="4">COUNT(D18:D21)</f>
        <v>4</v>
      </c>
      <c r="E23">
        <f t="shared" si="4"/>
        <v>4</v>
      </c>
      <c r="F23">
        <f t="shared" si="4"/>
        <v>4</v>
      </c>
      <c r="G23">
        <f t="shared" si="4"/>
        <v>0</v>
      </c>
      <c r="H23">
        <f t="shared" si="4"/>
        <v>0</v>
      </c>
      <c r="I23">
        <f t="shared" si="4"/>
        <v>4</v>
      </c>
      <c r="J23">
        <f t="shared" si="4"/>
        <v>4</v>
      </c>
      <c r="K23">
        <f t="shared" si="4"/>
        <v>4</v>
      </c>
    </row>
    <row r="24" spans="1:33" x14ac:dyDescent="0.25">
      <c r="A24" s="1"/>
      <c r="C24" t="s">
        <v>0</v>
      </c>
      <c r="D24">
        <f t="shared" ref="D24:K24" si="5">AVERAGE(D18:D21)</f>
        <v>0.53807853572004516</v>
      </c>
      <c r="E24">
        <f t="shared" si="5"/>
        <v>16.25</v>
      </c>
      <c r="F24">
        <f t="shared" si="5"/>
        <v>13.5</v>
      </c>
      <c r="G24" t="e">
        <f t="shared" si="5"/>
        <v>#DIV/0!</v>
      </c>
      <c r="H24" t="e">
        <f t="shared" si="5"/>
        <v>#DIV/0!</v>
      </c>
      <c r="I24">
        <f t="shared" si="5"/>
        <v>0.28377518557794273</v>
      </c>
      <c r="J24">
        <f t="shared" si="5"/>
        <v>29.75</v>
      </c>
      <c r="K24">
        <f t="shared" si="5"/>
        <v>9.75</v>
      </c>
    </row>
    <row r="25" spans="1:33" x14ac:dyDescent="0.25">
      <c r="A25" s="1"/>
      <c r="C25" t="s">
        <v>16</v>
      </c>
      <c r="D25">
        <f t="shared" ref="D25:K25" si="6">STDEV(D18:D21)</f>
        <v>0.22295422869528111</v>
      </c>
      <c r="E25">
        <f t="shared" si="6"/>
        <v>16.11159003119597</v>
      </c>
      <c r="F25">
        <f t="shared" si="6"/>
        <v>5.8022983951764031</v>
      </c>
      <c r="G25" t="e">
        <f t="shared" si="6"/>
        <v>#DIV/0!</v>
      </c>
      <c r="H25" t="e">
        <f t="shared" si="6"/>
        <v>#DIV/0!</v>
      </c>
      <c r="I25">
        <f t="shared" si="6"/>
        <v>0.11201740504227232</v>
      </c>
      <c r="J25">
        <f t="shared" si="6"/>
        <v>25.051613387830599</v>
      </c>
      <c r="K25">
        <f t="shared" si="6"/>
        <v>4.1129875597510219</v>
      </c>
    </row>
    <row r="26" spans="1:33" x14ac:dyDescent="0.25">
      <c r="A26" s="1"/>
      <c r="C26" t="s">
        <v>2</v>
      </c>
      <c r="D26">
        <f t="shared" ref="D26:K26" si="7">D25/SQRT(D23)</f>
        <v>0.11147711434764056</v>
      </c>
      <c r="E26">
        <f t="shared" si="7"/>
        <v>8.0557950155979849</v>
      </c>
      <c r="F26">
        <f t="shared" si="7"/>
        <v>2.9011491975882016</v>
      </c>
      <c r="G26" t="e">
        <f t="shared" si="7"/>
        <v>#DIV/0!</v>
      </c>
      <c r="H26" t="e">
        <f t="shared" si="7"/>
        <v>#DIV/0!</v>
      </c>
      <c r="I26">
        <f t="shared" si="7"/>
        <v>5.6008702521136162E-2</v>
      </c>
      <c r="J26">
        <f t="shared" si="7"/>
        <v>12.5258066939153</v>
      </c>
      <c r="K26">
        <f t="shared" si="7"/>
        <v>2.056493779875511</v>
      </c>
    </row>
    <row r="27" spans="1:33" x14ac:dyDescent="0.25">
      <c r="A27" s="1"/>
    </row>
    <row r="28" spans="1:33" x14ac:dyDescent="0.25">
      <c r="A28" s="1"/>
    </row>
    <row r="29" spans="1:33" x14ac:dyDescent="0.25">
      <c r="A29" s="1"/>
      <c r="C29" s="3" t="s">
        <v>10</v>
      </c>
    </row>
    <row r="30" spans="1:33" x14ac:dyDescent="0.25">
      <c r="A30" s="1"/>
      <c r="C30" t="s">
        <v>24</v>
      </c>
      <c r="D30" t="s">
        <v>25</v>
      </c>
      <c r="E30" t="s">
        <v>22</v>
      </c>
      <c r="F30" t="s">
        <v>21</v>
      </c>
      <c r="H30" t="s">
        <v>24</v>
      </c>
      <c r="I30" t="s">
        <v>23</v>
      </c>
      <c r="J30" t="s">
        <v>22</v>
      </c>
      <c r="K30" t="s">
        <v>21</v>
      </c>
    </row>
    <row r="31" spans="1:33" x14ac:dyDescent="0.25">
      <c r="A31" s="1"/>
      <c r="C31" t="s">
        <v>17</v>
      </c>
      <c r="D31">
        <f>F31/(E31+F31)</f>
        <v>0.32727272727272727</v>
      </c>
      <c r="E31">
        <v>37</v>
      </c>
      <c r="F31">
        <v>18</v>
      </c>
      <c r="H31" t="s">
        <v>20</v>
      </c>
      <c r="I31">
        <f>K31/(J31+K31)</f>
        <v>0.2857142857142857</v>
      </c>
      <c r="J31">
        <v>35</v>
      </c>
      <c r="K31">
        <v>14</v>
      </c>
    </row>
    <row r="32" spans="1:33" x14ac:dyDescent="0.25">
      <c r="A32" s="1"/>
      <c r="C32" t="s">
        <v>19</v>
      </c>
      <c r="D32">
        <f>F32/(E32+F32)</f>
        <v>0.5</v>
      </c>
      <c r="E32">
        <v>10</v>
      </c>
      <c r="F32">
        <v>10</v>
      </c>
      <c r="H32" t="s">
        <v>18</v>
      </c>
      <c r="I32">
        <f>K32/(J32+K32)</f>
        <v>0.4107142857142857</v>
      </c>
      <c r="J32">
        <v>33</v>
      </c>
      <c r="K32">
        <v>23</v>
      </c>
    </row>
    <row r="33" spans="1:13" x14ac:dyDescent="0.25">
      <c r="A33" s="1"/>
      <c r="H33" t="s">
        <v>17</v>
      </c>
      <c r="I33">
        <f>K33/(J33+K33)</f>
        <v>0.5</v>
      </c>
      <c r="J33">
        <v>3</v>
      </c>
      <c r="K33">
        <v>3</v>
      </c>
    </row>
    <row r="34" spans="1:13" x14ac:dyDescent="0.25">
      <c r="A34" s="1"/>
      <c r="C34" t="s">
        <v>1</v>
      </c>
      <c r="D34">
        <f t="shared" ref="D34:K34" si="8">COUNT(D31:D33)</f>
        <v>2</v>
      </c>
      <c r="E34">
        <f t="shared" si="8"/>
        <v>2</v>
      </c>
      <c r="F34">
        <f t="shared" si="8"/>
        <v>2</v>
      </c>
      <c r="G34">
        <f t="shared" si="8"/>
        <v>0</v>
      </c>
      <c r="H34">
        <f t="shared" si="8"/>
        <v>0</v>
      </c>
      <c r="I34">
        <f t="shared" si="8"/>
        <v>3</v>
      </c>
      <c r="J34">
        <f t="shared" si="8"/>
        <v>3</v>
      </c>
      <c r="K34">
        <f t="shared" si="8"/>
        <v>3</v>
      </c>
    </row>
    <row r="35" spans="1:13" x14ac:dyDescent="0.25">
      <c r="A35" s="1"/>
      <c r="C35" t="s">
        <v>0</v>
      </c>
      <c r="D35">
        <f t="shared" ref="D35:K35" si="9">AVERAGE(D31:D33)</f>
        <v>0.41363636363636364</v>
      </c>
      <c r="E35">
        <f t="shared" si="9"/>
        <v>23.5</v>
      </c>
      <c r="F35">
        <f t="shared" si="9"/>
        <v>14</v>
      </c>
      <c r="G35" t="e">
        <f t="shared" si="9"/>
        <v>#DIV/0!</v>
      </c>
      <c r="H35" t="e">
        <f t="shared" si="9"/>
        <v>#DIV/0!</v>
      </c>
      <c r="I35">
        <f t="shared" si="9"/>
        <v>0.39880952380952378</v>
      </c>
      <c r="J35">
        <f t="shared" si="9"/>
        <v>23.666666666666668</v>
      </c>
      <c r="K35">
        <f t="shared" si="9"/>
        <v>13.333333333333334</v>
      </c>
    </row>
    <row r="36" spans="1:13" x14ac:dyDescent="0.25">
      <c r="A36" s="1"/>
      <c r="C36" t="s">
        <v>16</v>
      </c>
      <c r="D36">
        <f t="shared" ref="D36:K36" si="10">_xlfn.STDEV.S(D31:D33)</f>
        <v>0.12213662584131291</v>
      </c>
      <c r="E36">
        <f t="shared" si="10"/>
        <v>19.091883092036785</v>
      </c>
      <c r="F36">
        <f t="shared" si="10"/>
        <v>5.6568542494923806</v>
      </c>
      <c r="G36" t="e">
        <f t="shared" si="10"/>
        <v>#DIV/0!</v>
      </c>
      <c r="H36" t="e">
        <f t="shared" si="10"/>
        <v>#DIV/0!</v>
      </c>
      <c r="I36">
        <f t="shared" si="10"/>
        <v>0.10763774595253052</v>
      </c>
      <c r="J36">
        <f t="shared" si="10"/>
        <v>17.925772879665004</v>
      </c>
      <c r="K36">
        <f t="shared" si="10"/>
        <v>10.016652800877813</v>
      </c>
    </row>
    <row r="37" spans="1:13" x14ac:dyDescent="0.25">
      <c r="A37" s="1"/>
      <c r="C37" t="s">
        <v>2</v>
      </c>
      <c r="D37">
        <f t="shared" ref="D37:K37" si="11">D36/SQRT(D34)</f>
        <v>8.6363636363636462E-2</v>
      </c>
      <c r="E37">
        <f t="shared" si="11"/>
        <v>13.5</v>
      </c>
      <c r="F37">
        <f t="shared" si="11"/>
        <v>4</v>
      </c>
      <c r="G37" t="e">
        <f t="shared" si="11"/>
        <v>#DIV/0!</v>
      </c>
      <c r="H37" t="e">
        <f t="shared" si="11"/>
        <v>#DIV/0!</v>
      </c>
      <c r="I37">
        <f t="shared" si="11"/>
        <v>6.2144681600658051E-2</v>
      </c>
      <c r="J37">
        <f t="shared" si="11"/>
        <v>10.349449797506685</v>
      </c>
      <c r="K37">
        <f t="shared" si="11"/>
        <v>5.7831171909658243</v>
      </c>
    </row>
    <row r="39" spans="1:13" x14ac:dyDescent="0.25">
      <c r="C39" s="3" t="s">
        <v>13</v>
      </c>
      <c r="G39" s="3" t="s">
        <v>9</v>
      </c>
      <c r="K39" s="3" t="s">
        <v>10</v>
      </c>
    </row>
    <row r="40" spans="1:13" x14ac:dyDescent="0.25">
      <c r="C40" t="s">
        <v>11</v>
      </c>
      <c r="D40" t="s">
        <v>12</v>
      </c>
      <c r="G40" t="s">
        <v>11</v>
      </c>
      <c r="H40" t="s">
        <v>12</v>
      </c>
      <c r="K40" t="s">
        <v>11</v>
      </c>
      <c r="L40" t="s">
        <v>12</v>
      </c>
    </row>
    <row r="41" spans="1:13" x14ac:dyDescent="0.25">
      <c r="A41" s="3" t="s">
        <v>64</v>
      </c>
      <c r="C41" t="s">
        <v>62</v>
      </c>
      <c r="D41" t="s">
        <v>62</v>
      </c>
      <c r="G41" t="s">
        <v>62</v>
      </c>
      <c r="H41" t="s">
        <v>62</v>
      </c>
      <c r="K41" t="s">
        <v>62</v>
      </c>
      <c r="L41" t="s">
        <v>62</v>
      </c>
    </row>
    <row r="42" spans="1:13" x14ac:dyDescent="0.25">
      <c r="A42" t="s">
        <v>59</v>
      </c>
      <c r="C42" t="s">
        <v>71</v>
      </c>
      <c r="D42" t="s">
        <v>71</v>
      </c>
      <c r="G42" t="s">
        <v>71</v>
      </c>
      <c r="H42" t="s">
        <v>71</v>
      </c>
      <c r="K42" t="s">
        <v>71</v>
      </c>
      <c r="L42" t="s">
        <v>71</v>
      </c>
    </row>
    <row r="43" spans="1:13" x14ac:dyDescent="0.25">
      <c r="A43" t="s">
        <v>60</v>
      </c>
      <c r="C43">
        <v>0.64</v>
      </c>
      <c r="D43">
        <v>0.85299999999999998</v>
      </c>
      <c r="G43">
        <v>0.85899999999999999</v>
      </c>
      <c r="H43">
        <v>0.57899999999999996</v>
      </c>
      <c r="K43" t="s">
        <v>71</v>
      </c>
      <c r="L43">
        <v>0.81699999999999995</v>
      </c>
    </row>
    <row r="46" spans="1:13" x14ac:dyDescent="0.25">
      <c r="A46" s="3" t="s">
        <v>73</v>
      </c>
      <c r="C46" t="s">
        <v>72</v>
      </c>
      <c r="D46" t="s">
        <v>61</v>
      </c>
      <c r="E46" t="s">
        <v>62</v>
      </c>
      <c r="G46" t="s">
        <v>72</v>
      </c>
      <c r="H46" t="s">
        <v>61</v>
      </c>
      <c r="I46" t="s">
        <v>62</v>
      </c>
      <c r="K46" t="s">
        <v>72</v>
      </c>
      <c r="L46" t="s">
        <v>61</v>
      </c>
      <c r="M46" t="s">
        <v>62</v>
      </c>
    </row>
    <row r="47" spans="1:13" x14ac:dyDescent="0.25">
      <c r="C47">
        <v>2.895</v>
      </c>
      <c r="D47">
        <v>4</v>
      </c>
      <c r="E47">
        <v>4.3999999999999997E-2</v>
      </c>
      <c r="G47">
        <v>2.0379999999999998</v>
      </c>
      <c r="H47">
        <v>6</v>
      </c>
      <c r="I47">
        <v>8.7999999999999995E-2</v>
      </c>
      <c r="K47">
        <v>0.14399999999999999</v>
      </c>
      <c r="L47">
        <v>3</v>
      </c>
      <c r="M47">
        <v>0.89500000000000002</v>
      </c>
    </row>
    <row r="50" spans="1:5" x14ac:dyDescent="0.25">
      <c r="C50" s="13" t="s">
        <v>26</v>
      </c>
      <c r="D50" s="13"/>
    </row>
    <row r="51" spans="1:5" x14ac:dyDescent="0.25">
      <c r="C51" s="3" t="s">
        <v>11</v>
      </c>
      <c r="D51" s="3" t="s">
        <v>12</v>
      </c>
      <c r="E51" s="3" t="s">
        <v>10</v>
      </c>
    </row>
    <row r="52" spans="1:5" x14ac:dyDescent="0.25">
      <c r="C52">
        <v>0.6</v>
      </c>
      <c r="D52">
        <v>0.31428571428571428</v>
      </c>
      <c r="E52">
        <v>0.32727272727272727</v>
      </c>
    </row>
    <row r="53" spans="1:5" x14ac:dyDescent="0.25">
      <c r="C53">
        <v>0.44117647058823528</v>
      </c>
      <c r="D53">
        <v>0.23762376237623761</v>
      </c>
      <c r="E53">
        <v>0.5</v>
      </c>
    </row>
    <row r="54" spans="1:5" x14ac:dyDescent="0.25">
      <c r="C54">
        <v>0.68</v>
      </c>
      <c r="D54">
        <v>0.41463414634146339</v>
      </c>
      <c r="E54">
        <v>0.2857142857142857</v>
      </c>
    </row>
    <row r="55" spans="1:5" x14ac:dyDescent="0.25">
      <c r="C55">
        <v>0.55555555555555558</v>
      </c>
      <c r="D55">
        <v>0.21739130434782608</v>
      </c>
      <c r="E55">
        <v>0.4107142857142857</v>
      </c>
    </row>
    <row r="56" spans="1:5" x14ac:dyDescent="0.25">
      <c r="C56">
        <v>0.30188679245283018</v>
      </c>
      <c r="D56">
        <v>0.43478260869565216</v>
      </c>
      <c r="E56">
        <v>0.5</v>
      </c>
    </row>
    <row r="57" spans="1:5" x14ac:dyDescent="0.25">
      <c r="C57">
        <v>0.83333333333333337</v>
      </c>
      <c r="D57">
        <v>0.3</v>
      </c>
    </row>
    <row r="58" spans="1:5" x14ac:dyDescent="0.25">
      <c r="C58">
        <v>0.46153846153846156</v>
      </c>
      <c r="D58">
        <v>0.18292682926829268</v>
      </c>
    </row>
    <row r="59" spans="1:5" x14ac:dyDescent="0.25">
      <c r="A59" s="3" t="s">
        <v>64</v>
      </c>
    </row>
    <row r="60" spans="1:5" x14ac:dyDescent="0.25">
      <c r="A60" t="s">
        <v>83</v>
      </c>
      <c r="C60" t="s">
        <v>79</v>
      </c>
      <c r="D60" t="s">
        <v>79</v>
      </c>
      <c r="E60" t="s">
        <v>79</v>
      </c>
    </row>
    <row r="61" spans="1:5" x14ac:dyDescent="0.25">
      <c r="A61" t="s">
        <v>60</v>
      </c>
      <c r="C61">
        <v>0.99199999999999999</v>
      </c>
      <c r="D61">
        <v>0.51300000000000001</v>
      </c>
      <c r="E61">
        <v>0.32700000000000001</v>
      </c>
    </row>
    <row r="63" spans="1:5" x14ac:dyDescent="0.25">
      <c r="A63" t="s">
        <v>92</v>
      </c>
      <c r="C63">
        <v>1.18</v>
      </c>
    </row>
    <row r="64" spans="1:5" x14ac:dyDescent="0.25">
      <c r="A64" t="s">
        <v>93</v>
      </c>
      <c r="C64">
        <v>0.33300000000000002</v>
      </c>
    </row>
    <row r="67" spans="1:5" x14ac:dyDescent="0.25">
      <c r="A67" t="s">
        <v>74</v>
      </c>
    </row>
    <row r="68" spans="1:5" x14ac:dyDescent="0.25">
      <c r="A68" t="s">
        <v>91</v>
      </c>
      <c r="C68">
        <v>6.5720000000000001</v>
      </c>
    </row>
    <row r="69" spans="1:5" x14ac:dyDescent="0.25">
      <c r="A69" t="s">
        <v>88</v>
      </c>
      <c r="C69">
        <v>8.0000000000000002E-3</v>
      </c>
    </row>
    <row r="74" spans="1:5" x14ac:dyDescent="0.25">
      <c r="A74" t="s">
        <v>66</v>
      </c>
      <c r="C74" t="s">
        <v>75</v>
      </c>
      <c r="E74" t="s">
        <v>77</v>
      </c>
    </row>
    <row r="75" spans="1:5" x14ac:dyDescent="0.25">
      <c r="C75">
        <v>6.0000000000000001E-3</v>
      </c>
      <c r="E75">
        <v>0.161</v>
      </c>
    </row>
    <row r="76" spans="1:5" x14ac:dyDescent="0.25">
      <c r="E76" t="s">
        <v>76</v>
      </c>
    </row>
    <row r="77" spans="1:5" x14ac:dyDescent="0.25">
      <c r="E77">
        <v>0.38400000000000001</v>
      </c>
    </row>
  </sheetData>
  <mergeCells count="1">
    <mergeCell ref="C50:D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974E5-A491-41FA-A32D-D8FE2B4DA034}">
  <dimension ref="A1:P33"/>
  <sheetViews>
    <sheetView tabSelected="1" zoomScale="55" zoomScaleNormal="55" workbookViewId="0">
      <selection activeCell="M35" sqref="M35"/>
    </sheetView>
  </sheetViews>
  <sheetFormatPr defaultRowHeight="15" x14ac:dyDescent="0.25"/>
  <cols>
    <col min="1" max="1" width="12.28515625" bestFit="1" customWidth="1"/>
    <col min="2" max="2" width="34.140625" customWidth="1"/>
    <col min="5" max="5" width="15.42578125" customWidth="1"/>
  </cols>
  <sheetData>
    <row r="1" spans="1:16" x14ac:dyDescent="0.25">
      <c r="A1" s="2" t="s">
        <v>47</v>
      </c>
      <c r="B1" s="2" t="s">
        <v>13</v>
      </c>
      <c r="G1" s="2" t="s">
        <v>35</v>
      </c>
      <c r="H1" s="12" t="s">
        <v>11</v>
      </c>
      <c r="I1" s="12"/>
      <c r="J1" s="12" t="s">
        <v>12</v>
      </c>
      <c r="K1" s="12"/>
      <c r="L1" s="2" t="s">
        <v>10</v>
      </c>
    </row>
    <row r="2" spans="1:16" x14ac:dyDescent="0.25">
      <c r="C2" s="12" t="s">
        <v>11</v>
      </c>
      <c r="D2" s="12"/>
      <c r="E2" s="12" t="s">
        <v>12</v>
      </c>
      <c r="F2" s="12"/>
      <c r="H2" t="s">
        <v>34</v>
      </c>
      <c r="I2">
        <v>7.4123333333333301</v>
      </c>
      <c r="J2" t="s">
        <v>33</v>
      </c>
      <c r="K2">
        <v>11.7660153846154</v>
      </c>
      <c r="M2" t="s">
        <v>11</v>
      </c>
      <c r="O2" t="s">
        <v>12</v>
      </c>
    </row>
    <row r="3" spans="1:16" x14ac:dyDescent="0.25">
      <c r="C3" t="s">
        <v>42</v>
      </c>
      <c r="D3">
        <v>17.761377551020399</v>
      </c>
      <c r="E3" t="s">
        <v>41</v>
      </c>
      <c r="F3">
        <v>19.235546511627899</v>
      </c>
      <c r="H3" t="s">
        <v>32</v>
      </c>
      <c r="I3">
        <v>18.269373737373702</v>
      </c>
      <c r="J3" t="s">
        <v>31</v>
      </c>
      <c r="K3">
        <v>5.7230148148148103</v>
      </c>
      <c r="M3" t="s">
        <v>17</v>
      </c>
      <c r="N3">
        <v>18.760462264150998</v>
      </c>
      <c r="O3" t="s">
        <v>20</v>
      </c>
      <c r="P3">
        <v>7.1605967741935501</v>
      </c>
    </row>
    <row r="4" spans="1:16" x14ac:dyDescent="0.25">
      <c r="C4" t="s">
        <v>40</v>
      </c>
      <c r="D4">
        <v>9.2464929577464794</v>
      </c>
      <c r="E4" t="s">
        <v>39</v>
      </c>
      <c r="F4">
        <v>19.627007407407401</v>
      </c>
      <c r="H4" t="s">
        <v>30</v>
      </c>
      <c r="I4">
        <v>6.1559154929577398</v>
      </c>
      <c r="J4" t="s">
        <v>29</v>
      </c>
      <c r="K4">
        <v>16.830672131147502</v>
      </c>
      <c r="M4" t="s">
        <v>19</v>
      </c>
      <c r="N4">
        <v>3.21062325581395</v>
      </c>
      <c r="O4" t="s">
        <v>18</v>
      </c>
      <c r="P4">
        <v>12.957153846153901</v>
      </c>
    </row>
    <row r="5" spans="1:16" x14ac:dyDescent="0.25">
      <c r="C5" t="s">
        <v>37</v>
      </c>
      <c r="D5">
        <v>4.4479285714285703</v>
      </c>
      <c r="E5" t="s">
        <v>36</v>
      </c>
      <c r="F5">
        <v>8.3079695431472</v>
      </c>
      <c r="H5" t="s">
        <v>28</v>
      </c>
      <c r="I5">
        <v>14.9487671232877</v>
      </c>
      <c r="J5" t="s">
        <v>27</v>
      </c>
      <c r="K5">
        <v>25.401275510204101</v>
      </c>
      <c r="O5" t="s">
        <v>48</v>
      </c>
      <c r="P5">
        <v>8.7313448275862093</v>
      </c>
    </row>
    <row r="6" spans="1:16" x14ac:dyDescent="0.25">
      <c r="C6" t="s">
        <v>0</v>
      </c>
      <c r="D6">
        <f>AVERAGE(D3:D5)</f>
        <v>10.485266360065149</v>
      </c>
      <c r="E6" t="e">
        <f>AVERAGE(E3:E5)</f>
        <v>#DIV/0!</v>
      </c>
      <c r="F6">
        <f>AVERAGE(F3:F5)</f>
        <v>15.7235078207275</v>
      </c>
      <c r="H6" t="s">
        <v>0</v>
      </c>
      <c r="I6">
        <f>AVERAGE(I2:I5)</f>
        <v>11.696597421738117</v>
      </c>
      <c r="J6" t="e">
        <f>AVERAGE(J2:J5)</f>
        <v>#DIV/0!</v>
      </c>
      <c r="K6">
        <f>AVERAGE(K2:K5)</f>
        <v>14.930244460195453</v>
      </c>
      <c r="M6" t="s">
        <v>0</v>
      </c>
      <c r="N6">
        <f>AVERAGE(N3:N5)</f>
        <v>10.985542759982474</v>
      </c>
      <c r="O6" t="e">
        <f>AVERAGE(O3:O5)</f>
        <v>#DIV/0!</v>
      </c>
      <c r="P6">
        <f>AVERAGE(P3:P5)</f>
        <v>9.6163651493112194</v>
      </c>
    </row>
    <row r="7" spans="1:16" x14ac:dyDescent="0.25">
      <c r="C7" t="s">
        <v>1</v>
      </c>
      <c r="D7">
        <f>COUNT(D3:D5)</f>
        <v>3</v>
      </c>
      <c r="E7">
        <f>COUNT(E3:E5)</f>
        <v>0</v>
      </c>
      <c r="F7">
        <f>COUNT(F3:F5)</f>
        <v>3</v>
      </c>
      <c r="H7" t="s">
        <v>1</v>
      </c>
      <c r="I7">
        <f>COUNT(I2:I5)</f>
        <v>4</v>
      </c>
      <c r="J7">
        <f>COUNT(J2:J5)</f>
        <v>0</v>
      </c>
      <c r="K7">
        <f>COUNT(K2:K5)</f>
        <v>4</v>
      </c>
      <c r="M7" t="s">
        <v>1</v>
      </c>
      <c r="N7">
        <f>COUNT(N3:N5)</f>
        <v>2</v>
      </c>
      <c r="O7">
        <f>COUNT(O3:O5)</f>
        <v>0</v>
      </c>
      <c r="P7">
        <f>COUNT(P3:P5)</f>
        <v>3</v>
      </c>
    </row>
    <row r="8" spans="1:16" x14ac:dyDescent="0.25">
      <c r="C8" t="s">
        <v>49</v>
      </c>
      <c r="D8">
        <f>_xlfn.STDEV.S(D3:D5)</f>
        <v>6.7426182295728267</v>
      </c>
      <c r="E8" t="e">
        <f>_xlfn.STDEV.S(E3:E5)</f>
        <v>#DIV/0!</v>
      </c>
      <c r="F8">
        <f>_xlfn.STDEV.S(F3:F5)</f>
        <v>6.4250265655423586</v>
      </c>
      <c r="H8" t="s">
        <v>49</v>
      </c>
      <c r="I8">
        <f>_xlfn.STDEV.S(I2:I5)</f>
        <v>5.8546867629892771</v>
      </c>
      <c r="J8" t="e">
        <f>_xlfn.STDEV.S(J2:J5)</f>
        <v>#DIV/0!</v>
      </c>
      <c r="K8">
        <f>_xlfn.STDEV.S(K2:K5)</f>
        <v>8.3274553930214843</v>
      </c>
      <c r="M8" t="s">
        <v>49</v>
      </c>
      <c r="N8">
        <f>_xlfn.STDEV.S(N3:N5)</f>
        <v>10.995396609154225</v>
      </c>
      <c r="O8" t="e">
        <f>_xlfn.STDEV.S(O3:O5)</f>
        <v>#DIV/0!</v>
      </c>
      <c r="P8">
        <f>_xlfn.STDEV.S(P3:P5)</f>
        <v>2.9979099718842606</v>
      </c>
    </row>
    <row r="9" spans="1:16" x14ac:dyDescent="0.25">
      <c r="C9" t="s">
        <v>2</v>
      </c>
      <c r="D9">
        <f>D8/SQRT(D7)</f>
        <v>3.8928524498867496</v>
      </c>
      <c r="E9" t="e">
        <f>E8/SQRT(E7)</f>
        <v>#DIV/0!</v>
      </c>
      <c r="F9">
        <f>F8/SQRT(F7)</f>
        <v>3.7094908171663779</v>
      </c>
      <c r="H9" t="s">
        <v>2</v>
      </c>
      <c r="I9">
        <f>I8/SQRT(I7)</f>
        <v>2.9273433814946386</v>
      </c>
      <c r="J9" t="e">
        <f>J8/SQRT(J7)</f>
        <v>#DIV/0!</v>
      </c>
      <c r="K9">
        <f>K8/SQRT(K7)</f>
        <v>4.1637276965107421</v>
      </c>
      <c r="M9" t="s">
        <v>2</v>
      </c>
      <c r="N9">
        <f>N8/SQRT(N7)</f>
        <v>7.7749195041685226</v>
      </c>
      <c r="O9" t="e">
        <f>O8/SQRT(O7)</f>
        <v>#DIV/0!</v>
      </c>
      <c r="P9">
        <f>P8/SQRT(P7)</f>
        <v>1.7308441292736414</v>
      </c>
    </row>
    <row r="11" spans="1:16" x14ac:dyDescent="0.25">
      <c r="C11" s="12" t="s">
        <v>26</v>
      </c>
      <c r="D11" s="12"/>
      <c r="E11" s="7" t="s">
        <v>10</v>
      </c>
      <c r="F11" s="7"/>
    </row>
    <row r="12" spans="1:16" x14ac:dyDescent="0.25">
      <c r="C12" s="7" t="s">
        <v>11</v>
      </c>
      <c r="D12" s="7" t="s">
        <v>12</v>
      </c>
      <c r="E12" t="s">
        <v>11</v>
      </c>
      <c r="F12" s="7"/>
    </row>
    <row r="13" spans="1:16" x14ac:dyDescent="0.25">
      <c r="C13">
        <v>17.761377551020399</v>
      </c>
      <c r="D13">
        <v>19.235546511627899</v>
      </c>
      <c r="E13">
        <v>18.760462264150998</v>
      </c>
    </row>
    <row r="14" spans="1:16" x14ac:dyDescent="0.25">
      <c r="C14">
        <v>9.2464929577464794</v>
      </c>
      <c r="D14">
        <v>19.627007407407401</v>
      </c>
      <c r="E14">
        <v>3.21062325581395</v>
      </c>
    </row>
    <row r="15" spans="1:16" x14ac:dyDescent="0.25">
      <c r="C15">
        <v>4.4479285714285703</v>
      </c>
      <c r="D15">
        <v>8.3079695431472</v>
      </c>
      <c r="E15">
        <v>7.1605967741935501</v>
      </c>
    </row>
    <row r="16" spans="1:16" x14ac:dyDescent="0.25">
      <c r="C16">
        <v>7.4123333333333301</v>
      </c>
      <c r="D16">
        <v>11.7660153846154</v>
      </c>
      <c r="E16">
        <v>12.957153846153901</v>
      </c>
    </row>
    <row r="17" spans="2:5" x14ac:dyDescent="0.25">
      <c r="C17">
        <v>18.269373737373702</v>
      </c>
      <c r="D17">
        <v>5.7230148148148103</v>
      </c>
      <c r="E17">
        <v>8.7313448275862093</v>
      </c>
    </row>
    <row r="18" spans="2:5" x14ac:dyDescent="0.25">
      <c r="C18">
        <v>6.1559154929577398</v>
      </c>
      <c r="D18">
        <v>16.830672131147502</v>
      </c>
    </row>
    <row r="19" spans="2:5" x14ac:dyDescent="0.25">
      <c r="C19">
        <v>14.9487671232877</v>
      </c>
      <c r="D19">
        <v>25.401275510204101</v>
      </c>
    </row>
    <row r="23" spans="2:5" x14ac:dyDescent="0.25">
      <c r="C23" t="s">
        <v>11</v>
      </c>
      <c r="D23" t="s">
        <v>12</v>
      </c>
      <c r="E23" t="s">
        <v>10</v>
      </c>
    </row>
    <row r="24" spans="2:5" x14ac:dyDescent="0.25">
      <c r="B24" s="3" t="s">
        <v>64</v>
      </c>
    </row>
    <row r="25" spans="2:5" x14ac:dyDescent="0.25">
      <c r="B25" t="s">
        <v>60</v>
      </c>
      <c r="C25">
        <v>0.25800000000000001</v>
      </c>
      <c r="D25">
        <v>0.83099999999999996</v>
      </c>
      <c r="E25">
        <v>0.91</v>
      </c>
    </row>
    <row r="26" spans="2:5" x14ac:dyDescent="0.25">
      <c r="B26" t="s">
        <v>94</v>
      </c>
      <c r="C26" t="s">
        <v>79</v>
      </c>
      <c r="D26" t="s">
        <v>79</v>
      </c>
      <c r="E26" t="s">
        <v>79</v>
      </c>
    </row>
    <row r="28" spans="2:5" x14ac:dyDescent="0.25">
      <c r="B28" t="s">
        <v>92</v>
      </c>
      <c r="C28">
        <v>0.27500000000000002</v>
      </c>
    </row>
    <row r="29" spans="2:5" x14ac:dyDescent="0.25">
      <c r="B29" t="s">
        <v>93</v>
      </c>
      <c r="C29">
        <v>0.76300000000000001</v>
      </c>
    </row>
    <row r="31" spans="2:5" x14ac:dyDescent="0.25">
      <c r="B31" s="3" t="s">
        <v>95</v>
      </c>
    </row>
    <row r="32" spans="2:5" x14ac:dyDescent="0.25">
      <c r="B32" s="3" t="s">
        <v>96</v>
      </c>
      <c r="C32">
        <v>1.1839999999999999</v>
      </c>
    </row>
    <row r="33" spans="2:3" x14ac:dyDescent="0.25">
      <c r="B33" t="s">
        <v>88</v>
      </c>
      <c r="C33">
        <v>0.129</v>
      </c>
    </row>
  </sheetData>
  <mergeCells count="5">
    <mergeCell ref="C11:D11"/>
    <mergeCell ref="H1:I1"/>
    <mergeCell ref="J1:K1"/>
    <mergeCell ref="C2:D2"/>
    <mergeCell ref="E2:F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4B4D-F73F-4452-93D7-FB12109D1885}">
  <dimension ref="A2:Y58"/>
  <sheetViews>
    <sheetView topLeftCell="A7" zoomScale="70" zoomScaleNormal="70" workbookViewId="0">
      <selection activeCell="J49" sqref="J49"/>
    </sheetView>
  </sheetViews>
  <sheetFormatPr defaultRowHeight="15" x14ac:dyDescent="0.25"/>
  <cols>
    <col min="1" max="1" width="33.5703125" bestFit="1" customWidth="1"/>
    <col min="2" max="2" width="12.5703125" bestFit="1" customWidth="1"/>
    <col min="3" max="3" width="11.140625" bestFit="1" customWidth="1"/>
    <col min="7" max="7" width="10.5703125" bestFit="1" customWidth="1"/>
    <col min="11" max="11" width="10.85546875" bestFit="1" customWidth="1"/>
  </cols>
  <sheetData>
    <row r="2" spans="1:25" x14ac:dyDescent="0.25">
      <c r="A2" t="s">
        <v>26</v>
      </c>
      <c r="B2" t="s">
        <v>11</v>
      </c>
      <c r="G2" t="s">
        <v>12</v>
      </c>
      <c r="L2" t="s">
        <v>10</v>
      </c>
    </row>
    <row r="3" spans="1:25" x14ac:dyDescent="0.25">
      <c r="C3" t="s">
        <v>50</v>
      </c>
      <c r="D3" t="s">
        <v>51</v>
      </c>
      <c r="E3" t="s">
        <v>52</v>
      </c>
      <c r="H3" t="s">
        <v>50</v>
      </c>
      <c r="I3" t="s">
        <v>51</v>
      </c>
      <c r="J3" t="s">
        <v>52</v>
      </c>
      <c r="M3" t="s">
        <v>50</v>
      </c>
      <c r="N3" t="s">
        <v>51</v>
      </c>
      <c r="O3" t="s">
        <v>52</v>
      </c>
    </row>
    <row r="4" spans="1:25" x14ac:dyDescent="0.25">
      <c r="B4" s="6" t="s">
        <v>42</v>
      </c>
      <c r="C4">
        <v>0.80298000000000003</v>
      </c>
      <c r="D4">
        <v>0.38767000000000001</v>
      </c>
      <c r="E4">
        <v>8.7160000000000001E-2</v>
      </c>
      <c r="G4" s="6" t="s">
        <v>41</v>
      </c>
      <c r="H4">
        <v>-0.46795999999999999</v>
      </c>
      <c r="I4">
        <v>-0.54108999999999996</v>
      </c>
      <c r="J4">
        <v>-0.31891000000000003</v>
      </c>
      <c r="L4" t="s">
        <v>17</v>
      </c>
      <c r="M4">
        <v>0.21282999999999999</v>
      </c>
      <c r="N4">
        <v>-0.25118000000000001</v>
      </c>
      <c r="O4">
        <v>-0.15953999999999999</v>
      </c>
    </row>
    <row r="5" spans="1:25" x14ac:dyDescent="0.25">
      <c r="B5" s="6" t="s">
        <v>40</v>
      </c>
      <c r="C5">
        <v>-0.63754999999999995</v>
      </c>
      <c r="D5">
        <v>-0.67291000000000001</v>
      </c>
      <c r="E5">
        <v>-0.46840999999999999</v>
      </c>
      <c r="G5" s="6" t="s">
        <v>39</v>
      </c>
      <c r="H5">
        <v>0.28003</v>
      </c>
      <c r="I5">
        <v>0.27937000000000001</v>
      </c>
      <c r="J5">
        <v>6.9419999999999996E-2</v>
      </c>
      <c r="L5" t="s">
        <v>19</v>
      </c>
      <c r="M5">
        <v>0.98116000000000003</v>
      </c>
      <c r="N5">
        <v>9.1600000000000001E-2</v>
      </c>
      <c r="O5">
        <v>-0.22475000000000001</v>
      </c>
    </row>
    <row r="6" spans="1:25" x14ac:dyDescent="0.25">
      <c r="B6" s="6" t="s">
        <v>37</v>
      </c>
      <c r="C6">
        <v>-0.63390000000000002</v>
      </c>
      <c r="D6">
        <v>-1.03607</v>
      </c>
      <c r="E6">
        <v>-0.69557999999999998</v>
      </c>
      <c r="G6" s="6" t="s">
        <v>36</v>
      </c>
      <c r="H6">
        <v>-0.30134</v>
      </c>
      <c r="I6">
        <v>9.9500000000000005E-3</v>
      </c>
      <c r="J6">
        <v>0.13830000000000001</v>
      </c>
      <c r="L6" t="s">
        <v>20</v>
      </c>
      <c r="M6">
        <v>0.18892999999999999</v>
      </c>
      <c r="N6">
        <v>0.38091000000000003</v>
      </c>
      <c r="O6">
        <v>0.58658999999999994</v>
      </c>
    </row>
    <row r="7" spans="1:25" x14ac:dyDescent="0.25">
      <c r="B7" s="6" t="s">
        <v>34</v>
      </c>
      <c r="C7">
        <v>-0.33918999999999999</v>
      </c>
      <c r="D7">
        <v>-0.69733000000000001</v>
      </c>
      <c r="E7">
        <v>-0.44613000000000003</v>
      </c>
      <c r="G7" s="6" t="s">
        <v>33</v>
      </c>
      <c r="H7">
        <v>-1.1948799999999999</v>
      </c>
      <c r="I7">
        <v>-8.6980000000000002E-2</v>
      </c>
      <c r="J7">
        <v>-0.20166000000000001</v>
      </c>
      <c r="L7" t="s">
        <v>18</v>
      </c>
      <c r="M7">
        <v>0.97070000000000001</v>
      </c>
      <c r="N7">
        <v>0.36466999999999999</v>
      </c>
      <c r="O7">
        <v>0.31879999999999997</v>
      </c>
    </row>
    <row r="8" spans="1:25" x14ac:dyDescent="0.25">
      <c r="B8" s="6" t="s">
        <v>32</v>
      </c>
      <c r="C8">
        <v>-0.91071999999999997</v>
      </c>
      <c r="D8">
        <v>-0.46838999999999997</v>
      </c>
      <c r="E8">
        <v>-0.69847000000000004</v>
      </c>
      <c r="G8" s="6" t="s">
        <v>31</v>
      </c>
      <c r="H8">
        <v>0.21276</v>
      </c>
      <c r="I8">
        <v>-0.21870999999999999</v>
      </c>
      <c r="J8">
        <v>0.42658000000000001</v>
      </c>
      <c r="L8" t="s">
        <v>48</v>
      </c>
      <c r="M8">
        <v>0.36357</v>
      </c>
      <c r="N8">
        <v>0.45950000000000002</v>
      </c>
      <c r="O8">
        <v>0.37619999999999998</v>
      </c>
    </row>
    <row r="9" spans="1:25" x14ac:dyDescent="0.25">
      <c r="B9" s="6" t="s">
        <v>30</v>
      </c>
      <c r="C9">
        <v>-0.42169000000000001</v>
      </c>
      <c r="D9">
        <v>3.1669999999999997E-2</v>
      </c>
      <c r="E9">
        <v>-0.19818</v>
      </c>
      <c r="G9" s="6" t="s">
        <v>29</v>
      </c>
      <c r="H9">
        <v>-6.7000000000000002E-3</v>
      </c>
      <c r="I9">
        <v>8.8999999999999995E-4</v>
      </c>
      <c r="J9">
        <v>0.17213999999999999</v>
      </c>
    </row>
    <row r="10" spans="1:25" x14ac:dyDescent="0.25">
      <c r="A10" t="s">
        <v>57</v>
      </c>
      <c r="B10" s="6" t="s">
        <v>28</v>
      </c>
      <c r="C10">
        <v>-0.32483000000000001</v>
      </c>
      <c r="D10">
        <v>-0.58865000000000001</v>
      </c>
      <c r="E10">
        <v>3.6409999999999998E-2</v>
      </c>
      <c r="G10" s="6" t="s">
        <v>27</v>
      </c>
      <c r="H10">
        <v>-0.38851999999999998</v>
      </c>
      <c r="I10">
        <v>6.4979999999999996E-2</v>
      </c>
      <c r="J10">
        <v>7.5149999999999995E-2</v>
      </c>
    </row>
    <row r="11" spans="1:25" x14ac:dyDescent="0.25">
      <c r="B11" s="6"/>
      <c r="G11" s="6"/>
    </row>
    <row r="12" spans="1:25" ht="19.5" customHeight="1" x14ac:dyDescent="0.25">
      <c r="B12" s="5"/>
      <c r="G12" s="6"/>
      <c r="Y12" s="4"/>
    </row>
    <row r="14" spans="1:25" x14ac:dyDescent="0.25">
      <c r="B14" t="s">
        <v>11</v>
      </c>
      <c r="C14" t="s">
        <v>12</v>
      </c>
      <c r="D14" t="s">
        <v>10</v>
      </c>
      <c r="G14" t="s">
        <v>11</v>
      </c>
      <c r="H14" t="s">
        <v>12</v>
      </c>
      <c r="I14" t="s">
        <v>10</v>
      </c>
      <c r="K14" t="s">
        <v>11</v>
      </c>
      <c r="L14" t="s">
        <v>12</v>
      </c>
      <c r="M14" t="s">
        <v>10</v>
      </c>
    </row>
    <row r="15" spans="1:25" x14ac:dyDescent="0.25">
      <c r="B15" t="s">
        <v>51</v>
      </c>
      <c r="C15" t="s">
        <v>51</v>
      </c>
      <c r="D15" t="s">
        <v>51</v>
      </c>
      <c r="G15" t="s">
        <v>50</v>
      </c>
      <c r="H15" t="s">
        <v>50</v>
      </c>
      <c r="I15" t="s">
        <v>50</v>
      </c>
      <c r="K15" t="s">
        <v>52</v>
      </c>
      <c r="L15" t="s">
        <v>52</v>
      </c>
      <c r="M15" t="s">
        <v>52</v>
      </c>
    </row>
    <row r="16" spans="1:25" x14ac:dyDescent="0.25">
      <c r="B16">
        <v>0.38767000000000001</v>
      </c>
      <c r="C16">
        <v>-0.54108999999999996</v>
      </c>
      <c r="D16">
        <v>-0.25118000000000001</v>
      </c>
      <c r="G16">
        <v>0.80298000000000003</v>
      </c>
      <c r="H16">
        <v>-0.46795999999999999</v>
      </c>
      <c r="I16">
        <v>0.21282999999999999</v>
      </c>
      <c r="K16">
        <v>8.7160000000000001E-2</v>
      </c>
      <c r="L16">
        <v>-0.31891000000000003</v>
      </c>
      <c r="M16">
        <v>-0.15953999999999999</v>
      </c>
    </row>
    <row r="17" spans="1:13" x14ac:dyDescent="0.25">
      <c r="B17">
        <v>-0.67291000000000001</v>
      </c>
      <c r="C17">
        <v>0.27937000000000001</v>
      </c>
      <c r="D17">
        <v>9.1600000000000001E-2</v>
      </c>
      <c r="G17">
        <v>-0.63754999999999995</v>
      </c>
      <c r="H17">
        <v>0.28003</v>
      </c>
      <c r="I17">
        <v>0.98116000000000003</v>
      </c>
      <c r="K17">
        <v>-0.46840999999999999</v>
      </c>
      <c r="L17">
        <v>6.9419999999999996E-2</v>
      </c>
      <c r="M17">
        <v>-0.22475000000000001</v>
      </c>
    </row>
    <row r="18" spans="1:13" x14ac:dyDescent="0.25">
      <c r="B18">
        <v>-1.03607</v>
      </c>
      <c r="C18">
        <v>9.9500000000000005E-3</v>
      </c>
      <c r="D18">
        <v>0.38091000000000003</v>
      </c>
      <c r="G18">
        <v>-0.63390000000000002</v>
      </c>
      <c r="H18">
        <v>-0.30134</v>
      </c>
      <c r="I18">
        <v>0.18892999999999999</v>
      </c>
      <c r="K18">
        <v>-0.69557999999999998</v>
      </c>
      <c r="L18">
        <v>0.13830000000000001</v>
      </c>
      <c r="M18">
        <v>0.58658999999999994</v>
      </c>
    </row>
    <row r="19" spans="1:13" x14ac:dyDescent="0.25">
      <c r="B19">
        <v>-0.69733000000000001</v>
      </c>
      <c r="C19">
        <v>-8.6980000000000002E-2</v>
      </c>
      <c r="D19">
        <v>0.36466999999999999</v>
      </c>
      <c r="G19">
        <v>-0.33918999999999999</v>
      </c>
      <c r="H19">
        <v>-1.1948799999999999</v>
      </c>
      <c r="I19">
        <v>0.97070000000000001</v>
      </c>
      <c r="K19">
        <v>-0.44613000000000003</v>
      </c>
      <c r="L19">
        <v>-0.20166000000000001</v>
      </c>
      <c r="M19">
        <v>0.31879999999999997</v>
      </c>
    </row>
    <row r="20" spans="1:13" x14ac:dyDescent="0.25">
      <c r="B20">
        <v>-0.46838999999999997</v>
      </c>
      <c r="C20">
        <v>-0.21870999999999999</v>
      </c>
      <c r="D20">
        <v>0.45950000000000002</v>
      </c>
      <c r="G20">
        <v>-0.91071999999999997</v>
      </c>
      <c r="H20">
        <v>0.21276</v>
      </c>
      <c r="I20">
        <v>0.36357</v>
      </c>
      <c r="K20">
        <v>-0.69847000000000004</v>
      </c>
      <c r="L20">
        <v>0.42658000000000001</v>
      </c>
      <c r="M20">
        <v>0.37619999999999998</v>
      </c>
    </row>
    <row r="21" spans="1:13" x14ac:dyDescent="0.25">
      <c r="B21">
        <v>3.1669999999999997E-2</v>
      </c>
      <c r="C21">
        <v>8.8999999999999995E-4</v>
      </c>
      <c r="G21">
        <v>-0.42169000000000001</v>
      </c>
      <c r="H21">
        <v>-6.7000000000000002E-3</v>
      </c>
      <c r="K21">
        <v>-0.19818</v>
      </c>
      <c r="L21">
        <v>0.17213999999999999</v>
      </c>
    </row>
    <row r="22" spans="1:13" x14ac:dyDescent="0.25">
      <c r="B22">
        <v>-0.58865000000000001</v>
      </c>
      <c r="C22">
        <v>6.4979999999999996E-2</v>
      </c>
      <c r="G22">
        <v>-0.32483000000000001</v>
      </c>
      <c r="H22">
        <v>-0.38851999999999998</v>
      </c>
      <c r="K22">
        <v>3.6409999999999998E-2</v>
      </c>
      <c r="L22">
        <v>7.5149999999999995E-2</v>
      </c>
    </row>
    <row r="25" spans="1:13" x14ac:dyDescent="0.25">
      <c r="A25" s="3" t="s">
        <v>64</v>
      </c>
      <c r="B25" t="s">
        <v>62</v>
      </c>
      <c r="C25" t="s">
        <v>62</v>
      </c>
      <c r="D25" t="s">
        <v>62</v>
      </c>
      <c r="G25" t="s">
        <v>62</v>
      </c>
      <c r="H25" t="s">
        <v>62</v>
      </c>
      <c r="I25" t="s">
        <v>62</v>
      </c>
      <c r="K25" t="s">
        <v>62</v>
      </c>
      <c r="L25" t="s">
        <v>62</v>
      </c>
      <c r="M25" t="s">
        <v>62</v>
      </c>
    </row>
    <row r="26" spans="1:13" x14ac:dyDescent="0.25">
      <c r="A26" t="s">
        <v>60</v>
      </c>
      <c r="B26">
        <v>0.46400000000000002</v>
      </c>
      <c r="C26">
        <v>0.65900000000000003</v>
      </c>
      <c r="D26">
        <v>0.22600000000000001</v>
      </c>
      <c r="G26" s="8">
        <v>4.1000000000000002E-2</v>
      </c>
      <c r="H26">
        <v>0.45500000000000002</v>
      </c>
      <c r="I26">
        <v>0.06</v>
      </c>
      <c r="K26">
        <v>0.307</v>
      </c>
      <c r="L26">
        <v>0.69099999999999995</v>
      </c>
      <c r="M26">
        <v>0.35699999999999998</v>
      </c>
    </row>
    <row r="27" spans="1:13" x14ac:dyDescent="0.25">
      <c r="A27" t="s">
        <v>83</v>
      </c>
      <c r="B27" t="s">
        <v>79</v>
      </c>
      <c r="C27" t="s">
        <v>79</v>
      </c>
      <c r="D27" t="s">
        <v>79</v>
      </c>
      <c r="G27" s="8">
        <v>1</v>
      </c>
      <c r="H27" t="s">
        <v>84</v>
      </c>
      <c r="I27" t="s">
        <v>84</v>
      </c>
    </row>
    <row r="30" spans="1:13" x14ac:dyDescent="0.25">
      <c r="A30" t="s">
        <v>97</v>
      </c>
      <c r="B30">
        <v>1.4810000000000001</v>
      </c>
      <c r="K30">
        <v>1.244</v>
      </c>
    </row>
    <row r="31" spans="1:13" x14ac:dyDescent="0.25">
      <c r="A31" t="s">
        <v>88</v>
      </c>
      <c r="B31">
        <v>0.25700000000000001</v>
      </c>
      <c r="K31">
        <v>0.315</v>
      </c>
    </row>
    <row r="33" spans="1:12" x14ac:dyDescent="0.25">
      <c r="A33" t="s">
        <v>65</v>
      </c>
    </row>
    <row r="34" spans="1:12" x14ac:dyDescent="0.25">
      <c r="A34" t="s">
        <v>98</v>
      </c>
      <c r="B34">
        <v>4.6660000000000004</v>
      </c>
      <c r="K34">
        <v>4.95</v>
      </c>
    </row>
    <row r="35" spans="1:12" x14ac:dyDescent="0.25">
      <c r="A35" t="s">
        <v>88</v>
      </c>
      <c r="B35">
        <v>2.5000000000000001E-2</v>
      </c>
      <c r="K35">
        <v>2.1000000000000001E-2</v>
      </c>
    </row>
    <row r="37" spans="1:12" x14ac:dyDescent="0.25">
      <c r="A37" s="9" t="s">
        <v>99</v>
      </c>
      <c r="B37" t="s">
        <v>67</v>
      </c>
      <c r="C37" t="s">
        <v>69</v>
      </c>
      <c r="K37" t="s">
        <v>67</v>
      </c>
      <c r="L37" t="s">
        <v>69</v>
      </c>
    </row>
    <row r="38" spans="1:12" x14ac:dyDescent="0.25">
      <c r="B38">
        <v>2.1999999999999999E-2</v>
      </c>
      <c r="C38">
        <v>0.41399999999999998</v>
      </c>
      <c r="K38">
        <v>2.5999999999999999E-2</v>
      </c>
      <c r="L38">
        <v>0.75800000000000001</v>
      </c>
    </row>
    <row r="40" spans="1:12" x14ac:dyDescent="0.25">
      <c r="B40" t="s">
        <v>68</v>
      </c>
      <c r="K40" t="s">
        <v>68</v>
      </c>
    </row>
    <row r="41" spans="1:12" x14ac:dyDescent="0.25">
      <c r="A41" t="s">
        <v>66</v>
      </c>
      <c r="B41">
        <v>0.18099999999999999</v>
      </c>
      <c r="K41">
        <v>7.0000000000000007E-2</v>
      </c>
    </row>
    <row r="49" spans="1:8" x14ac:dyDescent="0.25">
      <c r="A49" s="3" t="s">
        <v>63</v>
      </c>
    </row>
    <row r="50" spans="1:8" x14ac:dyDescent="0.25">
      <c r="A50" t="s">
        <v>101</v>
      </c>
    </row>
    <row r="52" spans="1:8" ht="17.25" x14ac:dyDescent="0.25">
      <c r="A52" t="s">
        <v>100</v>
      </c>
      <c r="G52">
        <v>7.59</v>
      </c>
    </row>
    <row r="53" spans="1:8" x14ac:dyDescent="0.25">
      <c r="A53" t="s">
        <v>88</v>
      </c>
      <c r="G53">
        <v>2.1999999999999999E-2</v>
      </c>
    </row>
    <row r="56" spans="1:8" x14ac:dyDescent="0.25">
      <c r="A56" t="s">
        <v>58</v>
      </c>
      <c r="G56" t="s">
        <v>70</v>
      </c>
    </row>
    <row r="57" spans="1:8" x14ac:dyDescent="0.25">
      <c r="G57" t="s">
        <v>62</v>
      </c>
      <c r="H57" t="s">
        <v>62</v>
      </c>
    </row>
    <row r="58" spans="1:8" x14ac:dyDescent="0.25">
      <c r="G58" s="9">
        <v>2.3E-2</v>
      </c>
      <c r="H58">
        <v>0.105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1DA31-37B7-4712-9D9F-F7BBFEDAFCA9}">
  <dimension ref="A1:A2"/>
  <sheetViews>
    <sheetView workbookViewId="0">
      <selection activeCell="A2" sqref="A1:A2"/>
    </sheetView>
  </sheetViews>
  <sheetFormatPr defaultRowHeight="15" x14ac:dyDescent="0.25"/>
  <cols>
    <col min="1" max="1" width="60.140625" customWidth="1"/>
  </cols>
  <sheetData>
    <row r="1" spans="1:1" x14ac:dyDescent="0.25">
      <c r="A1" t="s">
        <v>54</v>
      </c>
    </row>
    <row r="2" spans="1:1" x14ac:dyDescent="0.25">
      <c r="A2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BA3C1-3A11-4F2E-B21C-A6FD31FE33F7}">
  <dimension ref="A1:A2"/>
  <sheetViews>
    <sheetView workbookViewId="0">
      <selection sqref="A1:A2"/>
    </sheetView>
  </sheetViews>
  <sheetFormatPr defaultRowHeight="15" x14ac:dyDescent="0.25"/>
  <cols>
    <col min="1" max="1" width="46.7109375" customWidth="1"/>
  </cols>
  <sheetData>
    <row r="1" spans="1:1" x14ac:dyDescent="0.25">
      <c r="A1" t="s">
        <v>55</v>
      </c>
    </row>
    <row r="2" spans="1:1" x14ac:dyDescent="0.25">
      <c r="A2" t="s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81887-693C-40E0-ACD4-A950C6769043}">
  <dimension ref="A1:A2"/>
  <sheetViews>
    <sheetView workbookViewId="0">
      <selection activeCell="D10" sqref="D10"/>
    </sheetView>
  </sheetViews>
  <sheetFormatPr defaultRowHeight="15" x14ac:dyDescent="0.25"/>
  <cols>
    <col min="1" max="1" width="42.85546875" bestFit="1" customWidth="1"/>
  </cols>
  <sheetData>
    <row r="1" spans="1:1" x14ac:dyDescent="0.25">
      <c r="A1" t="s">
        <v>56</v>
      </c>
    </row>
    <row r="2" spans="1:1" x14ac:dyDescent="0.25">
      <c r="A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3</vt:lpstr>
      <vt:lpstr>Figure 4cd</vt:lpstr>
      <vt:lpstr>Figure 4ef</vt:lpstr>
      <vt:lpstr>Figure 4g</vt:lpstr>
      <vt:lpstr>Figure 5b</vt:lpstr>
      <vt:lpstr>Figure  5ce</vt:lpstr>
      <vt:lpstr>Figure 6</vt:lpstr>
      <vt:lpstr>Figure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</dc:creator>
  <cp:lastModifiedBy>Visockis, Vladimir (NIH/NIMH) [F]</cp:lastModifiedBy>
  <dcterms:created xsi:type="dcterms:W3CDTF">2020-07-28T00:29:51Z</dcterms:created>
  <dcterms:modified xsi:type="dcterms:W3CDTF">2022-05-03T01:09:22Z</dcterms:modified>
</cp:coreProperties>
</file>