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"/>
    </mc:Choice>
  </mc:AlternateContent>
  <xr:revisionPtr revIDLastSave="0" documentId="13_ncr:1_{E4658A7F-B393-4656-83BE-04DF1AE30CD6}" xr6:coauthVersionLast="47" xr6:coauthVersionMax="47" xr10:uidLastSave="{00000000-0000-0000-0000-000000000000}"/>
  <bookViews>
    <workbookView xWindow="-120" yWindow="-120" windowWidth="29040" windowHeight="15720" firstSheet="4" activeTab="11" xr2:uid="{C0CB8943-1066-4287-B9A4-D00C334AC896}"/>
  </bookViews>
  <sheets>
    <sheet name="Figure 2ef" sheetId="4" r:id="rId1"/>
    <sheet name="Arch_NEW" sheetId="7" r:id="rId2"/>
    <sheet name="NpHR_NEW" sheetId="6" r:id="rId3"/>
    <sheet name="Control_NEW" sheetId="8" r:id="rId4"/>
    <sheet name="NEW_Figure2e" sheetId="10" r:id="rId5"/>
    <sheet name="NEW_Figure2g" sheetId="11" r:id="rId6"/>
    <sheet name="Sup_Figure2a" sheetId="12" r:id="rId7"/>
    <sheet name="Sup_Figure2b" sheetId="13" r:id="rId8"/>
    <sheet name="Sup_Fig2c" sheetId="14" r:id="rId9"/>
    <sheet name="Sup_Fig2d" sheetId="15" r:id="rId10"/>
    <sheet name="Sup_Fig2e" sheetId="16" r:id="rId11"/>
    <sheet name="Sup_Fig2f" sheetId="17" r:id="rId12"/>
  </sheets>
  <definedNames>
    <definedName name="_xlchart.v1.0" hidden="1">NEW_Figure2g!$C$13</definedName>
    <definedName name="_xlchart.v1.1" hidden="1">NEW_Figure2g!$C$14:$C$20</definedName>
    <definedName name="_xlchart.v1.10" hidden="1">Sup_Figure2b!$E$13</definedName>
    <definedName name="_xlchart.v1.11" hidden="1">Sup_Figure2b!$E$14:$E$20</definedName>
    <definedName name="_xlchart.v1.12" hidden="1">Sup_Fig2d!$C$12</definedName>
    <definedName name="_xlchart.v1.13" hidden="1">Sup_Fig2d!$C$13:$C$19</definedName>
    <definedName name="_xlchart.v1.14" hidden="1">Sup_Fig2d!$D$12</definedName>
    <definedName name="_xlchart.v1.15" hidden="1">Sup_Fig2d!$D$13:$D$19</definedName>
    <definedName name="_xlchart.v1.16" hidden="1">Sup_Fig2d!$E$12</definedName>
    <definedName name="_xlchart.v1.17" hidden="1">Sup_Fig2d!$E$13:$E$19</definedName>
    <definedName name="_xlchart.v1.18" hidden="1">Sup_Fig2f!$B$13</definedName>
    <definedName name="_xlchart.v1.19" hidden="1">Sup_Fig2f!$B$14:$B$20</definedName>
    <definedName name="_xlchart.v1.2" hidden="1">NEW_Figure2g!$D$13</definedName>
    <definedName name="_xlchart.v1.20" hidden="1">Sup_Fig2f!$C$13</definedName>
    <definedName name="_xlchart.v1.21" hidden="1">Sup_Fig2f!$C$14:$C$20</definedName>
    <definedName name="_xlchart.v1.22" hidden="1">Sup_Fig2f!$D$13</definedName>
    <definedName name="_xlchart.v1.23" hidden="1">Sup_Fig2f!$D$14:$D$20</definedName>
    <definedName name="_xlchart.v1.3" hidden="1">NEW_Figure2g!$D$14:$D$20</definedName>
    <definedName name="_xlchart.v1.4" hidden="1">NEW_Figure2g!$E$13</definedName>
    <definedName name="_xlchart.v1.5" hidden="1">NEW_Figure2g!$E$14:$E$20</definedName>
    <definedName name="_xlchart.v1.6" hidden="1">Sup_Figure2b!$C$13</definedName>
    <definedName name="_xlchart.v1.7" hidden="1">Sup_Figure2b!$C$14:$C$20</definedName>
    <definedName name="_xlchart.v1.8" hidden="1">Sup_Figure2b!$D$13</definedName>
    <definedName name="_xlchart.v1.9" hidden="1">Sup_Figure2b!$D$14:$D$20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62" i="8" l="1"/>
  <c r="T66" i="6"/>
  <c r="AE19" i="6"/>
  <c r="AE18" i="6"/>
  <c r="AE17" i="6"/>
  <c r="AE16" i="6"/>
  <c r="BW163" i="6"/>
  <c r="J19" i="10"/>
  <c r="K19" i="10"/>
  <c r="J20" i="10"/>
  <c r="K20" i="10"/>
  <c r="K18" i="10"/>
  <c r="J18" i="10"/>
  <c r="AW148" i="8"/>
  <c r="BA163" i="8"/>
  <c r="BA162" i="8"/>
  <c r="BB151" i="8"/>
  <c r="AW151" i="8"/>
  <c r="BB150" i="8"/>
  <c r="BB152" i="8" s="1"/>
  <c r="AW150" i="8"/>
  <c r="AW152" i="8" s="1"/>
  <c r="BB149" i="8"/>
  <c r="AW149" i="8"/>
  <c r="BB148" i="8"/>
  <c r="AL148" i="8"/>
  <c r="AP163" i="8"/>
  <c r="AP162" i="8"/>
  <c r="AQ151" i="8"/>
  <c r="AL151" i="8"/>
  <c r="AQ150" i="8"/>
  <c r="AQ152" i="8" s="1"/>
  <c r="AL150" i="8"/>
  <c r="AQ149" i="8"/>
  <c r="AL149" i="8"/>
  <c r="AQ148" i="8"/>
  <c r="Y150" i="8"/>
  <c r="Y149" i="8"/>
  <c r="Y148" i="8"/>
  <c r="AE148" i="8"/>
  <c r="AE149" i="8"/>
  <c r="AE150" i="8"/>
  <c r="AE152" i="8" s="1"/>
  <c r="AE151" i="8"/>
  <c r="AD151" i="8"/>
  <c r="AD150" i="8"/>
  <c r="AD149" i="8"/>
  <c r="AD148" i="8"/>
  <c r="Z148" i="8"/>
  <c r="Z149" i="8"/>
  <c r="Z150" i="8"/>
  <c r="Z152" i="8" s="1"/>
  <c r="Z151" i="8"/>
  <c r="Y151" i="8"/>
  <c r="AC163" i="8"/>
  <c r="T137" i="8"/>
  <c r="T138" i="8"/>
  <c r="T139" i="8"/>
  <c r="T140" i="8"/>
  <c r="T141" i="8"/>
  <c r="O137" i="8"/>
  <c r="O138" i="8"/>
  <c r="O139" i="8"/>
  <c r="O141" i="8" s="1"/>
  <c r="O140" i="8"/>
  <c r="R152" i="8"/>
  <c r="R151" i="8"/>
  <c r="S140" i="8"/>
  <c r="S139" i="8"/>
  <c r="S138" i="8"/>
  <c r="S137" i="8"/>
  <c r="N141" i="8"/>
  <c r="N140" i="8"/>
  <c r="N139" i="8"/>
  <c r="N138" i="8"/>
  <c r="N137" i="8"/>
  <c r="H71" i="8"/>
  <c r="H70" i="8"/>
  <c r="H69" i="8"/>
  <c r="H68" i="8"/>
  <c r="C71" i="8"/>
  <c r="C70" i="8"/>
  <c r="C69" i="8"/>
  <c r="C68" i="8"/>
  <c r="F83" i="8"/>
  <c r="F82" i="8"/>
  <c r="CP202" i="6"/>
  <c r="CP201" i="6"/>
  <c r="CP200" i="6"/>
  <c r="CP199" i="6"/>
  <c r="CK202" i="6"/>
  <c r="CK201" i="6"/>
  <c r="CK200" i="6"/>
  <c r="CK199" i="6"/>
  <c r="CP212" i="6"/>
  <c r="CP211" i="6"/>
  <c r="CC163" i="6"/>
  <c r="CC164" i="6"/>
  <c r="CC165" i="6"/>
  <c r="CC166" i="6"/>
  <c r="CC167" i="6"/>
  <c r="BX163" i="6"/>
  <c r="BX164" i="6"/>
  <c r="BX165" i="6"/>
  <c r="BX167" i="6" s="1"/>
  <c r="BX166" i="6"/>
  <c r="CB167" i="6"/>
  <c r="CB166" i="6"/>
  <c r="CB165" i="6"/>
  <c r="CB164" i="6"/>
  <c r="CB163" i="6"/>
  <c r="BW166" i="6"/>
  <c r="BW165" i="6"/>
  <c r="BW164" i="6"/>
  <c r="CB176" i="6"/>
  <c r="CB175" i="6"/>
  <c r="BQ148" i="6"/>
  <c r="BQ147" i="6"/>
  <c r="BQ146" i="6"/>
  <c r="BQ145" i="6"/>
  <c r="BL147" i="6"/>
  <c r="BL148" i="6"/>
  <c r="BL146" i="6"/>
  <c r="BL145" i="6"/>
  <c r="BP157" i="6"/>
  <c r="BP158" i="6"/>
  <c r="BE80" i="6"/>
  <c r="BE78" i="6"/>
  <c r="BE77" i="6"/>
  <c r="AZ77" i="6"/>
  <c r="AZ78" i="6"/>
  <c r="AZ79" i="6"/>
  <c r="AZ81" i="6" s="1"/>
  <c r="AZ80" i="6"/>
  <c r="BE79" i="6"/>
  <c r="BC89" i="6"/>
  <c r="BC88" i="6"/>
  <c r="AT89" i="6"/>
  <c r="AT88" i="6"/>
  <c r="AQ72" i="6"/>
  <c r="AQ73" i="6"/>
  <c r="AQ74" i="6"/>
  <c r="AQ75" i="6"/>
  <c r="AL72" i="6"/>
  <c r="AL73" i="6"/>
  <c r="AL74" i="6"/>
  <c r="AL75" i="6"/>
  <c r="AP75" i="6"/>
  <c r="AP74" i="6"/>
  <c r="AP73" i="6"/>
  <c r="AP72" i="6"/>
  <c r="AK75" i="6"/>
  <c r="AK74" i="6"/>
  <c r="AK73" i="6"/>
  <c r="AK72" i="6"/>
  <c r="AP76" i="6"/>
  <c r="T69" i="6"/>
  <c r="T67" i="6"/>
  <c r="T68" i="6"/>
  <c r="AO89" i="6"/>
  <c r="AO88" i="6"/>
  <c r="Z20" i="6"/>
  <c r="Z19" i="6"/>
  <c r="Z18" i="6"/>
  <c r="Z17" i="6"/>
  <c r="Z16" i="6"/>
  <c r="O70" i="6"/>
  <c r="O68" i="6"/>
  <c r="O69" i="6"/>
  <c r="O67" i="6"/>
  <c r="O66" i="6"/>
  <c r="P77" i="6"/>
  <c r="P76" i="6"/>
  <c r="C62" i="6"/>
  <c r="C60" i="6"/>
  <c r="C59" i="6"/>
  <c r="H62" i="6"/>
  <c r="H61" i="6"/>
  <c r="H60" i="6"/>
  <c r="H59" i="6"/>
  <c r="H58" i="6"/>
  <c r="C61" i="6"/>
  <c r="C58" i="6"/>
  <c r="E69" i="6"/>
  <c r="E68" i="6"/>
  <c r="BV86" i="7"/>
  <c r="BU86" i="7"/>
  <c r="BQ86" i="7"/>
  <c r="BP86" i="7"/>
  <c r="BV85" i="7"/>
  <c r="BU85" i="7"/>
  <c r="BU87" i="7" s="1"/>
  <c r="BQ85" i="7"/>
  <c r="BQ87" i="7" s="1"/>
  <c r="BP85" i="7"/>
  <c r="BP87" i="7" s="1"/>
  <c r="BV84" i="7"/>
  <c r="BU84" i="7"/>
  <c r="BQ84" i="7"/>
  <c r="BP84" i="7"/>
  <c r="BV83" i="7"/>
  <c r="BU83" i="7"/>
  <c r="BQ83" i="7"/>
  <c r="BP83" i="7"/>
  <c r="BR96" i="7"/>
  <c r="BR95" i="7"/>
  <c r="C53" i="7"/>
  <c r="BD87" i="7"/>
  <c r="BD86" i="7"/>
  <c r="BE85" i="7"/>
  <c r="BI85" i="7"/>
  <c r="BJ85" i="7"/>
  <c r="BE84" i="7"/>
  <c r="BI84" i="7"/>
  <c r="BJ84" i="7"/>
  <c r="BE83" i="7"/>
  <c r="BI83" i="7"/>
  <c r="BJ83" i="7"/>
  <c r="AS85" i="7"/>
  <c r="AS87" i="7" s="1"/>
  <c r="AR85" i="7"/>
  <c r="BD85" i="7"/>
  <c r="BD84" i="7"/>
  <c r="BD83" i="7"/>
  <c r="BJ86" i="7"/>
  <c r="BI86" i="7"/>
  <c r="BE86" i="7"/>
  <c r="BI87" i="7"/>
  <c r="AX86" i="7"/>
  <c r="AW86" i="7"/>
  <c r="AW84" i="7"/>
  <c r="AW85" i="7"/>
  <c r="AX85" i="7"/>
  <c r="AX87" i="7" s="1"/>
  <c r="AX84" i="7"/>
  <c r="AX83" i="7"/>
  <c r="AW83" i="7"/>
  <c r="AS86" i="7"/>
  <c r="AS84" i="7"/>
  <c r="AS83" i="7"/>
  <c r="AR86" i="7"/>
  <c r="AR84" i="7"/>
  <c r="AR83" i="7"/>
  <c r="BF96" i="7"/>
  <c r="BF95" i="7"/>
  <c r="AY95" i="7"/>
  <c r="AY96" i="7"/>
  <c r="AS96" i="7"/>
  <c r="AS95" i="7"/>
  <c r="AD81" i="7"/>
  <c r="AD80" i="7"/>
  <c r="AD79" i="7"/>
  <c r="AD78" i="7"/>
  <c r="AD77" i="7"/>
  <c r="AJ80" i="7"/>
  <c r="AI80" i="7"/>
  <c r="AE80" i="7"/>
  <c r="AJ79" i="7"/>
  <c r="AJ81" i="7" s="1"/>
  <c r="AI79" i="7"/>
  <c r="AI81" i="7" s="1"/>
  <c r="AE79" i="7"/>
  <c r="AE81" i="7" s="1"/>
  <c r="AJ78" i="7"/>
  <c r="AI78" i="7"/>
  <c r="AE78" i="7"/>
  <c r="AJ77" i="7"/>
  <c r="AI77" i="7"/>
  <c r="AE77" i="7"/>
  <c r="AE96" i="7"/>
  <c r="AE95" i="7"/>
  <c r="W79" i="7"/>
  <c r="V78" i="7"/>
  <c r="R78" i="7"/>
  <c r="Q78" i="7"/>
  <c r="W77" i="7"/>
  <c r="V77" i="7"/>
  <c r="R77" i="7"/>
  <c r="Q77" i="7"/>
  <c r="R79" i="7"/>
  <c r="Q81" i="7"/>
  <c r="V80" i="7"/>
  <c r="R80" i="7"/>
  <c r="Q80" i="7"/>
  <c r="V79" i="7"/>
  <c r="W80" i="7"/>
  <c r="Q79" i="7"/>
  <c r="W78" i="7"/>
  <c r="Q98" i="7"/>
  <c r="Q97" i="7"/>
  <c r="D56" i="7"/>
  <c r="H56" i="7"/>
  <c r="I56" i="7"/>
  <c r="C56" i="7"/>
  <c r="D55" i="7"/>
  <c r="D57" i="7" s="1"/>
  <c r="H55" i="7"/>
  <c r="H57" i="7" s="1"/>
  <c r="I55" i="7"/>
  <c r="I57" i="7" s="1"/>
  <c r="C55" i="7"/>
  <c r="C57" i="7" s="1"/>
  <c r="D54" i="7"/>
  <c r="H54" i="7"/>
  <c r="I54" i="7"/>
  <c r="C54" i="7"/>
  <c r="H53" i="7"/>
  <c r="I53" i="7"/>
  <c r="D53" i="7"/>
  <c r="J67" i="7"/>
  <c r="J66" i="7"/>
  <c r="E67" i="7"/>
  <c r="E66" i="7"/>
  <c r="J17" i="4"/>
  <c r="K17" i="4"/>
  <c r="J18" i="4"/>
  <c r="K18" i="4"/>
  <c r="K16" i="4"/>
  <c r="J16" i="4"/>
  <c r="BV87" i="7" l="1"/>
  <c r="AE20" i="6"/>
  <c r="AL152" i="8"/>
  <c r="Y152" i="8"/>
  <c r="AD152" i="8"/>
  <c r="S141" i="8"/>
  <c r="H72" i="8"/>
  <c r="C72" i="8"/>
  <c r="CP203" i="6"/>
  <c r="CK203" i="6"/>
  <c r="BW167" i="6"/>
  <c r="BQ149" i="6"/>
  <c r="BL149" i="6"/>
  <c r="BE81" i="6"/>
  <c r="AQ76" i="6"/>
  <c r="AL76" i="6"/>
  <c r="AK76" i="6"/>
  <c r="T70" i="6"/>
  <c r="BJ87" i="7"/>
  <c r="BE87" i="7"/>
  <c r="AW87" i="7"/>
  <c r="AR87" i="7"/>
  <c r="W81" i="7"/>
  <c r="V81" i="7"/>
  <c r="R81" i="7"/>
</calcChain>
</file>

<file path=xl/sharedStrings.xml><?xml version="1.0" encoding="utf-8"?>
<sst xmlns="http://schemas.openxmlformats.org/spreadsheetml/2006/main" count="1450" uniqueCount="139">
  <si>
    <t>Control</t>
  </si>
  <si>
    <t>M1</t>
  </si>
  <si>
    <t>M2</t>
  </si>
  <si>
    <t>Date</t>
  </si>
  <si>
    <t>20/11/14</t>
  </si>
  <si>
    <t>25/11/14</t>
  </si>
  <si>
    <t>Average</t>
  </si>
  <si>
    <t>Median</t>
  </si>
  <si>
    <t>28/11/14</t>
  </si>
  <si>
    <t>29/11/14</t>
  </si>
  <si>
    <t>30/11/14</t>
  </si>
  <si>
    <t>M3</t>
  </si>
  <si>
    <t>Rostral Arch</t>
  </si>
  <si>
    <t>Caudal Arch</t>
  </si>
  <si>
    <t>15/12/14</t>
  </si>
  <si>
    <t>16/12/14</t>
  </si>
  <si>
    <t>17/12/14</t>
  </si>
  <si>
    <t>18/12/14</t>
  </si>
  <si>
    <t>M4</t>
  </si>
  <si>
    <t>M5</t>
  </si>
  <si>
    <t>14/12/14</t>
  </si>
  <si>
    <t>stdev</t>
  </si>
  <si>
    <t>count</t>
  </si>
  <si>
    <t>SEM</t>
  </si>
  <si>
    <t>Rostral NpHR</t>
  </si>
  <si>
    <t>R2</t>
  </si>
  <si>
    <t>21/10/2016</t>
  </si>
  <si>
    <t>23/10/2016</t>
  </si>
  <si>
    <t>Missing</t>
  </si>
  <si>
    <t>Caudal NpHR</t>
  </si>
  <si>
    <t>R3</t>
  </si>
  <si>
    <t>R5</t>
  </si>
  <si>
    <t>R6</t>
  </si>
  <si>
    <t>H1</t>
  </si>
  <si>
    <t>Z6</t>
  </si>
  <si>
    <t>13/1/2017</t>
  </si>
  <si>
    <t>Z7</t>
  </si>
  <si>
    <t>23/1/17</t>
  </si>
  <si>
    <t>Z8</t>
  </si>
  <si>
    <t>Rostral Control</t>
  </si>
  <si>
    <t>Stim</t>
  </si>
  <si>
    <t>No Stim</t>
  </si>
  <si>
    <t>Z1</t>
  </si>
  <si>
    <t>Caudal Control</t>
  </si>
  <si>
    <t>F1</t>
  </si>
  <si>
    <t>27/09/2016</t>
  </si>
  <si>
    <t>F2</t>
  </si>
  <si>
    <t>F3</t>
  </si>
  <si>
    <t>F4</t>
  </si>
  <si>
    <t>Caudal</t>
  </si>
  <si>
    <t>Rostral</t>
  </si>
  <si>
    <t>M7</t>
  </si>
  <si>
    <t>Stats</t>
  </si>
  <si>
    <t>Arch only</t>
  </si>
  <si>
    <t xml:space="preserve">Outliers </t>
  </si>
  <si>
    <t>None</t>
  </si>
  <si>
    <t>Shapiro-Wilk</t>
  </si>
  <si>
    <t>Paired t test</t>
  </si>
  <si>
    <t>t</t>
  </si>
  <si>
    <t>df</t>
  </si>
  <si>
    <t xml:space="preserve">p </t>
  </si>
  <si>
    <t>d</t>
  </si>
  <si>
    <t>transformation</t>
  </si>
  <si>
    <t>Power(4)</t>
  </si>
  <si>
    <t>Opsin</t>
  </si>
  <si>
    <t>Control Rostral</t>
  </si>
  <si>
    <t>One-way ANOVA</t>
  </si>
  <si>
    <t>Levene's test</t>
  </si>
  <si>
    <t>Levene statistics</t>
  </si>
  <si>
    <t>df1</t>
  </si>
  <si>
    <t>df2</t>
  </si>
  <si>
    <t>p</t>
  </si>
  <si>
    <t>Welch's</t>
  </si>
  <si>
    <t>Games-Howell post hoc test</t>
  </si>
  <si>
    <t>Caudal vs Rostral</t>
  </si>
  <si>
    <t>Rostral vs Control</t>
  </si>
  <si>
    <t xml:space="preserve">Control </t>
  </si>
  <si>
    <t>Sleep</t>
  </si>
  <si>
    <t>Wake</t>
  </si>
  <si>
    <t>27/11/14</t>
  </si>
  <si>
    <t>STIM</t>
  </si>
  <si>
    <t>NO STIM</t>
  </si>
  <si>
    <t>Awake</t>
  </si>
  <si>
    <t>thr = 5</t>
  </si>
  <si>
    <t>Overall</t>
  </si>
  <si>
    <t>AVERAGE</t>
  </si>
  <si>
    <t>No STIM</t>
  </si>
  <si>
    <t>20/11/2014</t>
  </si>
  <si>
    <t>19/10/16</t>
  </si>
  <si>
    <t>th = 5</t>
  </si>
  <si>
    <t>23/10/16</t>
  </si>
  <si>
    <t>20/10/16</t>
  </si>
  <si>
    <t>22/10/16</t>
  </si>
  <si>
    <t>13/1/17</t>
  </si>
  <si>
    <t>16/1/17</t>
  </si>
  <si>
    <t>17/1/17</t>
  </si>
  <si>
    <t>19/10/2017</t>
  </si>
  <si>
    <t>21/10/16</t>
  </si>
  <si>
    <t>20/10/17</t>
  </si>
  <si>
    <t>24/10/17</t>
  </si>
  <si>
    <t>24/10/16</t>
  </si>
  <si>
    <t>23/10/17</t>
  </si>
  <si>
    <t>25/1/17</t>
  </si>
  <si>
    <t>26/1/17</t>
  </si>
  <si>
    <t>26/1/2017</t>
  </si>
  <si>
    <t>29/09/16</t>
  </si>
  <si>
    <t>30/09/16</t>
  </si>
  <si>
    <t>27/09/16</t>
  </si>
  <si>
    <t>28/09/16</t>
  </si>
  <si>
    <t>Power(3)</t>
  </si>
  <si>
    <t>ANOVA</t>
  </si>
  <si>
    <t>F(2,16)</t>
  </si>
  <si>
    <r>
      <t>η</t>
    </r>
    <r>
      <rPr>
        <vertAlign val="superscript"/>
        <sz val="11"/>
        <color theme="1"/>
        <rFont val="Calibri"/>
        <family val="2"/>
        <scheme val="minor"/>
      </rPr>
      <t>2</t>
    </r>
  </si>
  <si>
    <t>Tukey HSD</t>
  </si>
  <si>
    <t>Caudal vs Control</t>
  </si>
  <si>
    <t>Average sleep episodes</t>
  </si>
  <si>
    <t>STIM only</t>
  </si>
  <si>
    <t>NO STIM vs STIM</t>
  </si>
  <si>
    <t>Average Wake episodes</t>
  </si>
  <si>
    <t>NOSTIM/STIM</t>
  </si>
  <si>
    <t>Episode numbers per stim day</t>
  </si>
  <si>
    <t>NOSTIM/STIM - sleep</t>
  </si>
  <si>
    <t>Wilcoxon Signed Ranks</t>
  </si>
  <si>
    <t>Z</t>
  </si>
  <si>
    <t>STIM only (sleep)</t>
  </si>
  <si>
    <t>F(2, 8.033)</t>
  </si>
  <si>
    <t>Total sleep per stim day</t>
  </si>
  <si>
    <t xml:space="preserve">NOSTIM/STIM </t>
  </si>
  <si>
    <t xml:space="preserve">STIM </t>
  </si>
  <si>
    <t>th = 6</t>
  </si>
  <si>
    <t>Arch</t>
  </si>
  <si>
    <t>NpHR</t>
  </si>
  <si>
    <t>2-way ANOVA</t>
  </si>
  <si>
    <t>F(2,13)</t>
  </si>
  <si>
    <t>Pairwise comparison</t>
  </si>
  <si>
    <t>Rostral-Caudal</t>
  </si>
  <si>
    <t>Arch  - Control</t>
  </si>
  <si>
    <t>NpHR  - Control</t>
  </si>
  <si>
    <t>Log10 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</si>
</sst>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4" fontId="0" fillId="0" borderId="0" xfId="0" applyNumberFormat="1"/>
    <xf numFmtId="0" fontId="2" fillId="2" borderId="0" xfId="0" applyFont="1" applyFill="1"/>
    <xf numFmtId="1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'Figure 2ef'!$B$3:$C$3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2ef'!$B$4:$C$4</c:f>
              <c:numCache>
                <c:formatCode>General</c:formatCode>
                <c:ptCount val="2"/>
                <c:pt idx="0">
                  <c:v>161.07142857142858</c:v>
                </c:pt>
                <c:pt idx="1">
                  <c:v>94.868421052631575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1-44B2-BF03-CC8BA6E6A57E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'Figure 2ef'!$B$3:$C$3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2ef'!$B$5:$C$5</c:f>
              <c:numCache>
                <c:formatCode>General</c:formatCode>
                <c:ptCount val="2"/>
                <c:pt idx="0">
                  <c:v>122.95454545454545</c:v>
                </c:pt>
                <c:pt idx="1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1-44B2-BF03-CC8BA6E6A57E}"/>
            </c:ext>
          </c:extLst>
        </c:ser>
        <c:ser>
          <c:idx val="2"/>
          <c:order val="2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952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E-42F8-973F-5EF3488F769A}"/>
              </c:ext>
            </c:extLst>
          </c:dPt>
          <c:cat>
            <c:strRef>
              <c:f>'Figure 2ef'!$B$3:$C$3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2ef'!$B$6:$C$6</c:f>
              <c:numCache>
                <c:formatCode>General</c:formatCode>
                <c:ptCount val="2"/>
                <c:pt idx="0">
                  <c:v>168.21428571428572</c:v>
                </c:pt>
                <c:pt idx="1">
                  <c:v>63.46153846153846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1-44B2-BF03-CC8BA6E6A57E}"/>
            </c:ext>
          </c:extLst>
        </c:ser>
        <c:ser>
          <c:idx val="3"/>
          <c:order val="3"/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'Figure 2ef'!$B$3:$C$3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2ef'!$B$7:$C$7</c:f>
              <c:numCache>
                <c:formatCode>General</c:formatCode>
                <c:ptCount val="2"/>
                <c:pt idx="0">
                  <c:v>82.5</c:v>
                </c:pt>
                <c:pt idx="1">
                  <c:v>78.833333333333329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1-44B2-BF03-CC8BA6E6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664111"/>
        <c:axId val="1865643311"/>
      </c:lineChart>
      <c:catAx>
        <c:axId val="1865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43311"/>
        <c:crosses val="autoZero"/>
        <c:auto val="1"/>
        <c:lblAlgn val="ctr"/>
        <c:lblOffset val="100"/>
        <c:noMultiLvlLbl val="0"/>
      </c:catAx>
      <c:valAx>
        <c:axId val="1865643311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Sleep episose length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6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Cauda</a:t>
            </a:r>
            <a:r>
              <a:rPr lang="en-US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995288997611226"/>
          <c:y val="0.18128692342130809"/>
          <c:w val="0.63983317888801383"/>
          <c:h val="0.72040228772752934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Sup_Fig2e!$B$5:$C$5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Sup_Fig2e!$B$6:$C$6</c:f>
              <c:numCache>
                <c:formatCode>General</c:formatCode>
                <c:ptCount val="2"/>
                <c:pt idx="0">
                  <c:v>53.29166666666665</c:v>
                </c:pt>
                <c:pt idx="1">
                  <c:v>64.583333333333343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707-AA15-1D7B3D5926DA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Sup_Fig2e!$B$5:$C$5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Sup_Fig2e!$B$7:$C$7</c:f>
              <c:numCache>
                <c:formatCode>General</c:formatCode>
                <c:ptCount val="2"/>
                <c:pt idx="0">
                  <c:v>48.6666666666667</c:v>
                </c:pt>
                <c:pt idx="1">
                  <c:v>32.125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707-AA15-1D7B3D5926DA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Sup_Fig2e!$B$5:$C$5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Sup_Fig2e!$B$8:$C$8</c:f>
              <c:numCache>
                <c:formatCode>General</c:formatCode>
                <c:ptCount val="2"/>
                <c:pt idx="0">
                  <c:v>36.25</c:v>
                </c:pt>
                <c:pt idx="1">
                  <c:v>45.1666666666667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9-4707-AA15-1D7B3D5926DA}"/>
            </c:ext>
          </c:extLst>
        </c:ser>
        <c:ser>
          <c:idx val="3"/>
          <c:order val="3"/>
          <c:spPr>
            <a:ln w="9525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</a:srgbClr>
                </a:solidFill>
              </a:ln>
              <a:effectLst/>
            </c:spPr>
          </c:marker>
          <c:cat>
            <c:strRef>
              <c:f>Sup_Fig2e!$B$5:$C$5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Sup_Fig2e!$B$9:$C$9</c:f>
              <c:numCache>
                <c:formatCode>General</c:formatCode>
                <c:ptCount val="2"/>
                <c:pt idx="0">
                  <c:v>38.966666666666661</c:v>
                </c:pt>
                <c:pt idx="1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707-AA15-1D7B3D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89567"/>
        <c:axId val="1306599967"/>
      </c:lineChart>
      <c:catAx>
        <c:axId val="13065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9967"/>
        <c:crosses val="autoZero"/>
        <c:auto val="1"/>
        <c:lblAlgn val="ctr"/>
        <c:lblOffset val="100"/>
        <c:noMultiLvlLbl val="0"/>
      </c:catAx>
      <c:valAx>
        <c:axId val="1306599967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sleep per session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956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12161485895008"/>
          <c:y val="0.18128692342130809"/>
          <c:w val="0.69864401881965699"/>
          <c:h val="0.72040228772752934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Sup_Fig2e!$F$5:$G$5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Sup_Fig2e!$F$6:$G$6</c:f>
              <c:numCache>
                <c:formatCode>General</c:formatCode>
                <c:ptCount val="2"/>
                <c:pt idx="0">
                  <c:v>55.33333333333335</c:v>
                </c:pt>
                <c:pt idx="1">
                  <c:v>47.944444444444457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707-AA15-1D7B3D5926DA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Sup_Fig2e!$F$5:$G$5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Sup_Fig2e!$F$7:$G$7</c:f>
              <c:numCache>
                <c:formatCode>General</c:formatCode>
                <c:ptCount val="2"/>
                <c:pt idx="0">
                  <c:v>11</c:v>
                </c:pt>
                <c:pt idx="1">
                  <c:v>76.666666666666671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707-AA15-1D7B3D5926DA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Sup_Fig2e!$F$5:$G$5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Sup_Fig2e!$F$8:$G$8</c:f>
              <c:numCache>
                <c:formatCode>General</c:formatCode>
                <c:ptCount val="2"/>
                <c:pt idx="0">
                  <c:v>47.5833333333333</c:v>
                </c:pt>
                <c:pt idx="1">
                  <c:v>61.694444444444464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9-4707-AA15-1D7B3D5926DA}"/>
            </c:ext>
          </c:extLst>
        </c:ser>
        <c:ser>
          <c:idx val="3"/>
          <c:order val="3"/>
          <c:spPr>
            <a:ln w="9525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</a:srgbClr>
                </a:solidFill>
              </a:ln>
              <a:effectLst/>
            </c:spPr>
          </c:marker>
          <c:cat>
            <c:strRef>
              <c:f>Sup_Fig2e!$F$5:$G$5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Sup_Fig2e!$F$9:$G$9</c:f>
              <c:numCache>
                <c:formatCode>General</c:formatCode>
                <c:ptCount val="2"/>
                <c:pt idx="0">
                  <c:v>23.83333333333335</c:v>
                </c:pt>
                <c:pt idx="1">
                  <c:v>78.229166666666671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707-AA15-1D7B3D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89567"/>
        <c:axId val="1306599967"/>
      </c:lineChart>
      <c:catAx>
        <c:axId val="13065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9967"/>
        <c:crosses val="autoZero"/>
        <c:auto val="1"/>
        <c:lblAlgn val="ctr"/>
        <c:lblOffset val="100"/>
        <c:noMultiLvlLbl val="0"/>
      </c:catAx>
      <c:valAx>
        <c:axId val="1306599967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956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'Figure 2ef'!$F$3:$G$3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2ef'!$F$4:$G$4</c:f>
              <c:numCache>
                <c:formatCode>General</c:formatCode>
                <c:ptCount val="2"/>
                <c:pt idx="0">
                  <c:v>127.85714285714286</c:v>
                </c:pt>
                <c:pt idx="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B-452A-A8D9-8005008A9623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'Figure 2ef'!$F$3:$G$3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2ef'!$F$5:$G$5</c:f>
              <c:numCache>
                <c:formatCode>General</c:formatCode>
                <c:ptCount val="2"/>
                <c:pt idx="0">
                  <c:v>34.778761061946902</c:v>
                </c:pt>
                <c:pt idx="1">
                  <c:v>182.46913580246914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B-452A-A8D9-8005008A9623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'Figure 2ef'!$F$3:$G$3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2ef'!$F$6:$G$6</c:f>
              <c:numCache>
                <c:formatCode>General</c:formatCode>
                <c:ptCount val="2"/>
                <c:pt idx="0">
                  <c:v>129.09090909090909</c:v>
                </c:pt>
                <c:pt idx="1">
                  <c:v>174.375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B-452A-A8D9-8005008A9623}"/>
            </c:ext>
          </c:extLst>
        </c:ser>
        <c:ser>
          <c:idx val="3"/>
          <c:order val="3"/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'Figure 2ef'!$F$3:$G$3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2ef'!$F$7:$G$7</c:f>
              <c:numCache>
                <c:formatCode>General</c:formatCode>
                <c:ptCount val="2"/>
                <c:pt idx="0">
                  <c:v>88.75</c:v>
                </c:pt>
                <c:pt idx="1">
                  <c:v>241.96721311475409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B-452A-A8D9-8005008A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671183"/>
        <c:axId val="1865668271"/>
      </c:lineChart>
      <c:catAx>
        <c:axId val="186567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68271"/>
        <c:crosses val="autoZero"/>
        <c:auto val="1"/>
        <c:lblAlgn val="ctr"/>
        <c:lblOffset val="100"/>
        <c:noMultiLvlLbl val="0"/>
      </c:catAx>
      <c:valAx>
        <c:axId val="1865668271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7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2ef'!$I$3:$J$3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2ef'!$I$4:$J$4</c:f>
              <c:numCache>
                <c:formatCode>General</c:formatCode>
                <c:ptCount val="2"/>
                <c:pt idx="0">
                  <c:v>88.6</c:v>
                </c:pt>
                <c:pt idx="1">
                  <c:v>42.61904761904762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8-4913-B5B4-F87BBC40609C}"/>
            </c:ext>
          </c:extLst>
        </c:ser>
        <c:ser>
          <c:idx val="1"/>
          <c:order val="1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'Figure 2ef'!$I$3:$J$3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'Figure 2ef'!$I$5:$J$5</c:f>
              <c:numCache>
                <c:formatCode>General</c:formatCode>
                <c:ptCount val="2"/>
                <c:pt idx="0">
                  <c:v>71.21848739495799</c:v>
                </c:pt>
                <c:pt idx="1">
                  <c:v>76.666666666666671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8-4913-B5B4-F87BBC40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424031"/>
        <c:axId val="17674157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'Figure 2ef'!$I$3:$J$3</c15:sqref>
                        </c15:formulaRef>
                      </c:ext>
                    </c:extLst>
                    <c:strCache>
                      <c:ptCount val="2"/>
                      <c:pt idx="0">
                        <c:v>No Stim</c:v>
                      </c:pt>
                      <c:pt idx="1">
                        <c:v>Stim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2ef'!$I$6:$J$6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38-4913-B5B4-F87BBC40609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2ef'!$I$3:$J$3</c15:sqref>
                        </c15:formulaRef>
                      </c:ext>
                    </c:extLst>
                    <c:strCache>
                      <c:ptCount val="2"/>
                      <c:pt idx="0">
                        <c:v>No Stim</c:v>
                      </c:pt>
                      <c:pt idx="1">
                        <c:v>Stim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2ef'!$I$7:$J$7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38-4913-B5B4-F87BBC40609C}"/>
                  </c:ext>
                </c:extLst>
              </c15:ser>
            </c15:filteredLineSeries>
          </c:ext>
        </c:extLst>
      </c:lineChart>
      <c:catAx>
        <c:axId val="176742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15711"/>
        <c:crosses val="autoZero"/>
        <c:auto val="1"/>
        <c:lblAlgn val="ctr"/>
        <c:lblOffset val="100"/>
        <c:noMultiLvlLbl val="0"/>
      </c:catAx>
      <c:valAx>
        <c:axId val="1767415711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2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Caudal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021286595896755"/>
          <c:y val="0.18128692342130809"/>
          <c:w val="0.65978713404103251"/>
          <c:h val="0.72040228772752934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NEW_Figure2e!$B$5:$C$5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NEW_Figure2e!$B$6:$C$6</c:f>
              <c:numCache>
                <c:formatCode>General</c:formatCode>
                <c:ptCount val="2"/>
                <c:pt idx="0">
                  <c:v>176.02941176470588</c:v>
                </c:pt>
                <c:pt idx="1">
                  <c:v>94.868421052631575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707-AA15-1D7B3D5926DA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NEW_Figure2e!$B$5:$C$5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NEW_Figure2e!$B$7:$C$7</c:f>
              <c:numCache>
                <c:formatCode>General</c:formatCode>
                <c:ptCount val="2"/>
                <c:pt idx="0">
                  <c:v>122.95454545454545</c:v>
                </c:pt>
                <c:pt idx="1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707-AA15-1D7B3D5926DA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NEW_Figure2e!$B$5:$C$5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NEW_Figure2e!$B$8:$C$8</c:f>
              <c:numCache>
                <c:formatCode>General</c:formatCode>
                <c:ptCount val="2"/>
                <c:pt idx="0">
                  <c:v>168.21428571428572</c:v>
                </c:pt>
                <c:pt idx="1">
                  <c:v>63.46153846153846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9-4707-AA15-1D7B3D5926DA}"/>
            </c:ext>
          </c:extLst>
        </c:ser>
        <c:ser>
          <c:idx val="3"/>
          <c:order val="3"/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NEW_Figure2e!$B$5:$C$5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NEW_Figure2e!$B$9:$C$9</c:f>
              <c:numCache>
                <c:formatCode>General</c:formatCode>
                <c:ptCount val="2"/>
                <c:pt idx="0">
                  <c:v>97.857142857142861</c:v>
                </c:pt>
                <c:pt idx="1">
                  <c:v>78.833333333333329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707-AA15-1D7B3D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89567"/>
        <c:axId val="1306599967"/>
      </c:lineChart>
      <c:catAx>
        <c:axId val="13065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9967"/>
        <c:crosses val="autoZero"/>
        <c:auto val="1"/>
        <c:lblAlgn val="ctr"/>
        <c:lblOffset val="100"/>
        <c:noMultiLvlLbl val="0"/>
      </c:catAx>
      <c:valAx>
        <c:axId val="1306599967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Sleep episode length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8826296041854"/>
          <c:y val="0.18128692342130809"/>
          <c:w val="0.67311737039581465"/>
          <c:h val="0.72040228772752934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NEW_Figure2e!$F$5:$G$5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NEW_Figure2e!$F$6:$G$6</c:f>
              <c:numCache>
                <c:formatCode>General</c:formatCode>
                <c:ptCount val="2"/>
                <c:pt idx="0">
                  <c:v>134.54545454545453</c:v>
                </c:pt>
                <c:pt idx="1">
                  <c:v>219.63414634146341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707-AA15-1D7B3D5926DA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NEW_Figure2e!$F$5:$G$5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NEW_Figure2e!$F$7:$G$7</c:f>
              <c:numCache>
                <c:formatCode>General</c:formatCode>
                <c:ptCount val="2"/>
                <c:pt idx="0">
                  <c:v>20.967741935483872</c:v>
                </c:pt>
                <c:pt idx="1">
                  <c:v>188.65671641791045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707-AA15-1D7B3D5926DA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NEW_Figure2e!$F$5:$G$5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NEW_Figure2e!$F$8:$G$8</c:f>
              <c:numCache>
                <c:formatCode>General</c:formatCode>
                <c:ptCount val="2"/>
                <c:pt idx="0">
                  <c:v>129.09090909090909</c:v>
                </c:pt>
                <c:pt idx="1">
                  <c:v>168.83333333333334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9-4707-AA15-1D7B3D5926DA}"/>
            </c:ext>
          </c:extLst>
        </c:ser>
        <c:ser>
          <c:idx val="3"/>
          <c:order val="3"/>
          <c:spPr>
            <a:ln w="9525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</a:srgbClr>
                </a:solidFill>
              </a:ln>
              <a:effectLst/>
            </c:spPr>
          </c:marker>
          <c:cat>
            <c:strRef>
              <c:f>NEW_Figure2e!$F$5:$G$5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NEW_Figure2e!$F$9:$G$9</c:f>
              <c:numCache>
                <c:formatCode>General</c:formatCode>
                <c:ptCount val="2"/>
                <c:pt idx="0">
                  <c:v>86.724137931034477</c:v>
                </c:pt>
                <c:pt idx="1">
                  <c:v>241.96721311475409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707-AA15-1D7B3D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89567"/>
        <c:axId val="1306599967"/>
      </c:lineChart>
      <c:catAx>
        <c:axId val="13065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9967"/>
        <c:crosses val="autoZero"/>
        <c:auto val="1"/>
        <c:lblAlgn val="ctr"/>
        <c:lblOffset val="100"/>
        <c:noMultiLvlLbl val="0"/>
      </c:catAx>
      <c:valAx>
        <c:axId val="1306599967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Caudal</a:t>
            </a:r>
          </a:p>
        </c:rich>
      </c:tx>
      <c:layout>
        <c:manualLayout>
          <c:xMode val="edge"/>
          <c:yMode val="edge"/>
          <c:x val="0.4111111111111112"/>
          <c:y val="3.2921836302260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8059088767750188"/>
          <c:y val="0.18128692342130809"/>
          <c:w val="0.61940911232249818"/>
          <c:h val="0.72040228772752934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Sup_Figure2a!$B$5:$C$5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Sup_Figure2a!$B$6:$C$6</c:f>
              <c:numCache>
                <c:formatCode>General</c:formatCode>
                <c:ptCount val="2"/>
                <c:pt idx="0">
                  <c:v>51.571428571428569</c:v>
                </c:pt>
                <c:pt idx="1">
                  <c:v>44.870129870129873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707-AA15-1D7B3D5926DA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Sup_Figure2a!$B$5:$C$5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Sup_Figure2a!$B$7:$C$7</c:f>
              <c:numCache>
                <c:formatCode>General</c:formatCode>
                <c:ptCount val="2"/>
                <c:pt idx="0">
                  <c:v>121.30434782608695</c:v>
                </c:pt>
                <c:pt idx="1">
                  <c:v>96.102941176470594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707-AA15-1D7B3D5926DA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Sup_Figure2a!$B$5:$C$5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Sup_Figure2a!$B$8:$C$8</c:f>
              <c:numCache>
                <c:formatCode>General</c:formatCode>
                <c:ptCount val="2"/>
                <c:pt idx="0">
                  <c:v>299</c:v>
                </c:pt>
                <c:pt idx="1">
                  <c:v>98.15384615384616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9-4707-AA15-1D7B3D5926DA}"/>
            </c:ext>
          </c:extLst>
        </c:ser>
        <c:ser>
          <c:idx val="3"/>
          <c:order val="3"/>
          <c:spPr>
            <a:ln w="9525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</a:srgbClr>
                </a:solidFill>
              </a:ln>
              <a:effectLst/>
            </c:spPr>
          </c:marker>
          <c:cat>
            <c:strRef>
              <c:f>Sup_Figure2a!$B$5:$C$5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Sup_Figure2a!$B$9:$C$9</c:f>
              <c:numCache>
                <c:formatCode>General</c:formatCode>
                <c:ptCount val="2"/>
                <c:pt idx="0">
                  <c:v>234.375</c:v>
                </c:pt>
                <c:pt idx="1">
                  <c:v>80.129870129870127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707-AA15-1D7B3D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89567"/>
        <c:axId val="1306599967"/>
      </c:lineChart>
      <c:catAx>
        <c:axId val="13065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9967"/>
        <c:crosses val="autoZero"/>
        <c:auto val="1"/>
        <c:lblAlgn val="ctr"/>
        <c:lblOffset val="100"/>
        <c:noMultiLvlLbl val="0"/>
      </c:catAx>
      <c:valAx>
        <c:axId val="1306599967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Wake episode length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Rostral</a:t>
            </a:r>
          </a:p>
        </c:rich>
      </c:tx>
      <c:layout>
        <c:manualLayout>
          <c:xMode val="edge"/>
          <c:yMode val="edge"/>
          <c:x val="0.28963658388855235"/>
          <c:y val="2.6600187143836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66781075442489"/>
          <c:y val="0.18128692342130809"/>
          <c:w val="0.69633218924557505"/>
          <c:h val="0.72040228772752934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Sup_Figure2a!$F$5:$G$5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Sup_Figure2a!$F$6:$G$6</c:f>
              <c:numCache>
                <c:formatCode>General</c:formatCode>
                <c:ptCount val="2"/>
                <c:pt idx="0">
                  <c:v>87.282608695652172</c:v>
                </c:pt>
                <c:pt idx="1">
                  <c:v>141.11111111111111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707-AA15-1D7B3D5926DA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Sup_Figure2a!$F$5:$G$5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Sup_Figure2a!$F$7:$G$7</c:f>
              <c:numCache>
                <c:formatCode>General</c:formatCode>
                <c:ptCount val="2"/>
                <c:pt idx="0">
                  <c:v>186.29032258064515</c:v>
                </c:pt>
                <c:pt idx="1">
                  <c:v>67.898550724637687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707-AA15-1D7B3D5926DA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Sup_Figure2a!$F$5:$G$5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Sup_Figure2a!$F$8:$G$8</c:f>
              <c:numCache>
                <c:formatCode>General</c:formatCode>
                <c:ptCount val="2"/>
                <c:pt idx="0">
                  <c:v>110</c:v>
                </c:pt>
                <c:pt idx="1">
                  <c:v>168.4126984126984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9-4707-AA15-1D7B3D5926DA}"/>
            </c:ext>
          </c:extLst>
        </c:ser>
        <c:ser>
          <c:idx val="3"/>
          <c:order val="3"/>
          <c:spPr>
            <a:ln w="9525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</a:srgbClr>
                </a:solidFill>
              </a:ln>
              <a:effectLst/>
            </c:spPr>
          </c:marker>
          <c:cat>
            <c:strRef>
              <c:f>Sup_Figure2a!$F$5:$G$5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Sup_Figure2a!$F$9:$G$9</c:f>
              <c:numCache>
                <c:formatCode>General</c:formatCode>
                <c:ptCount val="2"/>
                <c:pt idx="0">
                  <c:v>49</c:v>
                </c:pt>
                <c:pt idx="1">
                  <c:v>24.76923076923077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707-AA15-1D7B3D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89567"/>
        <c:axId val="1306599967"/>
      </c:lineChart>
      <c:catAx>
        <c:axId val="13065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9967"/>
        <c:crosses val="autoZero"/>
        <c:auto val="1"/>
        <c:lblAlgn val="ctr"/>
        <c:lblOffset val="100"/>
        <c:noMultiLvlLbl val="0"/>
      </c:catAx>
      <c:valAx>
        <c:axId val="1306599967"/>
        <c:scaling>
          <c:orientation val="minMax"/>
          <c:max val="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Caudal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66378819328585"/>
          <c:y val="0.18128692342130809"/>
          <c:w val="0.69109319822049464"/>
          <c:h val="0.72040228772752934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Sup_Fig2c!$B$5:$C$5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Sup_Fig2c!$B$6:$C$6</c:f>
              <c:numCache>
                <c:formatCode>General</c:formatCode>
                <c:ptCount val="2"/>
                <c:pt idx="0">
                  <c:v>17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707-AA15-1D7B3D5926DA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Sup_Fig2c!$B$5:$C$5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Sup_Fig2c!$B$7:$C$7</c:f>
              <c:numCache>
                <c:formatCode>General</c:formatCode>
                <c:ptCount val="2"/>
                <c:pt idx="0">
                  <c:v>22</c:v>
                </c:pt>
                <c:pt idx="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707-AA15-1D7B3D5926DA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Sup_Fig2c!$B$5:$C$5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Sup_Fig2c!$B$8:$C$8</c:f>
              <c:numCache>
                <c:formatCode>General</c:formatCode>
                <c:ptCount val="2"/>
                <c:pt idx="0">
                  <c:v>14</c:v>
                </c:pt>
                <c:pt idx="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9-4707-AA15-1D7B3D5926DA}"/>
            </c:ext>
          </c:extLst>
        </c:ser>
        <c:ser>
          <c:idx val="3"/>
          <c:order val="3"/>
          <c:spPr>
            <a:ln w="9525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</a:srgbClr>
                </a:solidFill>
              </a:ln>
              <a:effectLst/>
            </c:spPr>
          </c:marker>
          <c:cat>
            <c:strRef>
              <c:f>Sup_Fig2c!$B$5:$C$5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Sup_Fig2c!$B$9:$C$9</c:f>
              <c:numCache>
                <c:formatCode>General</c:formatCode>
                <c:ptCount val="2"/>
                <c:pt idx="0">
                  <c:v>7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707-AA15-1D7B3D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89567"/>
        <c:axId val="1306599967"/>
      </c:lineChart>
      <c:catAx>
        <c:axId val="13065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9967"/>
        <c:crosses val="autoZero"/>
        <c:auto val="1"/>
        <c:lblAlgn val="ctr"/>
        <c:lblOffset val="100"/>
        <c:noMultiLvlLbl val="0"/>
      </c:catAx>
      <c:valAx>
        <c:axId val="1306599967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Sleep epizode number per session</a:t>
                </a:r>
              </a:p>
            </c:rich>
          </c:tx>
          <c:layout>
            <c:manualLayout>
              <c:xMode val="edge"/>
              <c:yMode val="edge"/>
              <c:x val="2.7025294068738881E-2"/>
              <c:y val="0.2506924468851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9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Rostral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28920222181529"/>
          <c:y val="0.18128692342130809"/>
          <c:w val="0.63367539522675942"/>
          <c:h val="0.72040228772752934"/>
        </c:manualLayout>
      </c:layout>
      <c:lineChart>
        <c:grouping val="standard"/>
        <c:varyColors val="0"/>
        <c:ser>
          <c:idx val="0"/>
          <c:order val="0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Sup_Fig2c!$F$5:$G$5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Sup_Fig2c!$F$6:$G$6</c:f>
              <c:numCache>
                <c:formatCode>General</c:formatCode>
                <c:ptCount val="2"/>
                <c:pt idx="0">
                  <c:v>22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9-4707-AA15-1D7B3D5926DA}"/>
            </c:ext>
          </c:extLst>
        </c:ser>
        <c:ser>
          <c:idx val="1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Sup_Fig2c!$F$5:$G$5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Sup_Fig2c!$F$7:$G$7</c:f>
              <c:numCache>
                <c:formatCode>General</c:formatCode>
                <c:ptCount val="2"/>
                <c:pt idx="0">
                  <c:v>31</c:v>
                </c:pt>
                <c:pt idx="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9-4707-AA15-1D7B3D5926DA}"/>
            </c:ext>
          </c:extLst>
        </c:ser>
        <c:ser>
          <c:idx val="2"/>
          <c:order val="2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Sup_Fig2c!$F$5:$G$5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Sup_Fig2c!$F$8:$G$8</c:f>
              <c:numCache>
                <c:formatCode>General</c:formatCode>
                <c:ptCount val="2"/>
                <c:pt idx="0">
                  <c:v>22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9-4707-AA15-1D7B3D5926DA}"/>
            </c:ext>
          </c:extLst>
        </c:ser>
        <c:ser>
          <c:idx val="3"/>
          <c:order val="3"/>
          <c:spPr>
            <a:ln w="9525" cap="rnd">
              <a:solidFill>
                <a:srgbClr val="ED7D31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ED7D31">
                  <a:lumMod val="75000"/>
                </a:srgbClr>
              </a:solidFill>
              <a:ln w="9525">
                <a:solidFill>
                  <a:srgbClr val="ED7D31">
                    <a:lumMod val="75000"/>
                  </a:srgbClr>
                </a:solidFill>
              </a:ln>
              <a:effectLst/>
            </c:spPr>
          </c:marker>
          <c:cat>
            <c:strRef>
              <c:f>Sup_Fig2c!$F$5:$G$5</c:f>
              <c:strCache>
                <c:ptCount val="2"/>
                <c:pt idx="0">
                  <c:v>No Stim</c:v>
                </c:pt>
                <c:pt idx="1">
                  <c:v>Stim</c:v>
                </c:pt>
              </c:strCache>
            </c:strRef>
          </c:cat>
          <c:val>
            <c:numRef>
              <c:f>Sup_Fig2c!$F$9:$G$9</c:f>
              <c:numCache>
                <c:formatCode>General</c:formatCode>
                <c:ptCount val="2"/>
                <c:pt idx="0">
                  <c:v>29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707-AA15-1D7B3D59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589567"/>
        <c:axId val="1306599967"/>
      </c:lineChart>
      <c:catAx>
        <c:axId val="13065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99967"/>
        <c:crosses val="autoZero"/>
        <c:auto val="1"/>
        <c:lblAlgn val="ctr"/>
        <c:lblOffset val="100"/>
        <c:noMultiLvlLbl val="0"/>
      </c:catAx>
      <c:valAx>
        <c:axId val="1306599967"/>
        <c:scaling>
          <c:orientation val="minMax"/>
          <c:max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89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ABDDD709-EEC9-4518-907D-B85E3A7A7534}">
          <cx:tx>
            <cx:txData>
              <cx:f>_xlchart.v1.0</cx:f>
              <cx:v>Caudal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B5C570-86C0-4F43-9505-420FF1E80F09}">
          <cx:tx>
            <cx:txData>
              <cx:f>_xlchart.v1.2</cx:f>
              <cx:v>Rostral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059B91-FCDF-4EBB-B081-4ECF3583D89D}">
          <cx:tx>
            <cx:txData>
              <cx:f>_xlchart.v1.4</cx:f>
              <cx:v>Control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plotArea>
      <cx:plotAreaRegion>
        <cx:series layoutId="boxWhisker" uniqueId="{ADE4536C-11CB-4ED2-96B5-7520798818BB}">
          <cx:tx>
            <cx:txData>
              <cx:f>_xlchart.v1.6</cx:f>
              <cx:v>Caudal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50727EE-CD8F-4076-8EE0-C8C1D4529A63}">
          <cx:tx>
            <cx:txData>
              <cx:f>_xlchart.v1.8</cx:f>
              <cx:v>Rostral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4758056-CEC8-4905-8292-91F416B2642B}">
          <cx:tx>
            <cx:txData>
              <cx:f>_xlchart.v1.10</cx:f>
              <cx:v>Control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plotArea>
      <cx:plotAreaRegion>
        <cx:series layoutId="boxWhisker" uniqueId="{A72A29D5-274D-4657-A438-8A97D9443749}">
          <cx:tx>
            <cx:txData>
              <cx:f>_xlchart.v1.12</cx:f>
              <cx:v>Caudal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3728D3-93CB-4D10-B347-EBDD3D5863BC}">
          <cx:tx>
            <cx:txData>
              <cx:f>_xlchart.v1.14</cx:f>
              <cx:v>Rostral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19325CE-EF65-429D-8E56-F23EDC4D801B}">
          <cx:tx>
            <cx:txData>
              <cx:f>_xlchart.v1.16</cx:f>
              <cx:v>Control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spPr>
          <a:ln>
            <a:solidFill>
              <a:schemeClr val="tx1"/>
            </a:solidFill>
          </a:ln>
        </cx:sp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plotArea>
      <cx:plotAreaRegion>
        <cx:series layoutId="boxWhisker" uniqueId="{1F2008CD-3E88-4505-9EE6-D0D7F6DE4677}">
          <cx:tx>
            <cx:txData>
              <cx:f>_xlchart.v1.18</cx:f>
              <cx:v>Caudal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97F739B-88BF-4044-800C-65B496D5E098}">
          <cx:tx>
            <cx:txData>
              <cx:f>_xlchart.v1.20</cx:f>
              <cx:v>Rostral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F2992E-DE48-4779-B5A3-08D64E335458}">
          <cx:tx>
            <cx:txData>
              <cx:f>_xlchart.v1.22</cx:f>
              <cx:v>Control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166896</xdr:colOff>
      <xdr:row>2</xdr:row>
      <xdr:rowOff>147016</xdr:rowOff>
    </xdr:from>
    <xdr:to>
      <xdr:col>15</xdr:col>
      <xdr:colOff>43071</xdr:colOff>
      <xdr:row>13</xdr:row>
      <xdr:rowOff>85103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A9730-0BAF-4168-A92B-2CE949F40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352011</xdr:colOff>
      <xdr:row>3</xdr:row>
      <xdr:rowOff>20705</xdr:rowOff>
    </xdr:from>
    <xdr:to>
      <xdr:col>18</xdr:col>
      <xdr:colOff>237711</xdr:colOff>
      <xdr:row>13</xdr:row>
      <xdr:rowOff>144530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F2C31-ACCA-4295-B903-87EA7468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169378</xdr:colOff>
      <xdr:row>2</xdr:row>
      <xdr:rowOff>181388</xdr:rowOff>
    </xdr:from>
    <xdr:to>
      <xdr:col>21</xdr:col>
      <xdr:colOff>274153</xdr:colOff>
      <xdr:row>13</xdr:row>
      <xdr:rowOff>158612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81790F-8EDF-4A85-BB4E-42D452110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152399</xdr:rowOff>
    </xdr:from>
    <xdr:to>
      <xdr:col>14</xdr:col>
      <xdr:colOff>257176</xdr:colOff>
      <xdr:row>13</xdr:row>
      <xdr:rowOff>190498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29A26-5CF6-8035-B38F-DFAF869B2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2</xdr:row>
      <xdr:rowOff>171450</xdr:rowOff>
    </xdr:from>
    <xdr:to>
      <xdr:col>16</xdr:col>
      <xdr:colOff>466725</xdr:colOff>
      <xdr:row>14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4DCC2C-5A01-3C77-0EED-59C256111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42862</xdr:rowOff>
    </xdr:from>
    <xdr:to>
      <xdr:col>16</xdr:col>
      <xdr:colOff>114300</xdr:colOff>
      <xdr:row>15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AFF4B4-98ED-70DC-0084-556EDD529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5750" y="233362"/>
              <a:ext cx="6905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38100</xdr:rowOff>
    </xdr:from>
    <xdr:to>
      <xdr:col>14</xdr:col>
      <xdr:colOff>285750</xdr:colOff>
      <xdr:row>13</xdr:row>
      <xdr:rowOff>61911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3A3CA-58C0-A545-DB1C-E38FDD361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257176</xdr:colOff>
      <xdr:row>3</xdr:row>
      <xdr:rowOff>66674</xdr:rowOff>
    </xdr:from>
    <xdr:to>
      <xdr:col>16</xdr:col>
      <xdr:colOff>523876</xdr:colOff>
      <xdr:row>13</xdr:row>
      <xdr:rowOff>71435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A7595-22D5-B360-BDD6-50BBC9AB4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</xdr:row>
      <xdr:rowOff>42862</xdr:rowOff>
    </xdr:from>
    <xdr:to>
      <xdr:col>16</xdr:col>
      <xdr:colOff>200025</xdr:colOff>
      <xdr:row>15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9D9EB6-170A-34A8-848A-596E1875D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233362"/>
              <a:ext cx="6591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6</xdr:row>
      <xdr:rowOff>76200</xdr:rowOff>
    </xdr:from>
    <xdr:to>
      <xdr:col>13</xdr:col>
      <xdr:colOff>523876</xdr:colOff>
      <xdr:row>16</xdr:row>
      <xdr:rowOff>8164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FE12F-6CCB-20B7-F457-B0017E958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3</xdr:row>
      <xdr:rowOff>133350</xdr:rowOff>
    </xdr:from>
    <xdr:to>
      <xdr:col>17</xdr:col>
      <xdr:colOff>152400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BC38B-E7D3-07E4-2BA7-65AA0BF8B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71437</xdr:rowOff>
    </xdr:from>
    <xdr:to>
      <xdr:col>15</xdr:col>
      <xdr:colOff>561975</xdr:colOff>
      <xdr:row>15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A686A8-111F-8C2C-AA5A-C54674DE5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261937"/>
              <a:ext cx="6219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156882</xdr:rowOff>
    </xdr:from>
    <xdr:to>
      <xdr:col>15</xdr:col>
      <xdr:colOff>582707</xdr:colOff>
      <xdr:row>16</xdr:row>
      <xdr:rowOff>28494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6B40A-9465-9E6E-CACA-ECBF019C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397810</xdr:colOff>
      <xdr:row>2</xdr:row>
      <xdr:rowOff>156882</xdr:rowOff>
    </xdr:from>
    <xdr:to>
      <xdr:col>18</xdr:col>
      <xdr:colOff>582706</xdr:colOff>
      <xdr:row>16</xdr:row>
      <xdr:rowOff>21289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C688A-E289-5DB0-5643-1B50A9A9C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38099</xdr:rowOff>
    </xdr:from>
    <xdr:to>
      <xdr:col>15</xdr:col>
      <xdr:colOff>114300</xdr:colOff>
      <xdr:row>15</xdr:row>
      <xdr:rowOff>90486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B4249A-C4D3-E6B4-ED64-CF7EB5024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8525" y="609599"/>
              <a:ext cx="5086350" cy="2338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1B60-1532-4086-A7F7-C9C248C329CB}">
  <dimension ref="A1:U47"/>
  <sheetViews>
    <sheetView zoomScale="115" zoomScaleNormal="115" workbookViewId="0">
      <selection activeCell="M20" sqref="M20"/>
    </sheetView>
  </sheetViews>
  <sheetFormatPr defaultRowHeight="15" x14ac:dyDescent="0.25"/>
  <cols>
    <col min="1" max="1" width="22.28515625" customWidth="1"/>
    <col min="9" max="9" width="11.42578125" customWidth="1"/>
    <col min="10" max="10" width="9.7109375" customWidth="1"/>
    <col min="11" max="11" width="10.42578125" customWidth="1"/>
  </cols>
  <sheetData>
    <row r="1" spans="1:21" x14ac:dyDescent="0.25">
      <c r="A1" s="1" t="s">
        <v>6</v>
      </c>
    </row>
    <row r="2" spans="1:21" x14ac:dyDescent="0.25">
      <c r="B2" s="21" t="s">
        <v>49</v>
      </c>
      <c r="C2" s="21"/>
      <c r="F2" s="21" t="s">
        <v>50</v>
      </c>
      <c r="G2" s="21"/>
      <c r="I2" s="21" t="s">
        <v>65</v>
      </c>
      <c r="J2" s="21"/>
    </row>
    <row r="3" spans="1:21" x14ac:dyDescent="0.25">
      <c r="B3" t="s">
        <v>41</v>
      </c>
      <c r="C3" t="s">
        <v>40</v>
      </c>
      <c r="F3" t="s">
        <v>41</v>
      </c>
      <c r="G3" t="s">
        <v>40</v>
      </c>
      <c r="I3" t="s">
        <v>41</v>
      </c>
      <c r="J3" t="s">
        <v>40</v>
      </c>
      <c r="N3" s="21" t="s">
        <v>49</v>
      </c>
      <c r="O3" s="21"/>
      <c r="Q3" s="21" t="s">
        <v>50</v>
      </c>
      <c r="R3" s="21"/>
      <c r="T3" s="21" t="s">
        <v>76</v>
      </c>
      <c r="U3" s="21"/>
    </row>
    <row r="4" spans="1:21" x14ac:dyDescent="0.25">
      <c r="A4" t="s">
        <v>18</v>
      </c>
      <c r="B4">
        <v>161.07142857142858</v>
      </c>
      <c r="C4">
        <v>94.868421052631575</v>
      </c>
      <c r="E4" t="s">
        <v>1</v>
      </c>
      <c r="F4">
        <v>127.85714285714286</v>
      </c>
      <c r="G4">
        <v>193</v>
      </c>
      <c r="I4">
        <v>88.6</v>
      </c>
      <c r="J4">
        <v>42.61904761904762</v>
      </c>
    </row>
    <row r="5" spans="1:21" x14ac:dyDescent="0.25">
      <c r="A5" t="s">
        <v>19</v>
      </c>
      <c r="B5">
        <v>122.95454545454545</v>
      </c>
      <c r="C5">
        <v>57.5</v>
      </c>
      <c r="E5" t="s">
        <v>2</v>
      </c>
      <c r="F5">
        <v>34.778761061946902</v>
      </c>
      <c r="G5">
        <v>182.46913580246914</v>
      </c>
      <c r="I5">
        <v>71.21848739495799</v>
      </c>
      <c r="J5">
        <v>76.666666666666671</v>
      </c>
    </row>
    <row r="6" spans="1:21" x14ac:dyDescent="0.25">
      <c r="A6" t="s">
        <v>51</v>
      </c>
      <c r="B6">
        <v>168.21428571428572</v>
      </c>
      <c r="C6">
        <v>63.46153846153846</v>
      </c>
      <c r="E6" t="s">
        <v>11</v>
      </c>
      <c r="F6">
        <v>129.09090909090909</v>
      </c>
      <c r="G6">
        <v>174.375</v>
      </c>
    </row>
    <row r="7" spans="1:21" x14ac:dyDescent="0.25">
      <c r="A7" t="s">
        <v>36</v>
      </c>
      <c r="B7">
        <v>82.5</v>
      </c>
      <c r="C7">
        <v>78.833333333333329</v>
      </c>
      <c r="E7" t="s">
        <v>34</v>
      </c>
      <c r="F7">
        <v>88.75</v>
      </c>
      <c r="G7">
        <v>241.96721311475409</v>
      </c>
    </row>
    <row r="12" spans="1:21" x14ac:dyDescent="0.25">
      <c r="A12" s="1" t="s">
        <v>52</v>
      </c>
    </row>
    <row r="13" spans="1:21" x14ac:dyDescent="0.25">
      <c r="A13" s="1" t="s">
        <v>53</v>
      </c>
      <c r="I13" t="s">
        <v>62</v>
      </c>
    </row>
    <row r="14" spans="1:21" ht="17.25" x14ac:dyDescent="0.25">
      <c r="B14" s="21" t="s">
        <v>49</v>
      </c>
      <c r="C14" s="21"/>
      <c r="F14" s="21" t="s">
        <v>50</v>
      </c>
      <c r="G14" s="21"/>
      <c r="I14" s="4" t="s">
        <v>63</v>
      </c>
      <c r="J14" s="21" t="s">
        <v>50</v>
      </c>
      <c r="K14" s="21"/>
    </row>
    <row r="15" spans="1:21" x14ac:dyDescent="0.25">
      <c r="B15" t="s">
        <v>41</v>
      </c>
      <c r="C15" t="s">
        <v>40</v>
      </c>
      <c r="F15" t="s">
        <v>41</v>
      </c>
      <c r="G15" t="s">
        <v>40</v>
      </c>
      <c r="J15" t="s">
        <v>41</v>
      </c>
      <c r="K15" t="s">
        <v>40</v>
      </c>
    </row>
    <row r="16" spans="1:21" x14ac:dyDescent="0.25">
      <c r="A16" t="s">
        <v>18</v>
      </c>
      <c r="B16">
        <v>161.07142857142858</v>
      </c>
      <c r="C16">
        <v>94.868421052631575</v>
      </c>
      <c r="E16" t="s">
        <v>1</v>
      </c>
      <c r="F16">
        <v>127.85714285714286</v>
      </c>
      <c r="G16">
        <v>197</v>
      </c>
      <c r="I16" t="s">
        <v>1</v>
      </c>
      <c r="J16">
        <f>POWER(F16,4)</f>
        <v>267239088.14035824</v>
      </c>
      <c r="K16">
        <f>POWER(G16,4)</f>
        <v>1506138481</v>
      </c>
    </row>
    <row r="17" spans="1:11" x14ac:dyDescent="0.25">
      <c r="A17" t="s">
        <v>19</v>
      </c>
      <c r="B17">
        <v>122.95454545454545</v>
      </c>
      <c r="C17">
        <v>57.5</v>
      </c>
      <c r="E17" t="s">
        <v>2</v>
      </c>
      <c r="F17">
        <v>34.778761061946902</v>
      </c>
      <c r="G17">
        <v>182.46913580246914</v>
      </c>
      <c r="I17" t="s">
        <v>2</v>
      </c>
      <c r="J17">
        <f t="shared" ref="J17:J18" si="0">POWER(F17,4)</f>
        <v>1463040.7664801148</v>
      </c>
      <c r="K17">
        <f t="shared" ref="K17:K18" si="1">POWER(G17,4)</f>
        <v>1108556060.8102996</v>
      </c>
    </row>
    <row r="18" spans="1:11" x14ac:dyDescent="0.25">
      <c r="A18" t="s">
        <v>51</v>
      </c>
      <c r="B18">
        <v>168.21428571428572</v>
      </c>
      <c r="C18">
        <v>63.46153846153846</v>
      </c>
      <c r="E18" t="s">
        <v>11</v>
      </c>
      <c r="F18">
        <v>129.09090909090909</v>
      </c>
      <c r="G18">
        <v>174.375</v>
      </c>
      <c r="I18" t="s">
        <v>11</v>
      </c>
      <c r="J18">
        <f t="shared" si="0"/>
        <v>277704320.7431187</v>
      </c>
      <c r="K18">
        <f t="shared" si="1"/>
        <v>924563794.09790039</v>
      </c>
    </row>
    <row r="20" spans="1:11" x14ac:dyDescent="0.25">
      <c r="A20" t="s">
        <v>54</v>
      </c>
      <c r="B20" t="s">
        <v>55</v>
      </c>
      <c r="C20" t="s">
        <v>55</v>
      </c>
      <c r="F20" t="s">
        <v>55</v>
      </c>
      <c r="G20" t="s">
        <v>55</v>
      </c>
      <c r="J20" t="s">
        <v>55</v>
      </c>
      <c r="K20" t="s">
        <v>55</v>
      </c>
    </row>
    <row r="21" spans="1:11" x14ac:dyDescent="0.25">
      <c r="A21" t="s">
        <v>56</v>
      </c>
      <c r="B21">
        <v>0.28100000000000003</v>
      </c>
      <c r="C21">
        <v>0.28499999999999998</v>
      </c>
      <c r="F21" s="5">
        <v>2.1999999999999999E-2</v>
      </c>
      <c r="G21">
        <v>0.68899999999999995</v>
      </c>
      <c r="J21">
        <v>6.4000000000000001E-2</v>
      </c>
      <c r="K21">
        <v>0.60099999999999998</v>
      </c>
    </row>
    <row r="23" spans="1:11" x14ac:dyDescent="0.25">
      <c r="A23" s="1" t="s">
        <v>57</v>
      </c>
      <c r="I23" s="1" t="s">
        <v>57</v>
      </c>
    </row>
    <row r="24" spans="1:11" x14ac:dyDescent="0.25">
      <c r="A24" t="s">
        <v>58</v>
      </c>
      <c r="B24">
        <v>6.0730000000000004</v>
      </c>
      <c r="I24" t="s">
        <v>58</v>
      </c>
      <c r="J24">
        <v>5.5590000000000002</v>
      </c>
    </row>
    <row r="25" spans="1:11" x14ac:dyDescent="0.25">
      <c r="A25" t="s">
        <v>59</v>
      </c>
      <c r="B25">
        <v>2</v>
      </c>
      <c r="I25" t="s">
        <v>59</v>
      </c>
      <c r="J25">
        <v>2</v>
      </c>
    </row>
    <row r="26" spans="1:11" x14ac:dyDescent="0.25">
      <c r="A26" t="s">
        <v>60</v>
      </c>
      <c r="B26">
        <v>2.5999999999999999E-2</v>
      </c>
      <c r="I26" t="s">
        <v>60</v>
      </c>
      <c r="J26">
        <v>3.1E-2</v>
      </c>
    </row>
    <row r="27" spans="1:11" x14ac:dyDescent="0.25">
      <c r="A27" t="s">
        <v>61</v>
      </c>
      <c r="B27">
        <v>3.5059999999999998</v>
      </c>
      <c r="I27" t="s">
        <v>61</v>
      </c>
      <c r="J27">
        <v>3.21</v>
      </c>
    </row>
    <row r="30" spans="1:11" x14ac:dyDescent="0.25">
      <c r="A30" s="1" t="s">
        <v>52</v>
      </c>
    </row>
    <row r="31" spans="1:11" x14ac:dyDescent="0.25">
      <c r="A31" s="1" t="s">
        <v>64</v>
      </c>
    </row>
    <row r="33" spans="1:7" x14ac:dyDescent="0.25">
      <c r="B33" s="21" t="s">
        <v>49</v>
      </c>
      <c r="C33" s="21"/>
      <c r="F33" s="21" t="s">
        <v>50</v>
      </c>
      <c r="G33" s="21"/>
    </row>
    <row r="34" spans="1:7" x14ac:dyDescent="0.25">
      <c r="B34" t="s">
        <v>41</v>
      </c>
      <c r="C34" t="s">
        <v>40</v>
      </c>
      <c r="F34" t="s">
        <v>41</v>
      </c>
      <c r="G34" t="s">
        <v>40</v>
      </c>
    </row>
    <row r="35" spans="1:7" x14ac:dyDescent="0.25">
      <c r="A35" t="s">
        <v>18</v>
      </c>
      <c r="B35">
        <v>161.07142857142858</v>
      </c>
      <c r="C35">
        <v>94.868421052631575</v>
      </c>
      <c r="E35" t="s">
        <v>1</v>
      </c>
      <c r="F35">
        <v>127.85714285714286</v>
      </c>
      <c r="G35">
        <v>197</v>
      </c>
    </row>
    <row r="36" spans="1:7" x14ac:dyDescent="0.25">
      <c r="A36" t="s">
        <v>19</v>
      </c>
      <c r="B36">
        <v>122.95454545454545</v>
      </c>
      <c r="C36">
        <v>57.5</v>
      </c>
      <c r="E36" t="s">
        <v>2</v>
      </c>
      <c r="F36">
        <v>34.778761061946902</v>
      </c>
      <c r="G36">
        <v>182.46913580246914</v>
      </c>
    </row>
    <row r="37" spans="1:7" x14ac:dyDescent="0.25">
      <c r="A37" t="s">
        <v>51</v>
      </c>
      <c r="B37">
        <v>168.21428571428572</v>
      </c>
      <c r="C37">
        <v>63.46153846153846</v>
      </c>
      <c r="E37" t="s">
        <v>11</v>
      </c>
      <c r="F37">
        <v>129.09090909090909</v>
      </c>
      <c r="G37">
        <v>174.375</v>
      </c>
    </row>
    <row r="38" spans="1:7" x14ac:dyDescent="0.25">
      <c r="A38" t="s">
        <v>36</v>
      </c>
      <c r="B38">
        <v>82.5</v>
      </c>
      <c r="C38">
        <v>78.833333333333329</v>
      </c>
      <c r="E38" t="s">
        <v>34</v>
      </c>
      <c r="F38">
        <v>88.75</v>
      </c>
      <c r="G38">
        <v>241.96721311475409</v>
      </c>
    </row>
    <row r="40" spans="1:7" x14ac:dyDescent="0.25">
      <c r="A40" t="s">
        <v>54</v>
      </c>
      <c r="B40" t="s">
        <v>55</v>
      </c>
      <c r="C40" t="s">
        <v>55</v>
      </c>
      <c r="F40" t="s">
        <v>55</v>
      </c>
      <c r="G40" t="s">
        <v>55</v>
      </c>
    </row>
    <row r="41" spans="1:7" x14ac:dyDescent="0.25">
      <c r="A41" t="s">
        <v>56</v>
      </c>
      <c r="B41">
        <v>0.48399999999999999</v>
      </c>
      <c r="C41">
        <v>0.7</v>
      </c>
      <c r="F41">
        <v>0.26400000000000001</v>
      </c>
      <c r="G41">
        <v>0.317</v>
      </c>
    </row>
    <row r="43" spans="1:7" x14ac:dyDescent="0.25">
      <c r="A43" s="1" t="s">
        <v>57</v>
      </c>
    </row>
    <row r="44" spans="1:7" x14ac:dyDescent="0.25">
      <c r="A44" t="s">
        <v>58</v>
      </c>
      <c r="B44">
        <v>2.871</v>
      </c>
      <c r="F44">
        <v>3.7930000000000001</v>
      </c>
    </row>
    <row r="45" spans="1:7" x14ac:dyDescent="0.25">
      <c r="A45" t="s">
        <v>59</v>
      </c>
      <c r="B45">
        <v>3</v>
      </c>
      <c r="F45">
        <v>3</v>
      </c>
    </row>
    <row r="46" spans="1:7" x14ac:dyDescent="0.25">
      <c r="A46" t="s">
        <v>60</v>
      </c>
      <c r="B46">
        <v>6.4000000000000001E-2</v>
      </c>
      <c r="F46">
        <v>3.2000000000000001E-2</v>
      </c>
    </row>
    <row r="47" spans="1:7" x14ac:dyDescent="0.25">
      <c r="A47" t="s">
        <v>61</v>
      </c>
      <c r="B47">
        <v>1.4350000000000001</v>
      </c>
      <c r="F47">
        <v>1.8959999999999999</v>
      </c>
    </row>
  </sheetData>
  <mergeCells count="11">
    <mergeCell ref="I2:J2"/>
    <mergeCell ref="B2:C2"/>
    <mergeCell ref="F2:G2"/>
    <mergeCell ref="B14:C14"/>
    <mergeCell ref="F14:G14"/>
    <mergeCell ref="N3:O3"/>
    <mergeCell ref="Q3:R3"/>
    <mergeCell ref="T3:U3"/>
    <mergeCell ref="J14:K14"/>
    <mergeCell ref="B33:C33"/>
    <mergeCell ref="F33:G3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009E-75F6-4466-86B0-27DE73B256D7}">
  <dimension ref="A1:M64"/>
  <sheetViews>
    <sheetView topLeftCell="A10" workbookViewId="0">
      <selection activeCell="F36" sqref="F36"/>
    </sheetView>
  </sheetViews>
  <sheetFormatPr defaultRowHeight="15" x14ac:dyDescent="0.25"/>
  <cols>
    <col min="1" max="1" width="28.140625" bestFit="1" customWidth="1"/>
    <col min="3" max="3" width="16.42578125" bestFit="1" customWidth="1"/>
    <col min="4" max="4" width="16.5703125" bestFit="1" customWidth="1"/>
    <col min="9" max="9" width="19.5703125" bestFit="1" customWidth="1"/>
    <col min="10" max="11" width="14" bestFit="1" customWidth="1"/>
    <col min="12" max="12" width="13.7109375" bestFit="1" customWidth="1"/>
  </cols>
  <sheetData>
    <row r="1" spans="1:8" x14ac:dyDescent="0.25">
      <c r="A1" s="12" t="s">
        <v>120</v>
      </c>
    </row>
    <row r="2" spans="1:8" x14ac:dyDescent="0.25">
      <c r="A2" s="12" t="s">
        <v>124</v>
      </c>
      <c r="B2" t="s">
        <v>49</v>
      </c>
      <c r="E2" t="s">
        <v>50</v>
      </c>
      <c r="G2" t="s">
        <v>0</v>
      </c>
    </row>
    <row r="3" spans="1:8" x14ac:dyDescent="0.25">
      <c r="B3" t="s">
        <v>40</v>
      </c>
      <c r="E3" t="s">
        <v>40</v>
      </c>
      <c r="G3" t="s">
        <v>40</v>
      </c>
    </row>
    <row r="4" spans="1:8" x14ac:dyDescent="0.25">
      <c r="A4" t="s">
        <v>18</v>
      </c>
      <c r="B4">
        <v>38</v>
      </c>
      <c r="D4" t="s">
        <v>1</v>
      </c>
      <c r="E4">
        <v>13</v>
      </c>
      <c r="G4" t="s">
        <v>42</v>
      </c>
      <c r="H4">
        <v>15</v>
      </c>
    </row>
    <row r="5" spans="1:8" x14ac:dyDescent="0.25">
      <c r="A5" t="s">
        <v>19</v>
      </c>
      <c r="B5">
        <v>33</v>
      </c>
      <c r="D5" t="s">
        <v>2</v>
      </c>
      <c r="E5">
        <v>22</v>
      </c>
      <c r="G5" t="s">
        <v>44</v>
      </c>
      <c r="H5">
        <v>25</v>
      </c>
    </row>
    <row r="6" spans="1:8" x14ac:dyDescent="0.25">
      <c r="A6" t="s">
        <v>51</v>
      </c>
      <c r="B6">
        <v>32</v>
      </c>
      <c r="D6" t="s">
        <v>11</v>
      </c>
      <c r="E6">
        <v>20</v>
      </c>
      <c r="G6" t="s">
        <v>46</v>
      </c>
      <c r="H6">
        <v>44</v>
      </c>
    </row>
    <row r="7" spans="1:8" x14ac:dyDescent="0.25">
      <c r="A7" t="s">
        <v>30</v>
      </c>
      <c r="B7">
        <v>17</v>
      </c>
      <c r="D7" t="s">
        <v>25</v>
      </c>
      <c r="E7">
        <v>17</v>
      </c>
      <c r="G7" t="s">
        <v>47</v>
      </c>
      <c r="H7">
        <v>41</v>
      </c>
    </row>
    <row r="8" spans="1:8" x14ac:dyDescent="0.25">
      <c r="A8" t="s">
        <v>31</v>
      </c>
      <c r="B8">
        <v>34</v>
      </c>
      <c r="D8" t="s">
        <v>32</v>
      </c>
      <c r="E8">
        <v>19</v>
      </c>
      <c r="G8" t="s">
        <v>48</v>
      </c>
      <c r="H8">
        <v>37</v>
      </c>
    </row>
    <row r="9" spans="1:8" x14ac:dyDescent="0.25">
      <c r="A9" t="s">
        <v>36</v>
      </c>
      <c r="B9">
        <v>30</v>
      </c>
      <c r="D9" t="s">
        <v>33</v>
      </c>
      <c r="E9">
        <v>10</v>
      </c>
    </row>
    <row r="10" spans="1:8" x14ac:dyDescent="0.25">
      <c r="A10" t="s">
        <v>38</v>
      </c>
      <c r="B10">
        <v>38</v>
      </c>
      <c r="D10" t="s">
        <v>34</v>
      </c>
      <c r="E10">
        <v>15</v>
      </c>
    </row>
    <row r="12" spans="1:8" x14ac:dyDescent="0.25">
      <c r="C12" t="s">
        <v>49</v>
      </c>
      <c r="D12" t="s">
        <v>50</v>
      </c>
      <c r="E12" t="s">
        <v>0</v>
      </c>
    </row>
    <row r="13" spans="1:8" x14ac:dyDescent="0.25">
      <c r="C13">
        <v>38</v>
      </c>
      <c r="D13">
        <v>13</v>
      </c>
      <c r="E13">
        <v>15</v>
      </c>
    </row>
    <row r="14" spans="1:8" x14ac:dyDescent="0.25">
      <c r="C14">
        <v>33</v>
      </c>
      <c r="D14">
        <v>22</v>
      </c>
      <c r="E14">
        <v>25</v>
      </c>
    </row>
    <row r="15" spans="1:8" x14ac:dyDescent="0.25">
      <c r="C15">
        <v>32</v>
      </c>
      <c r="D15">
        <v>20</v>
      </c>
      <c r="E15">
        <v>44</v>
      </c>
    </row>
    <row r="16" spans="1:8" x14ac:dyDescent="0.25">
      <c r="C16">
        <v>17</v>
      </c>
      <c r="D16">
        <v>17</v>
      </c>
      <c r="E16">
        <v>41</v>
      </c>
    </row>
    <row r="17" spans="1:12" x14ac:dyDescent="0.25">
      <c r="C17">
        <v>34</v>
      </c>
      <c r="D17">
        <v>19</v>
      </c>
      <c r="E17">
        <v>37</v>
      </c>
    </row>
    <row r="18" spans="1:12" x14ac:dyDescent="0.25">
      <c r="C18">
        <v>30</v>
      </c>
      <c r="D18">
        <v>10</v>
      </c>
    </row>
    <row r="19" spans="1:12" x14ac:dyDescent="0.25">
      <c r="C19">
        <v>38</v>
      </c>
      <c r="D19">
        <v>15</v>
      </c>
    </row>
    <row r="21" spans="1:12" x14ac:dyDescent="0.25">
      <c r="A21" s="1" t="s">
        <v>52</v>
      </c>
      <c r="I21" s="1" t="s">
        <v>52</v>
      </c>
      <c r="J21" t="s">
        <v>130</v>
      </c>
      <c r="K21" t="s">
        <v>131</v>
      </c>
      <c r="L21" t="s">
        <v>0</v>
      </c>
    </row>
    <row r="23" spans="1:12" x14ac:dyDescent="0.25">
      <c r="A23" t="s">
        <v>54</v>
      </c>
      <c r="C23" t="s">
        <v>55</v>
      </c>
      <c r="D23" t="s">
        <v>55</v>
      </c>
      <c r="E23" t="s">
        <v>55</v>
      </c>
      <c r="I23" t="s">
        <v>54</v>
      </c>
      <c r="J23" t="s">
        <v>55</v>
      </c>
      <c r="K23" t="s">
        <v>55</v>
      </c>
      <c r="L23" t="s">
        <v>55</v>
      </c>
    </row>
    <row r="24" spans="1:12" x14ac:dyDescent="0.25">
      <c r="A24" t="s">
        <v>56</v>
      </c>
      <c r="C24">
        <v>5.8999999999999997E-2</v>
      </c>
      <c r="D24">
        <v>0.94399999999999995</v>
      </c>
      <c r="E24">
        <v>0.47699999999999998</v>
      </c>
      <c r="I24" t="s">
        <v>56</v>
      </c>
      <c r="J24">
        <v>0.7</v>
      </c>
      <c r="K24">
        <v>0.28499999999999998</v>
      </c>
      <c r="L24">
        <v>0.47699999999999998</v>
      </c>
    </row>
    <row r="26" spans="1:12" x14ac:dyDescent="0.25">
      <c r="A26" s="1" t="s">
        <v>66</v>
      </c>
      <c r="I26" s="1" t="s">
        <v>132</v>
      </c>
    </row>
    <row r="28" spans="1:12" x14ac:dyDescent="0.25">
      <c r="A28" s="1" t="s">
        <v>67</v>
      </c>
      <c r="B28">
        <v>3.9340000000000002</v>
      </c>
      <c r="I28" s="1" t="s">
        <v>67</v>
      </c>
    </row>
    <row r="29" spans="1:12" x14ac:dyDescent="0.25">
      <c r="A29" t="s">
        <v>68</v>
      </c>
      <c r="I29" t="s">
        <v>68</v>
      </c>
      <c r="J29">
        <v>2.9860000000000002</v>
      </c>
    </row>
    <row r="30" spans="1:12" x14ac:dyDescent="0.25">
      <c r="A30" s="1" t="s">
        <v>69</v>
      </c>
      <c r="B30">
        <v>16</v>
      </c>
      <c r="I30" s="1" t="s">
        <v>69</v>
      </c>
      <c r="J30">
        <v>5</v>
      </c>
    </row>
    <row r="31" spans="1:12" x14ac:dyDescent="0.25">
      <c r="A31" t="s">
        <v>70</v>
      </c>
      <c r="B31">
        <v>2</v>
      </c>
      <c r="I31" t="s">
        <v>70</v>
      </c>
      <c r="J31">
        <v>13</v>
      </c>
    </row>
    <row r="32" spans="1:12" x14ac:dyDescent="0.25">
      <c r="A32" s="1" t="s">
        <v>71</v>
      </c>
      <c r="B32">
        <v>4.1000000000000002E-2</v>
      </c>
      <c r="I32" s="1" t="s">
        <v>71</v>
      </c>
      <c r="J32">
        <v>5.1999999999999998E-2</v>
      </c>
    </row>
    <row r="34" spans="1:13" x14ac:dyDescent="0.25">
      <c r="A34" s="1" t="s">
        <v>72</v>
      </c>
      <c r="I34" s="1" t="s">
        <v>132</v>
      </c>
    </row>
    <row r="35" spans="1:13" x14ac:dyDescent="0.25">
      <c r="A35" t="s">
        <v>125</v>
      </c>
      <c r="B35">
        <v>12.920999999999999</v>
      </c>
      <c r="I35" t="s">
        <v>133</v>
      </c>
      <c r="J35">
        <v>0.85899999999999999</v>
      </c>
    </row>
    <row r="36" spans="1:13" x14ac:dyDescent="0.25">
      <c r="A36" s="1" t="s">
        <v>71</v>
      </c>
      <c r="B36">
        <v>3.0000000000000001E-3</v>
      </c>
      <c r="I36" s="1" t="s">
        <v>71</v>
      </c>
      <c r="J36">
        <v>0.44600000000000001</v>
      </c>
    </row>
    <row r="37" spans="1:13" ht="17.25" x14ac:dyDescent="0.25">
      <c r="I37" t="s">
        <v>112</v>
      </c>
      <c r="J37">
        <v>0.11700000000000001</v>
      </c>
    </row>
    <row r="38" spans="1:13" x14ac:dyDescent="0.25">
      <c r="A38" s="1" t="s">
        <v>73</v>
      </c>
      <c r="C38" t="s">
        <v>114</v>
      </c>
      <c r="D38" t="s">
        <v>75</v>
      </c>
      <c r="I38" s="1"/>
    </row>
    <row r="39" spans="1:13" x14ac:dyDescent="0.25">
      <c r="A39" t="s">
        <v>71</v>
      </c>
      <c r="C39">
        <v>0.98799999999999999</v>
      </c>
      <c r="D39">
        <v>8.9999999999999993E-3</v>
      </c>
      <c r="I39" s="1"/>
    </row>
    <row r="41" spans="1:13" x14ac:dyDescent="0.25">
      <c r="C41" t="s">
        <v>74</v>
      </c>
    </row>
    <row r="42" spans="1:13" x14ac:dyDescent="0.25">
      <c r="C42">
        <v>7.0000000000000001E-3</v>
      </c>
    </row>
    <row r="48" spans="1:13" x14ac:dyDescent="0.25">
      <c r="M48" s="2"/>
    </row>
    <row r="49" spans="13:13" x14ac:dyDescent="0.25">
      <c r="M49" s="2"/>
    </row>
    <row r="50" spans="13:13" x14ac:dyDescent="0.25">
      <c r="M50" s="2"/>
    </row>
    <row r="51" spans="13:13" x14ac:dyDescent="0.25">
      <c r="M51" s="2"/>
    </row>
    <row r="52" spans="13:13" x14ac:dyDescent="0.25">
      <c r="M52" s="2"/>
    </row>
    <row r="53" spans="13:13" x14ac:dyDescent="0.25">
      <c r="M53" s="2"/>
    </row>
    <row r="54" spans="13:13" x14ac:dyDescent="0.25">
      <c r="M54" s="2"/>
    </row>
    <row r="55" spans="13:13" x14ac:dyDescent="0.25">
      <c r="M55" s="2"/>
    </row>
    <row r="56" spans="13:13" x14ac:dyDescent="0.25">
      <c r="M56" s="2"/>
    </row>
    <row r="57" spans="13:13" x14ac:dyDescent="0.25">
      <c r="M57" s="2"/>
    </row>
    <row r="58" spans="13:13" x14ac:dyDescent="0.25">
      <c r="M58" s="2"/>
    </row>
    <row r="59" spans="13:13" x14ac:dyDescent="0.25">
      <c r="M59" s="2"/>
    </row>
    <row r="60" spans="13:13" x14ac:dyDescent="0.25">
      <c r="M60" s="2"/>
    </row>
    <row r="61" spans="13:13" x14ac:dyDescent="0.25">
      <c r="M61" s="2"/>
    </row>
    <row r="62" spans="13:13" x14ac:dyDescent="0.25">
      <c r="M62" s="2"/>
    </row>
    <row r="63" spans="13:13" x14ac:dyDescent="0.25">
      <c r="M63" s="2"/>
    </row>
    <row r="64" spans="13:13" x14ac:dyDescent="0.25">
      <c r="M64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807F-19E9-4C67-AD64-40689FFC5F62}">
  <dimension ref="A1:Y48"/>
  <sheetViews>
    <sheetView zoomScale="85" zoomScaleNormal="85" workbookViewId="0">
      <selection activeCell="P5" sqref="P5"/>
    </sheetView>
  </sheetViews>
  <sheetFormatPr defaultRowHeight="15" x14ac:dyDescent="0.25"/>
  <cols>
    <col min="1" max="1" width="28.140625" bestFit="1" customWidth="1"/>
    <col min="5" max="5" width="11.7109375" bestFit="1" customWidth="1"/>
    <col min="12" max="12" width="4.42578125" customWidth="1"/>
    <col min="13" max="13" width="8.42578125" customWidth="1"/>
    <col min="15" max="15" width="12" bestFit="1" customWidth="1"/>
    <col min="20" max="20" width="7.5703125" customWidth="1"/>
    <col min="21" max="21" width="8.7109375" bestFit="1" customWidth="1"/>
    <col min="22" max="23" width="12" bestFit="1" customWidth="1"/>
  </cols>
  <sheetData>
    <row r="1" spans="1:25" x14ac:dyDescent="0.25">
      <c r="A1" s="12" t="s">
        <v>126</v>
      </c>
      <c r="M1" s="1"/>
    </row>
    <row r="2" spans="1:25" x14ac:dyDescent="0.25">
      <c r="A2" s="12" t="s">
        <v>127</v>
      </c>
      <c r="M2" s="1"/>
    </row>
    <row r="3" spans="1:25" x14ac:dyDescent="0.25">
      <c r="A3" s="1" t="s">
        <v>6</v>
      </c>
      <c r="M3" s="1"/>
    </row>
    <row r="4" spans="1:25" x14ac:dyDescent="0.25">
      <c r="B4" s="21" t="s">
        <v>49</v>
      </c>
      <c r="C4" s="21"/>
      <c r="F4" s="21" t="s">
        <v>50</v>
      </c>
      <c r="G4" s="21"/>
      <c r="I4" s="21" t="s">
        <v>65</v>
      </c>
      <c r="J4" s="21"/>
    </row>
    <row r="5" spans="1:25" x14ac:dyDescent="0.25">
      <c r="B5" t="s">
        <v>41</v>
      </c>
      <c r="C5" t="s">
        <v>40</v>
      </c>
      <c r="F5" t="s">
        <v>41</v>
      </c>
      <c r="G5" t="s">
        <v>40</v>
      </c>
      <c r="I5" t="s">
        <v>41</v>
      </c>
      <c r="J5" t="s">
        <v>40</v>
      </c>
    </row>
    <row r="6" spans="1:25" x14ac:dyDescent="0.25">
      <c r="A6" t="s">
        <v>18</v>
      </c>
      <c r="B6">
        <v>53.29166666666665</v>
      </c>
      <c r="C6">
        <v>64.583333333333343</v>
      </c>
      <c r="E6" t="s">
        <v>1</v>
      </c>
      <c r="F6">
        <v>55.33333333333335</v>
      </c>
      <c r="G6">
        <v>47.944444444444457</v>
      </c>
      <c r="H6" t="s">
        <v>44</v>
      </c>
      <c r="I6">
        <v>15.75</v>
      </c>
      <c r="J6">
        <v>35.216666666666661</v>
      </c>
    </row>
    <row r="7" spans="1:25" x14ac:dyDescent="0.25">
      <c r="A7" t="s">
        <v>19</v>
      </c>
      <c r="B7">
        <v>48.6666666666667</v>
      </c>
      <c r="C7">
        <v>32.125</v>
      </c>
      <c r="E7" t="s">
        <v>2</v>
      </c>
      <c r="F7">
        <v>11</v>
      </c>
      <c r="G7">
        <v>76.666666666666671</v>
      </c>
      <c r="H7" t="s">
        <v>46</v>
      </c>
      <c r="I7">
        <v>11.6666666666667</v>
      </c>
      <c r="J7">
        <v>57.194444444444436</v>
      </c>
    </row>
    <row r="8" spans="1:25" x14ac:dyDescent="0.25">
      <c r="A8" t="s">
        <v>51</v>
      </c>
      <c r="B8">
        <v>36.25</v>
      </c>
      <c r="C8">
        <v>45.1666666666667</v>
      </c>
      <c r="E8" t="s">
        <v>11</v>
      </c>
      <c r="F8">
        <v>47.5833333333333</v>
      </c>
      <c r="G8">
        <v>61.694444444444464</v>
      </c>
    </row>
    <row r="9" spans="1:25" x14ac:dyDescent="0.25">
      <c r="A9" t="s">
        <v>36</v>
      </c>
      <c r="B9">
        <v>38.966666666666661</v>
      </c>
      <c r="C9">
        <v>11.75</v>
      </c>
      <c r="E9" t="s">
        <v>34</v>
      </c>
      <c r="F9">
        <v>23.83333333333335</v>
      </c>
      <c r="G9">
        <v>78.229166666666671</v>
      </c>
    </row>
    <row r="12" spans="1:25" x14ac:dyDescent="0.25">
      <c r="A12" s="1" t="s">
        <v>52</v>
      </c>
      <c r="M12" s="1"/>
      <c r="O12" s="1"/>
      <c r="P12" s="1"/>
      <c r="Q12" s="1"/>
      <c r="T12" s="1"/>
      <c r="U12" s="1"/>
    </row>
    <row r="13" spans="1:25" x14ac:dyDescent="0.25">
      <c r="A13" s="1" t="s">
        <v>53</v>
      </c>
      <c r="M13" s="1"/>
      <c r="O13" s="1"/>
      <c r="P13" s="1"/>
      <c r="Q13" s="1"/>
      <c r="U13" s="1"/>
      <c r="V13" s="1"/>
      <c r="W13" s="1"/>
      <c r="X13" s="1"/>
      <c r="Y13" s="1"/>
    </row>
    <row r="14" spans="1:25" x14ac:dyDescent="0.25">
      <c r="B14" s="21" t="s">
        <v>49</v>
      </c>
      <c r="C14" s="21"/>
      <c r="F14" s="21" t="s">
        <v>50</v>
      </c>
      <c r="G14" s="21"/>
      <c r="V14" s="17"/>
      <c r="W14" s="17"/>
      <c r="X14" s="1"/>
      <c r="Y14" s="1"/>
    </row>
    <row r="15" spans="1:25" x14ac:dyDescent="0.25">
      <c r="B15" t="s">
        <v>41</v>
      </c>
      <c r="C15" t="s">
        <v>40</v>
      </c>
      <c r="F15" t="s">
        <v>41</v>
      </c>
      <c r="G15" t="s">
        <v>40</v>
      </c>
      <c r="X15" s="1"/>
      <c r="Y15" s="1"/>
    </row>
    <row r="16" spans="1:25" x14ac:dyDescent="0.25">
      <c r="A16" t="s">
        <v>18</v>
      </c>
      <c r="B16">
        <v>53.29166666666665</v>
      </c>
      <c r="C16">
        <v>64.583333333333343</v>
      </c>
      <c r="E16" t="s">
        <v>1</v>
      </c>
      <c r="F16">
        <v>55.33333333333335</v>
      </c>
      <c r="G16">
        <v>47.944444444444457</v>
      </c>
      <c r="X16" s="1"/>
      <c r="Y16" s="1"/>
    </row>
    <row r="17" spans="1:25" x14ac:dyDescent="0.25">
      <c r="A17" t="s">
        <v>19</v>
      </c>
      <c r="B17">
        <v>48.6666666666667</v>
      </c>
      <c r="C17">
        <v>32.125</v>
      </c>
      <c r="E17" t="s">
        <v>2</v>
      </c>
      <c r="F17">
        <v>11</v>
      </c>
      <c r="G17">
        <v>76.666666666666671</v>
      </c>
      <c r="X17" s="1"/>
      <c r="Y17" s="1"/>
    </row>
    <row r="18" spans="1:25" x14ac:dyDescent="0.25">
      <c r="A18" t="s">
        <v>51</v>
      </c>
      <c r="B18">
        <v>36.25</v>
      </c>
      <c r="C18">
        <v>45.1666666666667</v>
      </c>
      <c r="E18" t="s">
        <v>11</v>
      </c>
      <c r="F18">
        <v>47.5833333333333</v>
      </c>
      <c r="G18">
        <v>61.694444444444464</v>
      </c>
      <c r="X18" s="1"/>
      <c r="Y18" s="1"/>
    </row>
    <row r="19" spans="1:25" x14ac:dyDescent="0.25">
      <c r="Y19" s="1"/>
    </row>
    <row r="20" spans="1:25" x14ac:dyDescent="0.25">
      <c r="S20" s="1"/>
      <c r="X20" s="1"/>
      <c r="Y20" s="1"/>
    </row>
    <row r="21" spans="1:25" x14ac:dyDescent="0.25">
      <c r="A21" t="s">
        <v>54</v>
      </c>
      <c r="B21" t="s">
        <v>55</v>
      </c>
      <c r="C21" t="s">
        <v>55</v>
      </c>
      <c r="F21" t="s">
        <v>55</v>
      </c>
      <c r="G21" t="s">
        <v>55</v>
      </c>
      <c r="X21" s="1"/>
      <c r="Y21" s="1"/>
    </row>
    <row r="22" spans="1:25" x14ac:dyDescent="0.25">
      <c r="A22" t="s">
        <v>56</v>
      </c>
      <c r="B22">
        <v>0.78400000000000003</v>
      </c>
      <c r="C22">
        <v>0.50700000000000001</v>
      </c>
      <c r="F22">
        <v>0.95299999999999996</v>
      </c>
      <c r="G22">
        <v>0.314</v>
      </c>
      <c r="X22" s="1"/>
      <c r="Y22" s="1"/>
    </row>
    <row r="23" spans="1:25" x14ac:dyDescent="0.25">
      <c r="S23" s="1"/>
      <c r="X23" s="1"/>
      <c r="Y23" s="1"/>
    </row>
    <row r="24" spans="1:25" x14ac:dyDescent="0.25">
      <c r="A24" s="1" t="s">
        <v>57</v>
      </c>
      <c r="E24" s="1" t="s">
        <v>57</v>
      </c>
      <c r="M24" s="1"/>
      <c r="S24" s="1"/>
      <c r="X24" s="1"/>
      <c r="Y24" s="1"/>
    </row>
    <row r="25" spans="1:25" x14ac:dyDescent="0.25">
      <c r="A25" t="s">
        <v>58</v>
      </c>
      <c r="B25">
        <v>0.13700000000000001</v>
      </c>
      <c r="E25" t="s">
        <v>58</v>
      </c>
      <c r="F25">
        <v>1.113</v>
      </c>
      <c r="S25" s="1"/>
      <c r="X25" s="1"/>
      <c r="Y25" s="1"/>
    </row>
    <row r="26" spans="1:25" x14ac:dyDescent="0.25">
      <c r="A26" t="s">
        <v>59</v>
      </c>
      <c r="B26">
        <v>2</v>
      </c>
      <c r="E26" t="s">
        <v>59</v>
      </c>
      <c r="F26">
        <v>2</v>
      </c>
      <c r="S26" s="1"/>
      <c r="X26" s="1"/>
      <c r="Y26" s="1"/>
    </row>
    <row r="27" spans="1:25" x14ac:dyDescent="0.25">
      <c r="A27" t="s">
        <v>60</v>
      </c>
      <c r="B27">
        <v>0.90300000000000002</v>
      </c>
      <c r="E27" t="s">
        <v>60</v>
      </c>
      <c r="F27">
        <v>0.38100000000000001</v>
      </c>
      <c r="S27" s="1"/>
      <c r="X27" s="1"/>
      <c r="Y27" s="1"/>
    </row>
    <row r="28" spans="1:25" x14ac:dyDescent="0.25">
      <c r="A28" t="s">
        <v>61</v>
      </c>
      <c r="B28">
        <v>7.9000000000000001E-2</v>
      </c>
      <c r="E28" t="s">
        <v>61</v>
      </c>
      <c r="F28">
        <v>0.64300000000000002</v>
      </c>
    </row>
    <row r="30" spans="1:25" x14ac:dyDescent="0.25">
      <c r="A30" s="1" t="s">
        <v>52</v>
      </c>
      <c r="M30" s="1"/>
    </row>
    <row r="31" spans="1:25" x14ac:dyDescent="0.25">
      <c r="A31" s="1" t="s">
        <v>64</v>
      </c>
      <c r="M31" s="1"/>
    </row>
    <row r="33" spans="1:20" x14ac:dyDescent="0.25">
      <c r="B33" s="21" t="s">
        <v>49</v>
      </c>
      <c r="C33" s="21"/>
      <c r="F33" s="21" t="s">
        <v>50</v>
      </c>
      <c r="G33" s="21"/>
    </row>
    <row r="34" spans="1:20" x14ac:dyDescent="0.25">
      <c r="B34" t="s">
        <v>41</v>
      </c>
      <c r="C34" t="s">
        <v>40</v>
      </c>
      <c r="F34" t="s">
        <v>41</v>
      </c>
      <c r="G34" t="s">
        <v>40</v>
      </c>
    </row>
    <row r="35" spans="1:20" x14ac:dyDescent="0.25">
      <c r="A35" t="s">
        <v>18</v>
      </c>
      <c r="B35">
        <v>53.29166666666665</v>
      </c>
      <c r="C35">
        <v>64.583333333333343</v>
      </c>
      <c r="E35" t="s">
        <v>1</v>
      </c>
      <c r="F35">
        <v>55.33333333333335</v>
      </c>
      <c r="G35">
        <v>47.944444444444457</v>
      </c>
    </row>
    <row r="36" spans="1:20" x14ac:dyDescent="0.25">
      <c r="A36" t="s">
        <v>19</v>
      </c>
      <c r="B36">
        <v>48.6666666666667</v>
      </c>
      <c r="C36">
        <v>32.125</v>
      </c>
      <c r="E36" t="s">
        <v>2</v>
      </c>
      <c r="F36">
        <v>11</v>
      </c>
      <c r="G36">
        <v>76.666666666666671</v>
      </c>
      <c r="R36" s="5"/>
    </row>
    <row r="37" spans="1:20" x14ac:dyDescent="0.25">
      <c r="A37" t="s">
        <v>51</v>
      </c>
      <c r="B37">
        <v>36.25</v>
      </c>
      <c r="C37">
        <v>45.1666666666667</v>
      </c>
      <c r="E37" t="s">
        <v>11</v>
      </c>
      <c r="F37">
        <v>47.5833333333333</v>
      </c>
      <c r="G37">
        <v>61.694444444444464</v>
      </c>
    </row>
    <row r="38" spans="1:20" x14ac:dyDescent="0.25">
      <c r="A38" t="s">
        <v>36</v>
      </c>
      <c r="B38">
        <v>38.966666666666661</v>
      </c>
      <c r="C38">
        <v>11.75</v>
      </c>
      <c r="E38" t="s">
        <v>34</v>
      </c>
      <c r="F38">
        <v>23.83333333333335</v>
      </c>
      <c r="G38">
        <v>78.229166666666671</v>
      </c>
      <c r="S38" s="5"/>
    </row>
    <row r="41" spans="1:20" x14ac:dyDescent="0.25">
      <c r="A41" t="s">
        <v>54</v>
      </c>
      <c r="B41" t="s">
        <v>55</v>
      </c>
      <c r="C41" t="s">
        <v>55</v>
      </c>
      <c r="F41" t="s">
        <v>55</v>
      </c>
      <c r="G41" t="s">
        <v>55</v>
      </c>
      <c r="R41" s="5"/>
      <c r="S41" s="5"/>
    </row>
    <row r="42" spans="1:20" x14ac:dyDescent="0.25">
      <c r="A42" t="s">
        <v>56</v>
      </c>
      <c r="B42">
        <v>1</v>
      </c>
      <c r="C42">
        <v>0.53300000000000003</v>
      </c>
      <c r="F42">
        <v>0.4</v>
      </c>
      <c r="G42">
        <v>0.60599999999999998</v>
      </c>
    </row>
    <row r="44" spans="1:20" x14ac:dyDescent="0.25">
      <c r="A44" s="1" t="s">
        <v>57</v>
      </c>
      <c r="E44" s="1" t="s">
        <v>57</v>
      </c>
      <c r="M44" s="1"/>
      <c r="T44" s="1"/>
    </row>
    <row r="45" spans="1:20" x14ac:dyDescent="0.25">
      <c r="A45" t="s">
        <v>58</v>
      </c>
      <c r="B45">
        <v>0.62</v>
      </c>
      <c r="E45" t="s">
        <v>58</v>
      </c>
      <c r="F45">
        <v>1.8540000000000001</v>
      </c>
    </row>
    <row r="46" spans="1:20" x14ac:dyDescent="0.25">
      <c r="A46" t="s">
        <v>59</v>
      </c>
      <c r="B46">
        <v>3</v>
      </c>
      <c r="E46" t="s">
        <v>59</v>
      </c>
      <c r="F46">
        <v>3</v>
      </c>
    </row>
    <row r="47" spans="1:20" x14ac:dyDescent="0.25">
      <c r="A47" t="s">
        <v>60</v>
      </c>
      <c r="B47">
        <v>0.57899999999999996</v>
      </c>
      <c r="E47" t="s">
        <v>60</v>
      </c>
      <c r="F47">
        <v>0.161</v>
      </c>
    </row>
    <row r="48" spans="1:20" x14ac:dyDescent="0.25">
      <c r="A48" t="s">
        <v>61</v>
      </c>
      <c r="B48">
        <v>0.31</v>
      </c>
      <c r="E48" t="s">
        <v>61</v>
      </c>
      <c r="F48">
        <v>0.92700000000000005</v>
      </c>
    </row>
  </sheetData>
  <mergeCells count="7">
    <mergeCell ref="I4:J4"/>
    <mergeCell ref="B14:C14"/>
    <mergeCell ref="F14:G14"/>
    <mergeCell ref="B33:C33"/>
    <mergeCell ref="F33:G33"/>
    <mergeCell ref="B4:C4"/>
    <mergeCell ref="F4:G4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01DB-029C-4024-949C-72CE2A993EEB}">
  <dimension ref="A1:S38"/>
  <sheetViews>
    <sheetView tabSelected="1" topLeftCell="A7" workbookViewId="0">
      <selection activeCell="O23" sqref="O23"/>
    </sheetView>
  </sheetViews>
  <sheetFormatPr defaultRowHeight="15" x14ac:dyDescent="0.25"/>
  <cols>
    <col min="1" max="1" width="22.42578125" bestFit="1" customWidth="1"/>
    <col min="3" max="7" width="12" bestFit="1" customWidth="1"/>
    <col min="9" max="9" width="15.7109375" bestFit="1" customWidth="1"/>
    <col min="10" max="10" width="12.85546875" customWidth="1"/>
    <col min="11" max="11" width="14.85546875" customWidth="1"/>
    <col min="12" max="12" width="13.7109375" customWidth="1"/>
    <col min="13" max="13" width="7.140625" customWidth="1"/>
    <col min="18" max="18" width="13.5703125" customWidth="1"/>
  </cols>
  <sheetData>
    <row r="1" spans="1:19" x14ac:dyDescent="0.25">
      <c r="A1" s="12" t="s">
        <v>126</v>
      </c>
      <c r="M1" s="1"/>
    </row>
    <row r="2" spans="1:19" x14ac:dyDescent="0.25">
      <c r="A2" s="12" t="s">
        <v>128</v>
      </c>
      <c r="B2" t="s">
        <v>49</v>
      </c>
      <c r="E2" t="s">
        <v>50</v>
      </c>
      <c r="G2" t="s">
        <v>0</v>
      </c>
      <c r="M2" s="1"/>
    </row>
    <row r="3" spans="1:19" x14ac:dyDescent="0.25">
      <c r="A3" s="1"/>
      <c r="B3" t="s">
        <v>40</v>
      </c>
      <c r="E3" t="s">
        <v>40</v>
      </c>
      <c r="G3" t="s">
        <v>40</v>
      </c>
      <c r="M3" s="1"/>
    </row>
    <row r="4" spans="1:19" x14ac:dyDescent="0.25">
      <c r="A4" t="s">
        <v>18</v>
      </c>
      <c r="B4">
        <v>64.583333333333343</v>
      </c>
      <c r="D4" t="s">
        <v>1</v>
      </c>
      <c r="E4">
        <v>47.944444444444457</v>
      </c>
      <c r="G4" t="s">
        <v>42</v>
      </c>
      <c r="H4">
        <v>11.770833333333325</v>
      </c>
    </row>
    <row r="5" spans="1:19" x14ac:dyDescent="0.25">
      <c r="A5" t="s">
        <v>19</v>
      </c>
      <c r="B5">
        <v>32.125</v>
      </c>
      <c r="D5" t="s">
        <v>2</v>
      </c>
      <c r="E5">
        <v>76.666666666666671</v>
      </c>
      <c r="G5" t="s">
        <v>44</v>
      </c>
      <c r="H5">
        <v>35.216666666666661</v>
      </c>
    </row>
    <row r="6" spans="1:19" x14ac:dyDescent="0.25">
      <c r="A6" t="s">
        <v>51</v>
      </c>
      <c r="B6">
        <v>45.1666666666667</v>
      </c>
      <c r="D6" t="s">
        <v>11</v>
      </c>
      <c r="E6">
        <v>61.694444444444464</v>
      </c>
      <c r="G6" t="s">
        <v>46</v>
      </c>
      <c r="H6">
        <v>57.194444444444436</v>
      </c>
    </row>
    <row r="7" spans="1:19" x14ac:dyDescent="0.25">
      <c r="A7" t="s">
        <v>30</v>
      </c>
      <c r="B7">
        <v>18.6875</v>
      </c>
      <c r="D7" t="s">
        <v>25</v>
      </c>
      <c r="E7">
        <v>30.1111111111111</v>
      </c>
      <c r="G7" t="s">
        <v>47</v>
      </c>
      <c r="H7">
        <v>74.916666666666671</v>
      </c>
    </row>
    <row r="8" spans="1:19" x14ac:dyDescent="0.25">
      <c r="A8" t="s">
        <v>31</v>
      </c>
      <c r="B8">
        <v>47.4375</v>
      </c>
      <c r="D8" t="s">
        <v>32</v>
      </c>
      <c r="E8">
        <v>32.6111111111111</v>
      </c>
      <c r="G8" t="s">
        <v>48</v>
      </c>
      <c r="H8">
        <v>28.1111111111111</v>
      </c>
    </row>
    <row r="9" spans="1:19" x14ac:dyDescent="0.25">
      <c r="A9" t="s">
        <v>36</v>
      </c>
      <c r="B9">
        <v>11.75</v>
      </c>
      <c r="D9" t="s">
        <v>33</v>
      </c>
      <c r="E9">
        <v>39.6666666666667</v>
      </c>
    </row>
    <row r="10" spans="1:19" x14ac:dyDescent="0.25">
      <c r="A10" t="s">
        <v>38</v>
      </c>
      <c r="B10">
        <v>50.7</v>
      </c>
      <c r="D10" t="s">
        <v>34</v>
      </c>
      <c r="E10">
        <v>78.229166666666671</v>
      </c>
      <c r="Q10" s="5"/>
      <c r="R10" s="5"/>
      <c r="S10" s="5"/>
    </row>
    <row r="13" spans="1:19" x14ac:dyDescent="0.25">
      <c r="B13" t="s">
        <v>49</v>
      </c>
      <c r="C13" t="s">
        <v>50</v>
      </c>
      <c r="D13" t="s">
        <v>0</v>
      </c>
      <c r="E13" s="1"/>
      <c r="J13" s="1"/>
      <c r="K13" s="1"/>
    </row>
    <row r="14" spans="1:19" x14ac:dyDescent="0.25">
      <c r="B14">
        <v>64.583333333333343</v>
      </c>
      <c r="C14">
        <v>47.944444444444457</v>
      </c>
      <c r="D14" s="1">
        <v>11.770833333333325</v>
      </c>
      <c r="E14" s="1"/>
      <c r="J14" s="1"/>
      <c r="K14" s="1"/>
      <c r="R14" s="21"/>
      <c r="S14" s="21"/>
    </row>
    <row r="15" spans="1:19" x14ac:dyDescent="0.25">
      <c r="B15">
        <v>32.125</v>
      </c>
      <c r="C15">
        <v>76.666666666666671</v>
      </c>
      <c r="D15" s="1">
        <v>35.216666666666661</v>
      </c>
      <c r="E15" s="1"/>
    </row>
    <row r="16" spans="1:19" x14ac:dyDescent="0.25">
      <c r="B16">
        <v>45.1666666666667</v>
      </c>
      <c r="C16">
        <v>61.694444444444464</v>
      </c>
      <c r="D16">
        <v>57.194444444444436</v>
      </c>
      <c r="E16" s="17"/>
      <c r="F16" s="17"/>
      <c r="G16" s="17"/>
      <c r="H16" s="1"/>
    </row>
    <row r="17" spans="1:15" x14ac:dyDescent="0.25">
      <c r="B17">
        <v>18.6875</v>
      </c>
      <c r="C17">
        <v>30.1111111111111</v>
      </c>
      <c r="D17">
        <v>74.916666666666671</v>
      </c>
      <c r="H17" s="1"/>
    </row>
    <row r="18" spans="1:15" x14ac:dyDescent="0.25">
      <c r="B18">
        <v>47.4375</v>
      </c>
      <c r="C18">
        <v>32.6111111111111</v>
      </c>
      <c r="D18">
        <v>28.1111111111111</v>
      </c>
      <c r="H18" s="1"/>
    </row>
    <row r="19" spans="1:15" x14ac:dyDescent="0.25">
      <c r="B19">
        <v>11.75</v>
      </c>
      <c r="C19">
        <v>39.6666666666667</v>
      </c>
      <c r="H19" s="1"/>
    </row>
    <row r="20" spans="1:15" x14ac:dyDescent="0.25">
      <c r="B20">
        <v>50.7</v>
      </c>
      <c r="C20">
        <v>78.229166666666671</v>
      </c>
      <c r="H20" s="1"/>
      <c r="I20" s="1" t="s">
        <v>52</v>
      </c>
      <c r="J20" t="s">
        <v>130</v>
      </c>
      <c r="K20" t="s">
        <v>131</v>
      </c>
      <c r="L20" t="s">
        <v>0</v>
      </c>
      <c r="O20" s="5"/>
    </row>
    <row r="21" spans="1:15" x14ac:dyDescent="0.25">
      <c r="A21" s="1" t="s">
        <v>52</v>
      </c>
      <c r="M21" s="1"/>
    </row>
    <row r="22" spans="1:15" x14ac:dyDescent="0.25">
      <c r="H22" s="1"/>
      <c r="I22" t="s">
        <v>54</v>
      </c>
      <c r="J22" t="s">
        <v>55</v>
      </c>
      <c r="K22" t="s">
        <v>55</v>
      </c>
      <c r="L22" t="s">
        <v>55</v>
      </c>
    </row>
    <row r="23" spans="1:15" x14ac:dyDescent="0.25">
      <c r="A23" t="s">
        <v>54</v>
      </c>
      <c r="B23" t="s">
        <v>55</v>
      </c>
      <c r="C23" t="s">
        <v>55</v>
      </c>
      <c r="D23" t="s">
        <v>55</v>
      </c>
      <c r="H23" s="1"/>
      <c r="I23" t="s">
        <v>56</v>
      </c>
      <c r="J23">
        <v>0.93700000000000006</v>
      </c>
      <c r="K23">
        <v>0.78400000000000003</v>
      </c>
      <c r="L23">
        <v>0.89600000000000002</v>
      </c>
    </row>
    <row r="24" spans="1:15" x14ac:dyDescent="0.25">
      <c r="A24" t="s">
        <v>56</v>
      </c>
      <c r="B24">
        <v>0.76600000000000001</v>
      </c>
      <c r="C24">
        <v>0.29599999999999999</v>
      </c>
      <c r="D24">
        <v>0.89600000000000002</v>
      </c>
      <c r="H24" s="1"/>
    </row>
    <row r="25" spans="1:15" x14ac:dyDescent="0.25">
      <c r="H25" s="1"/>
      <c r="I25" s="1" t="s">
        <v>132</v>
      </c>
    </row>
    <row r="26" spans="1:15" x14ac:dyDescent="0.25">
      <c r="A26" s="1" t="s">
        <v>66</v>
      </c>
      <c r="H26" s="1"/>
      <c r="M26" s="1"/>
    </row>
    <row r="27" spans="1:15" x14ac:dyDescent="0.25">
      <c r="A27" s="1" t="s">
        <v>67</v>
      </c>
      <c r="H27" s="1"/>
      <c r="I27" s="1" t="s">
        <v>67</v>
      </c>
      <c r="J27">
        <v>1.075</v>
      </c>
      <c r="M27" s="1"/>
    </row>
    <row r="28" spans="1:15" x14ac:dyDescent="0.25">
      <c r="A28" t="s">
        <v>68</v>
      </c>
      <c r="B28">
        <v>0.33</v>
      </c>
      <c r="H28" s="1"/>
      <c r="I28" t="s">
        <v>68</v>
      </c>
    </row>
    <row r="29" spans="1:15" x14ac:dyDescent="0.25">
      <c r="A29" s="1" t="s">
        <v>69</v>
      </c>
      <c r="B29">
        <v>2</v>
      </c>
      <c r="H29" s="1"/>
      <c r="I29" s="1" t="s">
        <v>69</v>
      </c>
      <c r="J29">
        <v>13</v>
      </c>
      <c r="M29" s="1"/>
    </row>
    <row r="30" spans="1:15" x14ac:dyDescent="0.25">
      <c r="A30" t="s">
        <v>70</v>
      </c>
      <c r="B30">
        <v>16</v>
      </c>
      <c r="I30" t="s">
        <v>70</v>
      </c>
      <c r="J30">
        <v>5</v>
      </c>
    </row>
    <row r="31" spans="1:15" x14ac:dyDescent="0.25">
      <c r="A31" s="1" t="s">
        <v>71</v>
      </c>
      <c r="B31">
        <v>0.72399999999999998</v>
      </c>
      <c r="I31" s="1" t="s">
        <v>71</v>
      </c>
      <c r="J31">
        <v>0.41799999999999998</v>
      </c>
      <c r="M31" s="1"/>
    </row>
    <row r="33" spans="1:13" x14ac:dyDescent="0.25">
      <c r="A33" s="1" t="s">
        <v>110</v>
      </c>
      <c r="I33" s="1" t="s">
        <v>132</v>
      </c>
      <c r="M33" s="1"/>
    </row>
    <row r="34" spans="1:13" x14ac:dyDescent="0.25">
      <c r="A34" t="s">
        <v>111</v>
      </c>
      <c r="B34">
        <v>0.83199999999999996</v>
      </c>
      <c r="I34" t="s">
        <v>133</v>
      </c>
      <c r="J34">
        <v>0.45800000000000002</v>
      </c>
    </row>
    <row r="35" spans="1:13" x14ac:dyDescent="0.25">
      <c r="A35" s="1" t="s">
        <v>71</v>
      </c>
      <c r="B35">
        <v>0.45300000000000001</v>
      </c>
      <c r="I35" s="1" t="s">
        <v>71</v>
      </c>
      <c r="J35">
        <v>0.64200000000000002</v>
      </c>
      <c r="M35" s="1"/>
    </row>
    <row r="36" spans="1:13" ht="17.25" x14ac:dyDescent="0.25">
      <c r="A36" t="s">
        <v>112</v>
      </c>
      <c r="B36">
        <v>9.4E-2</v>
      </c>
      <c r="I36" t="s">
        <v>112</v>
      </c>
      <c r="J36">
        <v>6.6000000000000003E-2</v>
      </c>
    </row>
    <row r="37" spans="1:13" x14ac:dyDescent="0.25">
      <c r="A37" s="1"/>
      <c r="M37" s="1"/>
    </row>
    <row r="38" spans="1:13" x14ac:dyDescent="0.25">
      <c r="A38" s="1" t="s">
        <v>113</v>
      </c>
      <c r="M38" s="1"/>
    </row>
  </sheetData>
  <mergeCells count="1">
    <mergeCell ref="R14:S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1948-477C-4CCB-9319-D2D2901EEC00}">
  <dimension ref="A1:BZ216"/>
  <sheetViews>
    <sheetView zoomScale="55" zoomScaleNormal="55" workbookViewId="0">
      <selection activeCell="S69" sqref="S69"/>
    </sheetView>
  </sheetViews>
  <sheetFormatPr defaultRowHeight="15" x14ac:dyDescent="0.25"/>
  <cols>
    <col min="1" max="1" width="17.28515625" customWidth="1"/>
    <col min="5" max="5" width="12.140625" bestFit="1" customWidth="1"/>
    <col min="7" max="7" width="13.140625" bestFit="1" customWidth="1"/>
    <col min="10" max="10" width="9.42578125" bestFit="1" customWidth="1"/>
    <col min="12" max="12" width="3.42578125" customWidth="1"/>
    <col min="13" max="13" width="13.140625" bestFit="1" customWidth="1"/>
    <col min="20" max="20" width="13.140625" bestFit="1" customWidth="1"/>
    <col min="21" max="21" width="16" bestFit="1" customWidth="1"/>
    <col min="26" max="26" width="5.28515625" customWidth="1"/>
    <col min="27" max="27" width="9.7109375" customWidth="1"/>
    <col min="30" max="30" width="9.42578125" bestFit="1" customWidth="1"/>
    <col min="31" max="31" width="11.5703125" bestFit="1" customWidth="1"/>
    <col min="35" max="35" width="9.42578125" bestFit="1" customWidth="1"/>
    <col min="36" max="36" width="11.5703125" bestFit="1" customWidth="1"/>
    <col min="41" max="41" width="19.5703125" customWidth="1"/>
    <col min="47" max="47" width="13.140625" bestFit="1" customWidth="1"/>
    <col min="54" max="54" width="13.140625" bestFit="1" customWidth="1"/>
    <col min="61" max="61" width="16" bestFit="1" customWidth="1"/>
    <col min="64" max="64" width="9.140625" customWidth="1"/>
    <col min="65" max="65" width="5.5703125" customWidth="1"/>
  </cols>
  <sheetData>
    <row r="1" spans="1:78" x14ac:dyDescent="0.25">
      <c r="A1" s="25" t="s">
        <v>12</v>
      </c>
      <c r="B1" s="1"/>
      <c r="C1" s="11"/>
      <c r="D1" s="11"/>
      <c r="E1" s="1"/>
      <c r="L1" s="12"/>
      <c r="M1" s="3"/>
      <c r="N1" s="3"/>
      <c r="O1" s="1"/>
      <c r="P1" s="1"/>
      <c r="Q1" s="11"/>
      <c r="R1" s="11"/>
      <c r="S1" s="1"/>
      <c r="Z1" s="4"/>
      <c r="AN1" s="4"/>
      <c r="AO1" s="25" t="s">
        <v>13</v>
      </c>
      <c r="AQ1" s="24" t="s">
        <v>77</v>
      </c>
      <c r="AR1" s="24"/>
      <c r="AS1" s="24"/>
      <c r="AT1" s="24"/>
      <c r="AV1" s="24" t="s">
        <v>82</v>
      </c>
      <c r="AW1" s="24"/>
      <c r="AX1" s="24"/>
      <c r="AY1" s="24"/>
      <c r="BA1" s="4"/>
      <c r="BC1" s="24" t="s">
        <v>77</v>
      </c>
      <c r="BD1" s="24"/>
      <c r="BE1" s="24"/>
      <c r="BF1" s="24"/>
      <c r="BH1" s="24" t="s">
        <v>82</v>
      </c>
      <c r="BI1" s="24"/>
      <c r="BJ1" s="24"/>
      <c r="BK1" s="24"/>
      <c r="BM1" s="4"/>
      <c r="BO1" s="24" t="s">
        <v>77</v>
      </c>
      <c r="BP1" s="24"/>
      <c r="BQ1" s="24"/>
      <c r="BR1" s="24"/>
      <c r="BT1" s="24" t="s">
        <v>82</v>
      </c>
      <c r="BU1" s="24"/>
      <c r="BV1" s="24"/>
      <c r="BW1" s="24"/>
      <c r="BZ1" s="4"/>
    </row>
    <row r="2" spans="1:78" x14ac:dyDescent="0.25">
      <c r="A2" s="25"/>
      <c r="B2" s="24" t="s">
        <v>77</v>
      </c>
      <c r="C2" s="24"/>
      <c r="D2" s="24"/>
      <c r="E2" s="24"/>
      <c r="G2" s="24" t="s">
        <v>82</v>
      </c>
      <c r="H2" s="24"/>
      <c r="I2" s="24"/>
      <c r="J2" s="24"/>
      <c r="L2" s="4"/>
      <c r="M2" s="3"/>
      <c r="N2" s="3"/>
      <c r="P2" s="24" t="s">
        <v>77</v>
      </c>
      <c r="Q2" s="24"/>
      <c r="R2" s="24"/>
      <c r="S2" s="24"/>
      <c r="U2" s="24" t="s">
        <v>82</v>
      </c>
      <c r="V2" s="24"/>
      <c r="W2" s="24"/>
      <c r="X2" s="24"/>
      <c r="Z2" s="4"/>
      <c r="AC2" s="24" t="s">
        <v>77</v>
      </c>
      <c r="AD2" s="24"/>
      <c r="AE2" s="24"/>
      <c r="AF2" s="24"/>
      <c r="AH2" s="24" t="s">
        <v>82</v>
      </c>
      <c r="AI2" s="24"/>
      <c r="AJ2" s="24"/>
      <c r="AK2" s="24"/>
      <c r="AN2" s="4"/>
      <c r="AO2" s="25"/>
      <c r="AQ2" s="1" t="s">
        <v>3</v>
      </c>
      <c r="AR2" s="23" t="s">
        <v>18</v>
      </c>
      <c r="AS2" s="23"/>
      <c r="AT2" s="1" t="s">
        <v>3</v>
      </c>
      <c r="AV2" s="1" t="s">
        <v>3</v>
      </c>
      <c r="AW2" s="23" t="s">
        <v>18</v>
      </c>
      <c r="AX2" s="23"/>
      <c r="AY2" s="1" t="s">
        <v>3</v>
      </c>
      <c r="BA2" s="4"/>
      <c r="BC2" s="1" t="s">
        <v>3</v>
      </c>
      <c r="BD2" s="23" t="s">
        <v>19</v>
      </c>
      <c r="BE2" s="23"/>
      <c r="BF2" s="1" t="s">
        <v>3</v>
      </c>
      <c r="BH2" s="1" t="s">
        <v>3</v>
      </c>
      <c r="BI2" s="23" t="s">
        <v>19</v>
      </c>
      <c r="BJ2" s="23"/>
      <c r="BK2" s="1" t="s">
        <v>3</v>
      </c>
      <c r="BM2" s="4"/>
      <c r="BO2" s="1" t="s">
        <v>3</v>
      </c>
      <c r="BP2" s="23" t="s">
        <v>51</v>
      </c>
      <c r="BQ2" s="23"/>
      <c r="BR2" s="1" t="s">
        <v>3</v>
      </c>
      <c r="BT2" s="1" t="s">
        <v>3</v>
      </c>
      <c r="BU2" s="23" t="s">
        <v>51</v>
      </c>
      <c r="BV2" s="23"/>
      <c r="BW2" s="1" t="s">
        <v>3</v>
      </c>
      <c r="BZ2" s="4"/>
    </row>
    <row r="3" spans="1:78" x14ac:dyDescent="0.25">
      <c r="A3" s="25"/>
      <c r="B3" s="1" t="s">
        <v>3</v>
      </c>
      <c r="C3" s="23" t="s">
        <v>1</v>
      </c>
      <c r="D3" s="23"/>
      <c r="E3" s="1" t="s">
        <v>3</v>
      </c>
      <c r="G3" s="1" t="s">
        <v>3</v>
      </c>
      <c r="H3" s="23" t="s">
        <v>1</v>
      </c>
      <c r="I3" s="23"/>
      <c r="J3" s="1" t="s">
        <v>3</v>
      </c>
      <c r="L3" s="13"/>
      <c r="P3" s="1" t="s">
        <v>3</v>
      </c>
      <c r="Q3" s="23" t="s">
        <v>2</v>
      </c>
      <c r="R3" s="23"/>
      <c r="S3" s="1" t="s">
        <v>3</v>
      </c>
      <c r="U3" s="1" t="s">
        <v>3</v>
      </c>
      <c r="V3" s="23" t="s">
        <v>2</v>
      </c>
      <c r="W3" s="23"/>
      <c r="X3" s="1" t="s">
        <v>3</v>
      </c>
      <c r="Z3" s="4"/>
      <c r="AC3" s="1" t="s">
        <v>3</v>
      </c>
      <c r="AD3" s="23" t="s">
        <v>11</v>
      </c>
      <c r="AE3" s="23"/>
      <c r="AF3" s="1" t="s">
        <v>3</v>
      </c>
      <c r="AH3" s="1" t="s">
        <v>3</v>
      </c>
      <c r="AI3" s="23" t="s">
        <v>11</v>
      </c>
      <c r="AJ3" s="23"/>
      <c r="AK3" s="1" t="s">
        <v>3</v>
      </c>
      <c r="AN3" s="4"/>
      <c r="AO3" s="25"/>
      <c r="AR3" s="3" t="s">
        <v>40</v>
      </c>
      <c r="AS3" s="3" t="s">
        <v>41</v>
      </c>
      <c r="AW3" s="3" t="s">
        <v>40</v>
      </c>
      <c r="AX3" s="3" t="s">
        <v>41</v>
      </c>
      <c r="BA3" s="4"/>
      <c r="BD3" s="3" t="s">
        <v>40</v>
      </c>
      <c r="BE3" s="3" t="s">
        <v>41</v>
      </c>
      <c r="BI3" s="3" t="s">
        <v>40</v>
      </c>
      <c r="BJ3" s="3" t="s">
        <v>41</v>
      </c>
      <c r="BM3" s="4"/>
      <c r="BP3" s="3" t="s">
        <v>40</v>
      </c>
      <c r="BQ3" s="3" t="s">
        <v>41</v>
      </c>
      <c r="BU3" s="3" t="s">
        <v>40</v>
      </c>
      <c r="BV3" s="3" t="s">
        <v>41</v>
      </c>
      <c r="BZ3" s="4"/>
    </row>
    <row r="4" spans="1:78" x14ac:dyDescent="0.25">
      <c r="A4" s="25"/>
      <c r="C4" s="3" t="s">
        <v>40</v>
      </c>
      <c r="D4" s="3" t="s">
        <v>41</v>
      </c>
      <c r="H4" s="3" t="s">
        <v>40</v>
      </c>
      <c r="I4" s="3" t="s">
        <v>41</v>
      </c>
      <c r="L4" s="13"/>
      <c r="Q4" s="3" t="s">
        <v>40</v>
      </c>
      <c r="R4" s="3" t="s">
        <v>41</v>
      </c>
      <c r="V4" s="3" t="s">
        <v>40</v>
      </c>
      <c r="W4" s="3" t="s">
        <v>41</v>
      </c>
      <c r="Z4" s="4"/>
      <c r="AD4" s="3" t="s">
        <v>40</v>
      </c>
      <c r="AE4" s="3" t="s">
        <v>41</v>
      </c>
      <c r="AI4" s="3" t="s">
        <v>40</v>
      </c>
      <c r="AJ4" s="3" t="s">
        <v>41</v>
      </c>
      <c r="AN4" s="4"/>
      <c r="AO4" s="25"/>
      <c r="AQ4" s="22" t="s">
        <v>14</v>
      </c>
      <c r="AR4">
        <v>45</v>
      </c>
      <c r="AS4">
        <v>45</v>
      </c>
      <c r="AT4" s="22" t="s">
        <v>16</v>
      </c>
      <c r="AV4" s="22" t="s">
        <v>14</v>
      </c>
      <c r="AW4">
        <v>105</v>
      </c>
      <c r="AX4">
        <v>25</v>
      </c>
      <c r="AY4" s="22" t="s">
        <v>16</v>
      </c>
      <c r="BA4" s="4"/>
      <c r="BC4" s="22" t="s">
        <v>14</v>
      </c>
      <c r="BD4">
        <v>15</v>
      </c>
      <c r="BE4">
        <v>15</v>
      </c>
      <c r="BF4" s="22" t="s">
        <v>16</v>
      </c>
      <c r="BH4" s="22" t="s">
        <v>14</v>
      </c>
      <c r="BI4">
        <v>620</v>
      </c>
      <c r="BJ4">
        <v>115</v>
      </c>
      <c r="BK4" s="22" t="s">
        <v>16</v>
      </c>
      <c r="BM4" s="4"/>
      <c r="BO4" s="22" t="s">
        <v>20</v>
      </c>
      <c r="BP4">
        <v>15</v>
      </c>
      <c r="BQ4">
        <v>20</v>
      </c>
      <c r="BR4" s="22" t="s">
        <v>17</v>
      </c>
      <c r="BT4" s="22" t="s">
        <v>20</v>
      </c>
      <c r="BU4">
        <v>20</v>
      </c>
      <c r="BV4">
        <v>2870</v>
      </c>
      <c r="BW4" s="22" t="s">
        <v>17</v>
      </c>
      <c r="BZ4" s="4"/>
    </row>
    <row r="5" spans="1:78" x14ac:dyDescent="0.25">
      <c r="A5" s="25"/>
      <c r="B5" s="22" t="s">
        <v>79</v>
      </c>
      <c r="C5">
        <v>15</v>
      </c>
      <c r="D5">
        <v>50</v>
      </c>
      <c r="E5" s="22" t="s">
        <v>4</v>
      </c>
      <c r="G5" s="22" t="s">
        <v>79</v>
      </c>
      <c r="H5">
        <v>355</v>
      </c>
      <c r="I5">
        <v>25</v>
      </c>
      <c r="J5" s="22" t="s">
        <v>4</v>
      </c>
      <c r="L5" s="13"/>
      <c r="P5" s="22" t="s">
        <v>8</v>
      </c>
      <c r="Q5">
        <v>35</v>
      </c>
      <c r="R5">
        <v>15</v>
      </c>
      <c r="S5" s="22" t="s">
        <v>4</v>
      </c>
      <c r="U5" s="22" t="s">
        <v>8</v>
      </c>
      <c r="V5">
        <v>5</v>
      </c>
      <c r="W5">
        <v>735</v>
      </c>
      <c r="X5" s="22" t="s">
        <v>4</v>
      </c>
      <c r="Z5" s="4"/>
      <c r="AC5" s="22" t="s">
        <v>8</v>
      </c>
      <c r="AD5">
        <v>105</v>
      </c>
      <c r="AE5">
        <v>65</v>
      </c>
      <c r="AF5" s="22" t="s">
        <v>4</v>
      </c>
      <c r="AH5" s="22" t="s">
        <v>8</v>
      </c>
      <c r="AI5">
        <v>500</v>
      </c>
      <c r="AJ5">
        <v>75</v>
      </c>
      <c r="AK5" s="22" t="s">
        <v>4</v>
      </c>
      <c r="AN5" s="4"/>
      <c r="AO5" s="25"/>
      <c r="AQ5" s="22"/>
      <c r="AR5">
        <v>60</v>
      </c>
      <c r="AS5">
        <v>30</v>
      </c>
      <c r="AT5" s="22"/>
      <c r="AV5" s="22"/>
      <c r="AW5">
        <v>30</v>
      </c>
      <c r="AX5">
        <v>35</v>
      </c>
      <c r="AY5" s="22"/>
      <c r="BA5" s="4"/>
      <c r="BC5" s="22"/>
      <c r="BD5">
        <v>15</v>
      </c>
      <c r="BE5">
        <v>30</v>
      </c>
      <c r="BF5" s="22"/>
      <c r="BH5" s="22"/>
      <c r="BI5">
        <v>345</v>
      </c>
      <c r="BJ5">
        <v>45</v>
      </c>
      <c r="BK5" s="22"/>
      <c r="BM5" s="4"/>
      <c r="BO5" s="22"/>
      <c r="BP5">
        <v>15</v>
      </c>
      <c r="BQ5">
        <v>20</v>
      </c>
      <c r="BR5" s="22"/>
      <c r="BT5" s="22"/>
      <c r="BU5">
        <v>220</v>
      </c>
      <c r="BV5">
        <v>485</v>
      </c>
      <c r="BW5" s="22"/>
      <c r="BZ5" s="4"/>
    </row>
    <row r="6" spans="1:78" x14ac:dyDescent="0.25">
      <c r="A6" s="25"/>
      <c r="B6" s="22"/>
      <c r="C6">
        <v>15</v>
      </c>
      <c r="D6">
        <v>330</v>
      </c>
      <c r="E6" s="22"/>
      <c r="G6" s="22"/>
      <c r="H6">
        <v>515</v>
      </c>
      <c r="I6">
        <v>50</v>
      </c>
      <c r="J6" s="22"/>
      <c r="L6" s="13"/>
      <c r="P6" s="22"/>
      <c r="Q6">
        <v>15</v>
      </c>
      <c r="R6">
        <v>15</v>
      </c>
      <c r="S6" s="22"/>
      <c r="U6" s="22"/>
      <c r="V6">
        <v>30</v>
      </c>
      <c r="W6">
        <v>70</v>
      </c>
      <c r="X6" s="22"/>
      <c r="Z6" s="4"/>
      <c r="AC6" s="22"/>
      <c r="AD6">
        <v>70</v>
      </c>
      <c r="AE6">
        <v>75</v>
      </c>
      <c r="AF6" s="22"/>
      <c r="AH6" s="22"/>
      <c r="AI6">
        <v>490</v>
      </c>
      <c r="AJ6">
        <v>125</v>
      </c>
      <c r="AK6" s="22"/>
      <c r="AN6" s="4"/>
      <c r="AO6" s="25"/>
      <c r="AQ6" s="22"/>
      <c r="AR6">
        <v>30</v>
      </c>
      <c r="AS6">
        <v>70</v>
      </c>
      <c r="AT6" s="22"/>
      <c r="AV6" s="22"/>
      <c r="AW6">
        <v>15</v>
      </c>
      <c r="AX6">
        <v>35</v>
      </c>
      <c r="AY6" s="22"/>
      <c r="BA6" s="4"/>
      <c r="BC6" s="22"/>
      <c r="BD6">
        <v>25</v>
      </c>
      <c r="BE6">
        <v>25</v>
      </c>
      <c r="BF6" s="22"/>
      <c r="BH6" s="22"/>
      <c r="BI6">
        <v>80</v>
      </c>
      <c r="BJ6">
        <v>35</v>
      </c>
      <c r="BK6" s="22"/>
      <c r="BM6" s="4"/>
      <c r="BO6" s="22"/>
      <c r="BP6">
        <v>20</v>
      </c>
      <c r="BQ6">
        <v>15</v>
      </c>
      <c r="BR6" s="22"/>
      <c r="BT6" s="22"/>
      <c r="BU6">
        <v>195</v>
      </c>
      <c r="BV6">
        <v>240</v>
      </c>
      <c r="BW6" s="22"/>
      <c r="BZ6" s="4"/>
    </row>
    <row r="7" spans="1:78" x14ac:dyDescent="0.25">
      <c r="A7" s="25"/>
      <c r="B7" s="22"/>
      <c r="C7">
        <v>15</v>
      </c>
      <c r="D7">
        <v>20</v>
      </c>
      <c r="E7" s="22"/>
      <c r="G7" s="22"/>
      <c r="H7">
        <v>925</v>
      </c>
      <c r="I7">
        <v>15</v>
      </c>
      <c r="J7" s="22"/>
      <c r="L7" s="13"/>
      <c r="P7" s="22"/>
      <c r="Q7">
        <v>15</v>
      </c>
      <c r="R7">
        <v>15</v>
      </c>
      <c r="S7" s="22"/>
      <c r="U7" s="22"/>
      <c r="V7">
        <v>130</v>
      </c>
      <c r="W7">
        <v>65</v>
      </c>
      <c r="X7" s="22"/>
      <c r="Z7" s="4"/>
      <c r="AC7" s="22"/>
      <c r="AD7">
        <v>20</v>
      </c>
      <c r="AE7">
        <v>95</v>
      </c>
      <c r="AF7" s="22"/>
      <c r="AH7" s="22"/>
      <c r="AI7">
        <v>355</v>
      </c>
      <c r="AJ7">
        <v>15</v>
      </c>
      <c r="AK7" s="22"/>
      <c r="AN7" s="4"/>
      <c r="AO7" s="25"/>
      <c r="AQ7" s="22"/>
      <c r="AR7">
        <v>40</v>
      </c>
      <c r="AS7">
        <v>30</v>
      </c>
      <c r="AT7" s="22"/>
      <c r="AV7" s="22"/>
      <c r="AW7">
        <v>45</v>
      </c>
      <c r="AX7">
        <v>45</v>
      </c>
      <c r="AY7" s="22"/>
      <c r="BA7" s="4"/>
      <c r="BC7" s="22"/>
      <c r="BD7">
        <v>25</v>
      </c>
      <c r="BE7">
        <v>15</v>
      </c>
      <c r="BF7" s="22"/>
      <c r="BH7" s="22"/>
      <c r="BI7">
        <v>20</v>
      </c>
      <c r="BJ7">
        <v>865</v>
      </c>
      <c r="BK7" s="22"/>
      <c r="BM7" s="4"/>
      <c r="BO7" s="22"/>
      <c r="BP7">
        <v>55</v>
      </c>
      <c r="BQ7">
        <v>20</v>
      </c>
      <c r="BR7" s="22"/>
      <c r="BT7" s="22"/>
      <c r="BU7">
        <v>55</v>
      </c>
      <c r="BV7">
        <v>470</v>
      </c>
      <c r="BW7" s="22"/>
      <c r="BZ7" s="4"/>
    </row>
    <row r="8" spans="1:78" x14ac:dyDescent="0.25">
      <c r="A8" s="25"/>
      <c r="B8" s="22"/>
      <c r="C8">
        <v>15</v>
      </c>
      <c r="D8">
        <v>180</v>
      </c>
      <c r="E8" s="22"/>
      <c r="G8" s="22"/>
      <c r="H8">
        <v>795</v>
      </c>
      <c r="I8">
        <v>125</v>
      </c>
      <c r="J8" s="22"/>
      <c r="L8" s="13"/>
      <c r="P8" s="22"/>
      <c r="Q8">
        <v>15</v>
      </c>
      <c r="R8">
        <v>15</v>
      </c>
      <c r="S8" s="22"/>
      <c r="U8" s="22"/>
      <c r="V8">
        <v>10</v>
      </c>
      <c r="W8">
        <v>240</v>
      </c>
      <c r="X8" s="22"/>
      <c r="Z8" s="4"/>
      <c r="AC8" s="22"/>
      <c r="AD8">
        <v>90</v>
      </c>
      <c r="AE8">
        <v>30</v>
      </c>
      <c r="AF8" s="22"/>
      <c r="AH8" s="22"/>
      <c r="AI8">
        <v>110</v>
      </c>
      <c r="AJ8">
        <v>290</v>
      </c>
      <c r="AK8" s="22"/>
      <c r="AN8" s="4"/>
      <c r="AO8" s="25"/>
      <c r="AQ8" s="22"/>
      <c r="AR8">
        <v>45</v>
      </c>
      <c r="AS8">
        <v>95</v>
      </c>
      <c r="AT8" s="22"/>
      <c r="AV8" s="22"/>
      <c r="AW8">
        <v>370</v>
      </c>
      <c r="AX8">
        <v>85</v>
      </c>
      <c r="AY8" s="22"/>
      <c r="BA8" s="4"/>
      <c r="BC8" s="22"/>
      <c r="BD8">
        <v>15</v>
      </c>
      <c r="BE8">
        <v>15</v>
      </c>
      <c r="BF8" s="22"/>
      <c r="BH8" s="22"/>
      <c r="BI8">
        <v>430</v>
      </c>
      <c r="BJ8">
        <v>945</v>
      </c>
      <c r="BK8" s="22"/>
      <c r="BM8" s="4"/>
      <c r="BO8" s="22"/>
      <c r="BP8">
        <v>20</v>
      </c>
      <c r="BQ8">
        <v>20</v>
      </c>
      <c r="BR8" s="22"/>
      <c r="BT8" s="22"/>
      <c r="BU8">
        <v>5</v>
      </c>
      <c r="BV8">
        <v>10</v>
      </c>
      <c r="BW8" s="22"/>
      <c r="BZ8" s="4"/>
    </row>
    <row r="9" spans="1:78" x14ac:dyDescent="0.25">
      <c r="A9" s="25"/>
      <c r="B9" s="22"/>
      <c r="C9">
        <v>65</v>
      </c>
      <c r="D9">
        <v>130</v>
      </c>
      <c r="E9" s="22"/>
      <c r="G9" s="22"/>
      <c r="H9">
        <v>545</v>
      </c>
      <c r="I9">
        <v>15</v>
      </c>
      <c r="J9" s="22"/>
      <c r="L9" s="13"/>
      <c r="P9" s="22"/>
      <c r="Q9">
        <v>70</v>
      </c>
      <c r="R9">
        <v>15</v>
      </c>
      <c r="S9" s="22"/>
      <c r="U9" s="22"/>
      <c r="V9">
        <v>115</v>
      </c>
      <c r="W9">
        <v>175</v>
      </c>
      <c r="X9" s="22"/>
      <c r="Z9" s="4"/>
      <c r="AC9" s="22"/>
      <c r="AD9">
        <v>380</v>
      </c>
      <c r="AE9">
        <v>15</v>
      </c>
      <c r="AF9" s="22"/>
      <c r="AH9" s="22"/>
      <c r="AI9">
        <v>120</v>
      </c>
      <c r="AJ9">
        <v>15</v>
      </c>
      <c r="AK9" s="22"/>
      <c r="AN9" s="4"/>
      <c r="AO9" s="25"/>
      <c r="AQ9" s="22"/>
      <c r="AR9">
        <v>25</v>
      </c>
      <c r="AS9">
        <v>20</v>
      </c>
      <c r="AT9" s="22"/>
      <c r="AV9" s="22"/>
      <c r="AW9">
        <v>15</v>
      </c>
      <c r="AX9">
        <v>135</v>
      </c>
      <c r="AY9" s="22"/>
      <c r="BA9" s="4"/>
      <c r="BC9" s="22"/>
      <c r="BD9">
        <v>15</v>
      </c>
      <c r="BE9">
        <v>255</v>
      </c>
      <c r="BF9" s="22"/>
      <c r="BH9" s="22"/>
      <c r="BI9">
        <v>170</v>
      </c>
      <c r="BJ9">
        <v>5</v>
      </c>
      <c r="BK9" s="22"/>
      <c r="BM9" s="4"/>
      <c r="BO9" s="22"/>
      <c r="BP9">
        <v>15</v>
      </c>
      <c r="BQ9">
        <v>170</v>
      </c>
      <c r="BR9" s="22"/>
      <c r="BT9" s="22"/>
      <c r="BU9">
        <v>30</v>
      </c>
      <c r="BV9">
        <v>115</v>
      </c>
      <c r="BW9" s="22"/>
      <c r="BZ9" s="4"/>
    </row>
    <row r="10" spans="1:78" x14ac:dyDescent="0.25">
      <c r="A10" s="25"/>
      <c r="B10" s="22"/>
      <c r="C10">
        <v>175</v>
      </c>
      <c r="D10">
        <v>190</v>
      </c>
      <c r="E10" s="22"/>
      <c r="G10" s="22"/>
      <c r="H10">
        <v>35</v>
      </c>
      <c r="I10">
        <v>5</v>
      </c>
      <c r="J10" s="22"/>
      <c r="L10" s="13"/>
      <c r="P10" s="22"/>
      <c r="Q10">
        <v>15</v>
      </c>
      <c r="R10">
        <v>15</v>
      </c>
      <c r="S10" s="22"/>
      <c r="U10" s="22"/>
      <c r="V10">
        <v>10</v>
      </c>
      <c r="W10">
        <v>390</v>
      </c>
      <c r="X10" s="22"/>
      <c r="Z10" s="4"/>
      <c r="AC10" s="22"/>
      <c r="AD10">
        <v>190</v>
      </c>
      <c r="AE10">
        <v>25</v>
      </c>
      <c r="AF10" s="22"/>
      <c r="AH10" s="22"/>
      <c r="AI10">
        <v>550</v>
      </c>
      <c r="AJ10">
        <v>310</v>
      </c>
      <c r="AK10" s="22"/>
      <c r="AN10" s="4"/>
      <c r="AO10" s="25"/>
      <c r="AQ10" s="22"/>
      <c r="AR10">
        <v>15</v>
      </c>
      <c r="AS10">
        <v>15</v>
      </c>
      <c r="AT10" s="22"/>
      <c r="AV10" s="22"/>
      <c r="AW10">
        <v>95</v>
      </c>
      <c r="AX10">
        <v>20</v>
      </c>
      <c r="AY10" s="22"/>
      <c r="BA10" s="4"/>
      <c r="BC10" s="22"/>
      <c r="BD10">
        <v>20</v>
      </c>
      <c r="BE10">
        <v>705</v>
      </c>
      <c r="BF10" s="22"/>
      <c r="BH10" s="22"/>
      <c r="BI10">
        <v>35</v>
      </c>
      <c r="BJ10">
        <v>25</v>
      </c>
      <c r="BK10" s="22"/>
      <c r="BM10" s="4"/>
      <c r="BO10" s="22"/>
      <c r="BP10">
        <v>15</v>
      </c>
      <c r="BQ10">
        <v>35</v>
      </c>
      <c r="BR10" s="22"/>
      <c r="BT10" s="22"/>
      <c r="BU10">
        <v>245</v>
      </c>
      <c r="BV10">
        <v>35</v>
      </c>
      <c r="BW10" s="22"/>
      <c r="BZ10" s="4"/>
    </row>
    <row r="11" spans="1:78" x14ac:dyDescent="0.25">
      <c r="A11" s="25"/>
      <c r="B11" s="22"/>
      <c r="C11">
        <v>15</v>
      </c>
      <c r="D11">
        <v>30</v>
      </c>
      <c r="E11" s="22"/>
      <c r="G11" s="22"/>
      <c r="H11">
        <v>60</v>
      </c>
      <c r="I11">
        <v>35</v>
      </c>
      <c r="J11" s="22"/>
      <c r="L11" s="13"/>
      <c r="P11" s="22"/>
      <c r="Q11">
        <v>40</v>
      </c>
      <c r="R11">
        <v>15</v>
      </c>
      <c r="S11" s="22"/>
      <c r="U11" s="22"/>
      <c r="V11">
        <v>5</v>
      </c>
      <c r="W11">
        <v>225</v>
      </c>
      <c r="X11" s="22"/>
      <c r="Z11" s="4"/>
      <c r="AC11" s="22"/>
      <c r="AD11">
        <v>25</v>
      </c>
      <c r="AE11">
        <v>20</v>
      </c>
      <c r="AF11" s="22"/>
      <c r="AH11" s="22"/>
      <c r="AI11">
        <v>10</v>
      </c>
      <c r="AJ11">
        <v>20</v>
      </c>
      <c r="AK11" s="22"/>
      <c r="AN11" s="4"/>
      <c r="AO11" s="25"/>
      <c r="AQ11" s="22"/>
      <c r="AR11">
        <v>50</v>
      </c>
      <c r="AS11">
        <v>380</v>
      </c>
      <c r="AT11" s="22"/>
      <c r="AV11" s="22"/>
      <c r="AW11">
        <v>30</v>
      </c>
      <c r="AX11">
        <v>15</v>
      </c>
      <c r="AY11" s="22"/>
      <c r="BA11" s="4"/>
      <c r="BC11" s="22"/>
      <c r="BD11">
        <v>90</v>
      </c>
      <c r="BE11">
        <v>280</v>
      </c>
      <c r="BF11" s="22"/>
      <c r="BH11" s="22"/>
      <c r="BI11">
        <v>85</v>
      </c>
      <c r="BJ11">
        <v>20</v>
      </c>
      <c r="BK11" s="22"/>
      <c r="BM11" s="4"/>
      <c r="BO11" s="22"/>
      <c r="BP11">
        <v>15</v>
      </c>
      <c r="BQ11">
        <v>90</v>
      </c>
      <c r="BR11" s="22"/>
      <c r="BT11" s="22"/>
      <c r="BU11">
        <v>145</v>
      </c>
      <c r="BV11">
        <v>20</v>
      </c>
      <c r="BW11" s="22"/>
      <c r="BZ11" s="4"/>
    </row>
    <row r="12" spans="1:78" x14ac:dyDescent="0.25">
      <c r="A12" s="25"/>
      <c r="B12" s="22"/>
      <c r="C12">
        <v>30</v>
      </c>
      <c r="D12">
        <v>40</v>
      </c>
      <c r="E12" s="22"/>
      <c r="G12" s="22"/>
      <c r="H12">
        <v>20</v>
      </c>
      <c r="I12">
        <v>25</v>
      </c>
      <c r="J12" s="22"/>
      <c r="L12" s="13"/>
      <c r="P12" s="22"/>
      <c r="Q12">
        <v>15</v>
      </c>
      <c r="R12">
        <v>15</v>
      </c>
      <c r="S12" s="22"/>
      <c r="U12" s="22"/>
      <c r="V12">
        <v>340</v>
      </c>
      <c r="W12">
        <v>50</v>
      </c>
      <c r="X12" s="22"/>
      <c r="Z12" s="4"/>
      <c r="AC12" s="22"/>
      <c r="AD12">
        <v>35</v>
      </c>
      <c r="AE12">
        <v>15</v>
      </c>
      <c r="AF12" s="22"/>
      <c r="AH12" s="22"/>
      <c r="AI12">
        <v>90</v>
      </c>
      <c r="AJ12">
        <v>5</v>
      </c>
      <c r="AK12" s="22"/>
      <c r="AN12" s="4"/>
      <c r="AO12" s="25"/>
      <c r="AQ12" s="22"/>
      <c r="AR12">
        <v>160</v>
      </c>
      <c r="AS12">
        <v>15</v>
      </c>
      <c r="AT12" s="22"/>
      <c r="AV12" s="22"/>
      <c r="AW12">
        <v>10</v>
      </c>
      <c r="AX12">
        <v>80</v>
      </c>
      <c r="AY12" s="22"/>
      <c r="BA12" s="4"/>
      <c r="BC12" s="22"/>
      <c r="BD12">
        <v>15</v>
      </c>
      <c r="BE12">
        <v>15</v>
      </c>
      <c r="BF12" s="22"/>
      <c r="BH12" s="22"/>
      <c r="BI12">
        <v>5</v>
      </c>
      <c r="BJ12">
        <v>10</v>
      </c>
      <c r="BK12" s="22"/>
      <c r="BM12" s="4"/>
      <c r="BO12" s="22"/>
      <c r="BP12">
        <v>25</v>
      </c>
      <c r="BQ12">
        <v>745</v>
      </c>
      <c r="BR12" s="22"/>
      <c r="BT12" s="22"/>
      <c r="BU12">
        <v>35</v>
      </c>
      <c r="BV12">
        <v>135</v>
      </c>
      <c r="BW12" s="22"/>
      <c r="BZ12" s="4"/>
    </row>
    <row r="13" spans="1:78" x14ac:dyDescent="0.25">
      <c r="A13" s="25"/>
      <c r="B13" s="22"/>
      <c r="C13">
        <v>75</v>
      </c>
      <c r="D13">
        <v>85</v>
      </c>
      <c r="E13" s="22"/>
      <c r="G13" s="22"/>
      <c r="H13">
        <v>75</v>
      </c>
      <c r="I13">
        <v>5</v>
      </c>
      <c r="J13" s="22"/>
      <c r="L13" s="13"/>
      <c r="P13" s="22"/>
      <c r="Q13">
        <v>35</v>
      </c>
      <c r="R13">
        <v>15</v>
      </c>
      <c r="S13" s="22"/>
      <c r="U13" s="22"/>
      <c r="V13">
        <v>515</v>
      </c>
      <c r="W13">
        <v>400</v>
      </c>
      <c r="X13" s="22"/>
      <c r="Z13" s="4"/>
      <c r="AC13" s="22"/>
      <c r="AD13">
        <v>25</v>
      </c>
      <c r="AE13">
        <v>40</v>
      </c>
      <c r="AF13" s="22"/>
      <c r="AH13" s="22"/>
      <c r="AI13">
        <v>10</v>
      </c>
      <c r="AJ13">
        <v>10</v>
      </c>
      <c r="AK13" s="22"/>
      <c r="AN13" s="4"/>
      <c r="AO13" s="25"/>
      <c r="AQ13" s="22"/>
      <c r="AR13">
        <v>45</v>
      </c>
      <c r="AS13">
        <v>40</v>
      </c>
      <c r="AT13" s="22"/>
      <c r="AV13" s="22"/>
      <c r="AW13">
        <v>10</v>
      </c>
      <c r="AX13">
        <v>5</v>
      </c>
      <c r="AY13" s="22"/>
      <c r="BA13" s="4"/>
      <c r="BC13" s="22"/>
      <c r="BD13">
        <v>20</v>
      </c>
      <c r="BE13">
        <v>20</v>
      </c>
      <c r="BF13" s="22"/>
      <c r="BH13" s="22"/>
      <c r="BI13">
        <v>65</v>
      </c>
      <c r="BJ13">
        <v>25</v>
      </c>
      <c r="BK13" s="22"/>
      <c r="BM13" s="4"/>
      <c r="BO13" s="22"/>
      <c r="BP13">
        <v>30</v>
      </c>
      <c r="BQ13">
        <v>700</v>
      </c>
      <c r="BR13" s="22"/>
      <c r="BT13" s="22"/>
      <c r="BU13">
        <v>30</v>
      </c>
      <c r="BV13">
        <v>25</v>
      </c>
      <c r="BW13" s="22"/>
      <c r="BZ13" s="4"/>
    </row>
    <row r="14" spans="1:78" x14ac:dyDescent="0.25">
      <c r="A14" s="25"/>
      <c r="B14" s="22"/>
      <c r="C14">
        <v>250</v>
      </c>
      <c r="D14">
        <v>50</v>
      </c>
      <c r="E14" s="22"/>
      <c r="G14" s="22"/>
      <c r="H14">
        <v>10</v>
      </c>
      <c r="I14">
        <v>20</v>
      </c>
      <c r="J14" s="22"/>
      <c r="L14" s="13"/>
      <c r="P14" s="22"/>
      <c r="Q14">
        <v>350</v>
      </c>
      <c r="R14">
        <v>15</v>
      </c>
      <c r="S14" s="22"/>
      <c r="U14" s="22"/>
      <c r="V14">
        <v>65</v>
      </c>
      <c r="W14">
        <v>85</v>
      </c>
      <c r="X14" s="22"/>
      <c r="Z14" s="4"/>
      <c r="AC14" s="22"/>
      <c r="AD14">
        <v>20</v>
      </c>
      <c r="AE14">
        <v>90</v>
      </c>
      <c r="AF14" s="22"/>
      <c r="AH14" s="22"/>
      <c r="AI14">
        <v>5</v>
      </c>
      <c r="AJ14">
        <v>5</v>
      </c>
      <c r="AK14" s="22"/>
      <c r="AN14" s="4"/>
      <c r="AO14" s="25"/>
      <c r="AQ14" s="22"/>
      <c r="AR14">
        <v>15</v>
      </c>
      <c r="AS14">
        <v>20</v>
      </c>
      <c r="AT14" s="22"/>
      <c r="AV14" s="22"/>
      <c r="AW14">
        <v>110</v>
      </c>
      <c r="AX14">
        <v>75</v>
      </c>
      <c r="AY14" s="22"/>
      <c r="BA14" s="4"/>
      <c r="BC14" s="22"/>
      <c r="BD14">
        <v>30</v>
      </c>
      <c r="BE14">
        <v>170</v>
      </c>
      <c r="BF14" s="22"/>
      <c r="BH14" s="22"/>
      <c r="BI14">
        <v>10</v>
      </c>
      <c r="BJ14">
        <v>5</v>
      </c>
      <c r="BK14" s="22"/>
      <c r="BM14" s="4"/>
      <c r="BO14" s="22"/>
      <c r="BP14">
        <v>20</v>
      </c>
      <c r="BQ14">
        <v>50</v>
      </c>
      <c r="BR14" s="22"/>
      <c r="BT14" s="22"/>
      <c r="BU14">
        <v>120</v>
      </c>
      <c r="BV14">
        <v>5</v>
      </c>
      <c r="BW14" s="22"/>
      <c r="BZ14" s="4"/>
    </row>
    <row r="15" spans="1:78" x14ac:dyDescent="0.25">
      <c r="A15" s="25"/>
      <c r="B15" s="22"/>
      <c r="C15">
        <v>430</v>
      </c>
      <c r="D15">
        <v>250</v>
      </c>
      <c r="E15" s="22"/>
      <c r="G15" s="22"/>
      <c r="H15">
        <v>715</v>
      </c>
      <c r="I15">
        <v>5</v>
      </c>
      <c r="J15" s="22"/>
      <c r="L15" s="13"/>
      <c r="P15" s="22"/>
      <c r="Q15">
        <v>285</v>
      </c>
      <c r="R15">
        <v>15</v>
      </c>
      <c r="S15" s="22"/>
      <c r="U15" s="22"/>
      <c r="V15">
        <v>65</v>
      </c>
      <c r="W15">
        <v>425</v>
      </c>
      <c r="X15" s="22"/>
      <c r="Z15" s="4"/>
      <c r="AC15" s="22"/>
      <c r="AD15">
        <v>330</v>
      </c>
      <c r="AE15">
        <v>85</v>
      </c>
      <c r="AF15" s="22"/>
      <c r="AH15" s="22"/>
      <c r="AI15">
        <v>5</v>
      </c>
      <c r="AJ15">
        <v>20</v>
      </c>
      <c r="AK15" s="22"/>
      <c r="AN15" s="4"/>
      <c r="AO15" s="25"/>
      <c r="AQ15" s="22"/>
      <c r="AR15">
        <v>80</v>
      </c>
      <c r="AS15">
        <v>15</v>
      </c>
      <c r="AT15" s="22"/>
      <c r="AV15" s="22"/>
      <c r="AW15">
        <v>70</v>
      </c>
      <c r="AX15">
        <v>40</v>
      </c>
      <c r="AY15" s="22"/>
      <c r="BA15" s="4"/>
      <c r="BC15" s="22"/>
      <c r="BD15">
        <v>55</v>
      </c>
      <c r="BE15">
        <v>30</v>
      </c>
      <c r="BF15" s="22"/>
      <c r="BH15" s="22"/>
      <c r="BI15">
        <v>5</v>
      </c>
      <c r="BJ15">
        <v>5</v>
      </c>
      <c r="BK15" s="22"/>
      <c r="BM15" s="4"/>
      <c r="BO15" s="22"/>
      <c r="BP15">
        <v>20</v>
      </c>
      <c r="BQ15">
        <v>75</v>
      </c>
      <c r="BR15" s="22"/>
      <c r="BT15" s="22"/>
      <c r="BU15">
        <v>100</v>
      </c>
      <c r="BV15">
        <v>5</v>
      </c>
      <c r="BW15" s="22"/>
      <c r="BZ15" s="4"/>
    </row>
    <row r="16" spans="1:78" x14ac:dyDescent="0.25">
      <c r="A16" s="25"/>
      <c r="B16" s="22" t="s">
        <v>8</v>
      </c>
      <c r="C16">
        <v>70</v>
      </c>
      <c r="D16">
        <v>15</v>
      </c>
      <c r="E16" s="22" t="s">
        <v>5</v>
      </c>
      <c r="G16" s="22"/>
      <c r="H16">
        <v>15</v>
      </c>
      <c r="I16">
        <v>170</v>
      </c>
      <c r="J16" s="22"/>
      <c r="L16" s="13"/>
      <c r="P16" s="22"/>
      <c r="Q16">
        <v>30</v>
      </c>
      <c r="R16">
        <v>15</v>
      </c>
      <c r="S16" s="22"/>
      <c r="U16" s="22"/>
      <c r="V16">
        <v>15</v>
      </c>
      <c r="W16">
        <v>705</v>
      </c>
      <c r="X16" s="22"/>
      <c r="Z16" s="4"/>
      <c r="AC16" s="22"/>
      <c r="AD16">
        <v>20</v>
      </c>
      <c r="AE16">
        <v>15</v>
      </c>
      <c r="AF16" s="22"/>
      <c r="AH16" s="22"/>
      <c r="AI16">
        <v>1160</v>
      </c>
      <c r="AJ16">
        <v>295</v>
      </c>
      <c r="AK16" s="22"/>
      <c r="AN16" s="4"/>
      <c r="AO16" s="25"/>
      <c r="AQ16" s="22"/>
      <c r="AR16">
        <v>70</v>
      </c>
      <c r="AS16">
        <v>50</v>
      </c>
      <c r="AT16" s="22"/>
      <c r="AV16" s="22"/>
      <c r="AW16">
        <v>70</v>
      </c>
      <c r="AX16">
        <v>65</v>
      </c>
      <c r="AY16" s="22"/>
      <c r="BA16" s="4"/>
      <c r="BC16" s="22"/>
      <c r="BD16">
        <v>15</v>
      </c>
      <c r="BE16">
        <v>25</v>
      </c>
      <c r="BF16" s="22"/>
      <c r="BH16" s="22"/>
      <c r="BI16">
        <v>30</v>
      </c>
      <c r="BJ16">
        <v>10</v>
      </c>
      <c r="BK16" s="22"/>
      <c r="BM16" s="4"/>
      <c r="BO16" s="22"/>
      <c r="BP16">
        <v>20</v>
      </c>
      <c r="BQ16">
        <v>330</v>
      </c>
      <c r="BR16" s="22"/>
      <c r="BT16" s="22"/>
      <c r="BU16">
        <v>15</v>
      </c>
      <c r="BV16">
        <v>5</v>
      </c>
      <c r="BW16" s="22"/>
      <c r="BZ16" s="4"/>
    </row>
    <row r="17" spans="1:78" x14ac:dyDescent="0.25">
      <c r="A17" s="25"/>
      <c r="B17" s="22"/>
      <c r="C17">
        <v>355</v>
      </c>
      <c r="D17">
        <v>15</v>
      </c>
      <c r="E17" s="22"/>
      <c r="G17" s="22" t="s">
        <v>8</v>
      </c>
      <c r="H17">
        <v>30</v>
      </c>
      <c r="I17">
        <v>295</v>
      </c>
      <c r="J17" s="22" t="s">
        <v>5</v>
      </c>
      <c r="L17" s="13"/>
      <c r="P17" s="22"/>
      <c r="Q17">
        <v>60</v>
      </c>
      <c r="R17">
        <v>25</v>
      </c>
      <c r="S17" s="22"/>
      <c r="U17" s="22"/>
      <c r="V17">
        <v>10</v>
      </c>
      <c r="W17">
        <v>255</v>
      </c>
      <c r="X17" s="22"/>
      <c r="Z17" s="4"/>
      <c r="AC17" s="22"/>
      <c r="AD17">
        <v>15</v>
      </c>
      <c r="AE17">
        <v>15</v>
      </c>
      <c r="AF17" s="22"/>
      <c r="AH17" s="22"/>
      <c r="AI17">
        <v>655</v>
      </c>
      <c r="AJ17">
        <v>65</v>
      </c>
      <c r="AK17" s="22"/>
      <c r="AN17" s="4"/>
      <c r="AO17" s="25"/>
      <c r="AQ17" s="22"/>
      <c r="AR17">
        <v>90</v>
      </c>
      <c r="AS17">
        <v>220</v>
      </c>
      <c r="AT17" s="22"/>
      <c r="AV17" s="22"/>
      <c r="AW17">
        <v>5</v>
      </c>
      <c r="AX17">
        <v>40</v>
      </c>
      <c r="AY17" s="22"/>
      <c r="BA17" s="4"/>
      <c r="BC17" s="22"/>
      <c r="BD17">
        <v>80</v>
      </c>
      <c r="BE17">
        <v>15</v>
      </c>
      <c r="BF17" s="22"/>
      <c r="BH17" s="22"/>
      <c r="BI17">
        <v>235</v>
      </c>
      <c r="BJ17">
        <v>180</v>
      </c>
      <c r="BK17" s="22"/>
      <c r="BM17" s="4"/>
      <c r="BO17" s="22"/>
      <c r="BP17">
        <v>20</v>
      </c>
      <c r="BQ17">
        <v>65</v>
      </c>
      <c r="BR17" s="22"/>
      <c r="BT17" s="22"/>
      <c r="BU17">
        <v>105</v>
      </c>
      <c r="BV17">
        <v>25</v>
      </c>
      <c r="BW17" s="22"/>
      <c r="BZ17" s="4"/>
    </row>
    <row r="18" spans="1:78" x14ac:dyDescent="0.25">
      <c r="A18" s="25"/>
      <c r="B18" s="22"/>
      <c r="C18">
        <v>15</v>
      </c>
      <c r="D18">
        <v>30</v>
      </c>
      <c r="E18" s="22"/>
      <c r="G18" s="22"/>
      <c r="H18">
        <v>15</v>
      </c>
      <c r="I18">
        <v>195</v>
      </c>
      <c r="J18" s="22"/>
      <c r="L18" s="13"/>
      <c r="P18" s="22"/>
      <c r="Q18">
        <v>80</v>
      </c>
      <c r="R18">
        <v>15</v>
      </c>
      <c r="S18" s="22"/>
      <c r="U18" s="22"/>
      <c r="V18">
        <v>5</v>
      </c>
      <c r="W18">
        <v>410</v>
      </c>
      <c r="X18" s="22"/>
      <c r="Z18" s="4"/>
      <c r="AC18" s="22" t="s">
        <v>9</v>
      </c>
      <c r="AD18">
        <v>15</v>
      </c>
      <c r="AE18">
        <v>105</v>
      </c>
      <c r="AF18" s="22"/>
      <c r="AH18" s="22"/>
      <c r="AI18">
        <v>5</v>
      </c>
      <c r="AJ18">
        <v>350</v>
      </c>
      <c r="AK18" s="22"/>
      <c r="AN18" s="4"/>
      <c r="AO18" s="25"/>
      <c r="AQ18" s="22"/>
      <c r="AR18">
        <v>205</v>
      </c>
      <c r="AS18">
        <v>25</v>
      </c>
      <c r="AT18" s="22"/>
      <c r="AV18" s="22"/>
      <c r="AW18">
        <v>10</v>
      </c>
      <c r="AX18">
        <v>20</v>
      </c>
      <c r="AY18" s="22"/>
      <c r="BA18" s="4"/>
      <c r="BC18" s="22"/>
      <c r="BD18">
        <v>25</v>
      </c>
      <c r="BE18">
        <v>30</v>
      </c>
      <c r="BF18" s="22"/>
      <c r="BH18" s="22"/>
      <c r="BI18">
        <v>30</v>
      </c>
      <c r="BJ18">
        <v>410</v>
      </c>
      <c r="BK18" s="22"/>
      <c r="BM18" s="4"/>
      <c r="BO18" s="22"/>
      <c r="BP18">
        <v>15</v>
      </c>
      <c r="BT18" s="22"/>
      <c r="BU18">
        <v>40</v>
      </c>
      <c r="BV18">
        <v>40</v>
      </c>
      <c r="BW18" s="22"/>
      <c r="BZ18" s="4"/>
    </row>
    <row r="19" spans="1:78" x14ac:dyDescent="0.25">
      <c r="A19" s="25"/>
      <c r="B19" s="22"/>
      <c r="C19">
        <v>15</v>
      </c>
      <c r="D19">
        <v>20</v>
      </c>
      <c r="E19" s="22"/>
      <c r="G19" s="22"/>
      <c r="H19">
        <v>35</v>
      </c>
      <c r="I19">
        <v>295</v>
      </c>
      <c r="J19" s="22"/>
      <c r="L19" s="13"/>
      <c r="P19" s="22"/>
      <c r="Q19">
        <v>510</v>
      </c>
      <c r="R19">
        <v>40</v>
      </c>
      <c r="S19" s="22"/>
      <c r="U19" s="22"/>
      <c r="V19">
        <v>10</v>
      </c>
      <c r="W19">
        <v>10</v>
      </c>
      <c r="X19" s="22"/>
      <c r="Z19" s="4"/>
      <c r="AC19" s="22"/>
      <c r="AD19">
        <v>20</v>
      </c>
      <c r="AE19">
        <v>45</v>
      </c>
      <c r="AF19" s="22"/>
      <c r="AH19" s="22" t="s">
        <v>9</v>
      </c>
      <c r="AI19">
        <v>30</v>
      </c>
      <c r="AJ19">
        <v>15</v>
      </c>
      <c r="AK19" s="22"/>
      <c r="AN19" s="4"/>
      <c r="AO19" s="25"/>
      <c r="AQ19" s="22"/>
      <c r="AR19">
        <v>15</v>
      </c>
      <c r="AS19">
        <v>185</v>
      </c>
      <c r="AT19" s="22"/>
      <c r="AV19" s="22"/>
      <c r="AW19">
        <v>140</v>
      </c>
      <c r="AX19">
        <v>5</v>
      </c>
      <c r="AY19" s="22"/>
      <c r="BA19" s="4"/>
      <c r="BC19" s="22"/>
      <c r="BD19">
        <v>15</v>
      </c>
      <c r="BE19">
        <v>390</v>
      </c>
      <c r="BF19" s="22"/>
      <c r="BH19" s="22"/>
      <c r="BI19">
        <v>5</v>
      </c>
      <c r="BJ19">
        <v>35</v>
      </c>
      <c r="BK19" s="22"/>
      <c r="BM19" s="4"/>
      <c r="BO19" s="22"/>
      <c r="BP19">
        <v>60</v>
      </c>
      <c r="BT19" s="22"/>
      <c r="BU19">
        <v>180</v>
      </c>
      <c r="BZ19" s="4"/>
    </row>
    <row r="20" spans="1:78" x14ac:dyDescent="0.25">
      <c r="A20" s="23" t="s">
        <v>83</v>
      </c>
      <c r="B20" s="22"/>
      <c r="C20">
        <v>40</v>
      </c>
      <c r="D20">
        <v>15</v>
      </c>
      <c r="E20" s="22"/>
      <c r="G20" s="22"/>
      <c r="H20">
        <v>215</v>
      </c>
      <c r="I20">
        <v>10</v>
      </c>
      <c r="J20" s="22"/>
      <c r="L20" s="13"/>
      <c r="P20" s="22"/>
      <c r="Q20">
        <v>65</v>
      </c>
      <c r="R20">
        <v>20</v>
      </c>
      <c r="S20" s="22"/>
      <c r="U20" s="22"/>
      <c r="V20">
        <v>5</v>
      </c>
      <c r="W20">
        <v>5</v>
      </c>
      <c r="X20" s="22"/>
      <c r="Z20" s="4"/>
      <c r="AC20" s="22"/>
      <c r="AD20">
        <v>15</v>
      </c>
      <c r="AE20">
        <v>155</v>
      </c>
      <c r="AF20" s="22"/>
      <c r="AH20" s="22"/>
      <c r="AI20">
        <v>15</v>
      </c>
      <c r="AJ20">
        <v>30</v>
      </c>
      <c r="AK20" s="22"/>
      <c r="AN20" s="4"/>
      <c r="AO20" s="23" t="s">
        <v>83</v>
      </c>
      <c r="AQ20" s="22"/>
      <c r="AR20">
        <v>160</v>
      </c>
      <c r="AS20">
        <v>250</v>
      </c>
      <c r="AT20" s="22"/>
      <c r="AV20" s="22"/>
      <c r="AW20">
        <v>35</v>
      </c>
      <c r="AX20">
        <v>5</v>
      </c>
      <c r="AY20" s="22"/>
      <c r="BA20" s="4"/>
      <c r="BC20" s="22"/>
      <c r="BD20">
        <v>15</v>
      </c>
      <c r="BE20">
        <v>70</v>
      </c>
      <c r="BF20" s="22"/>
      <c r="BH20" s="22"/>
      <c r="BI20">
        <v>185</v>
      </c>
      <c r="BJ20">
        <v>10</v>
      </c>
      <c r="BK20" s="22"/>
      <c r="BM20" s="4"/>
      <c r="BO20" s="22"/>
      <c r="BP20">
        <v>35</v>
      </c>
      <c r="BT20" s="22"/>
      <c r="BU20">
        <v>50</v>
      </c>
      <c r="BZ20" s="4"/>
    </row>
    <row r="21" spans="1:78" x14ac:dyDescent="0.25">
      <c r="A21" s="23"/>
      <c r="B21" s="22"/>
      <c r="C21">
        <v>350</v>
      </c>
      <c r="D21">
        <v>15</v>
      </c>
      <c r="E21" s="22"/>
      <c r="G21" s="22"/>
      <c r="H21">
        <v>490</v>
      </c>
      <c r="I21">
        <v>115</v>
      </c>
      <c r="J21" s="22"/>
      <c r="L21" s="13"/>
      <c r="P21" s="22"/>
      <c r="Q21">
        <v>560</v>
      </c>
      <c r="R21">
        <v>30</v>
      </c>
      <c r="S21" s="22"/>
      <c r="U21" s="22"/>
      <c r="V21">
        <v>35</v>
      </c>
      <c r="W21">
        <v>55</v>
      </c>
      <c r="X21" s="22"/>
      <c r="Z21" s="4"/>
      <c r="AC21" s="22"/>
      <c r="AD21">
        <v>15</v>
      </c>
      <c r="AE21">
        <v>50</v>
      </c>
      <c r="AF21" s="22"/>
      <c r="AH21" s="22"/>
      <c r="AI21">
        <v>200</v>
      </c>
      <c r="AJ21">
        <v>225</v>
      </c>
      <c r="AK21" s="22"/>
      <c r="AN21" s="4"/>
      <c r="AO21" s="23"/>
      <c r="AQ21" s="22"/>
      <c r="AR21">
        <v>100</v>
      </c>
      <c r="AS21">
        <v>15</v>
      </c>
      <c r="AT21" s="22"/>
      <c r="AV21" s="22"/>
      <c r="AW21">
        <v>15</v>
      </c>
      <c r="AX21">
        <v>30</v>
      </c>
      <c r="AY21" s="22"/>
      <c r="BA21" s="4"/>
      <c r="BC21" s="22"/>
      <c r="BD21">
        <v>25</v>
      </c>
      <c r="BE21">
        <v>60</v>
      </c>
      <c r="BF21" s="22"/>
      <c r="BH21" s="22"/>
      <c r="BI21">
        <v>185</v>
      </c>
      <c r="BJ21">
        <v>5</v>
      </c>
      <c r="BK21" s="22"/>
      <c r="BM21" s="4"/>
      <c r="BO21" s="22"/>
      <c r="BP21">
        <v>15</v>
      </c>
      <c r="BT21" s="22"/>
      <c r="BU21">
        <v>45</v>
      </c>
      <c r="BZ21" s="4"/>
    </row>
    <row r="22" spans="1:78" x14ac:dyDescent="0.25">
      <c r="A22" s="11"/>
      <c r="B22" s="22"/>
      <c r="C22">
        <v>425</v>
      </c>
      <c r="D22">
        <v>55</v>
      </c>
      <c r="E22" s="22"/>
      <c r="G22" s="22"/>
      <c r="H22">
        <v>10</v>
      </c>
      <c r="I22">
        <v>15</v>
      </c>
      <c r="J22" s="22"/>
      <c r="L22" s="13"/>
      <c r="P22" s="22"/>
      <c r="Q22">
        <v>35</v>
      </c>
      <c r="R22">
        <v>80</v>
      </c>
      <c r="S22" s="22"/>
      <c r="U22" s="22"/>
      <c r="V22">
        <v>5</v>
      </c>
      <c r="W22">
        <v>10</v>
      </c>
      <c r="X22" s="22"/>
      <c r="Z22" s="4"/>
      <c r="AC22" s="22"/>
      <c r="AD22">
        <v>210</v>
      </c>
      <c r="AE22">
        <v>305</v>
      </c>
      <c r="AF22" s="22"/>
      <c r="AH22" s="22"/>
      <c r="AI22">
        <v>45</v>
      </c>
      <c r="AJ22">
        <v>35</v>
      </c>
      <c r="AK22" s="22"/>
      <c r="AN22" s="4"/>
      <c r="AQ22" s="22"/>
      <c r="AR22">
        <v>135</v>
      </c>
      <c r="AS22">
        <v>30</v>
      </c>
      <c r="AT22" s="22"/>
      <c r="AV22" s="22"/>
      <c r="AW22">
        <v>10</v>
      </c>
      <c r="AX22">
        <v>20</v>
      </c>
      <c r="AY22" s="22"/>
      <c r="BA22" s="4"/>
      <c r="BC22" s="22"/>
      <c r="BD22">
        <v>75</v>
      </c>
      <c r="BE22">
        <v>240</v>
      </c>
      <c r="BF22" s="22"/>
      <c r="BH22" s="22"/>
      <c r="BI22">
        <v>385</v>
      </c>
      <c r="BJ22">
        <v>5</v>
      </c>
      <c r="BK22" s="22"/>
      <c r="BM22" s="4"/>
      <c r="BO22" s="22"/>
      <c r="BP22">
        <v>125</v>
      </c>
      <c r="BT22" s="22"/>
      <c r="BU22">
        <v>85</v>
      </c>
      <c r="BZ22" s="4"/>
    </row>
    <row r="23" spans="1:78" x14ac:dyDescent="0.25">
      <c r="B23" s="22"/>
      <c r="C23">
        <v>70</v>
      </c>
      <c r="D23">
        <v>155</v>
      </c>
      <c r="E23" s="22"/>
      <c r="G23" s="22"/>
      <c r="H23">
        <v>30</v>
      </c>
      <c r="I23">
        <v>15</v>
      </c>
      <c r="J23" s="22"/>
      <c r="L23" s="13"/>
      <c r="P23" s="22"/>
      <c r="Q23">
        <v>345</v>
      </c>
      <c r="R23">
        <v>15</v>
      </c>
      <c r="S23" s="22"/>
      <c r="U23" s="22"/>
      <c r="V23">
        <v>20</v>
      </c>
      <c r="W23">
        <v>5</v>
      </c>
      <c r="X23" s="22"/>
      <c r="Z23" s="4"/>
      <c r="AC23" s="22"/>
      <c r="AD23">
        <v>25</v>
      </c>
      <c r="AE23">
        <v>385</v>
      </c>
      <c r="AF23" s="22"/>
      <c r="AH23" s="22"/>
      <c r="AI23">
        <v>20</v>
      </c>
      <c r="AJ23">
        <v>5</v>
      </c>
      <c r="AK23" s="22"/>
      <c r="AN23" s="4"/>
      <c r="AQ23" s="22"/>
      <c r="AR23">
        <v>30</v>
      </c>
      <c r="AS23">
        <v>125</v>
      </c>
      <c r="AT23" s="22"/>
      <c r="AV23" s="22"/>
      <c r="AW23">
        <v>140</v>
      </c>
      <c r="AX23">
        <v>165</v>
      </c>
      <c r="AY23" s="22"/>
      <c r="BA23" s="4"/>
      <c r="BC23" s="22"/>
      <c r="BD23">
        <v>15</v>
      </c>
      <c r="BE23">
        <v>245</v>
      </c>
      <c r="BF23" s="22"/>
      <c r="BH23" s="22"/>
      <c r="BI23">
        <v>545</v>
      </c>
      <c r="BJ23">
        <v>5</v>
      </c>
      <c r="BK23" s="22"/>
      <c r="BM23" s="4"/>
      <c r="BO23" s="22"/>
      <c r="BP23">
        <v>265</v>
      </c>
      <c r="BT23" s="22"/>
      <c r="BU23">
        <v>40</v>
      </c>
      <c r="BZ23" s="4"/>
    </row>
    <row r="24" spans="1:78" x14ac:dyDescent="0.25">
      <c r="B24" s="22"/>
      <c r="C24">
        <v>695</v>
      </c>
      <c r="D24">
        <v>660</v>
      </c>
      <c r="E24" s="22"/>
      <c r="G24" s="22"/>
      <c r="H24">
        <v>45</v>
      </c>
      <c r="I24">
        <v>10</v>
      </c>
      <c r="J24" s="22"/>
      <c r="L24" s="13"/>
      <c r="P24" s="22"/>
      <c r="Q24">
        <v>330</v>
      </c>
      <c r="R24">
        <v>35</v>
      </c>
      <c r="S24" s="22"/>
      <c r="U24" s="22"/>
      <c r="V24">
        <v>5</v>
      </c>
      <c r="W24">
        <v>15</v>
      </c>
      <c r="X24" s="22"/>
      <c r="Z24" s="4"/>
      <c r="AC24" s="22"/>
      <c r="AD24">
        <v>25</v>
      </c>
      <c r="AE24">
        <v>1140</v>
      </c>
      <c r="AF24" s="22"/>
      <c r="AH24" s="22"/>
      <c r="AI24">
        <v>535</v>
      </c>
      <c r="AJ24">
        <v>25</v>
      </c>
      <c r="AK24" s="22"/>
      <c r="AN24" s="4"/>
      <c r="AQ24" s="22"/>
      <c r="AR24">
        <v>40</v>
      </c>
      <c r="AS24">
        <v>370</v>
      </c>
      <c r="AT24" s="22"/>
      <c r="AV24" s="22"/>
      <c r="AW24">
        <v>35</v>
      </c>
      <c r="AX24">
        <v>30</v>
      </c>
      <c r="AY24" s="22"/>
      <c r="BA24" s="4"/>
      <c r="BC24" s="22"/>
      <c r="BD24">
        <v>35</v>
      </c>
      <c r="BE24">
        <v>35</v>
      </c>
      <c r="BF24" s="22"/>
      <c r="BH24" s="22"/>
      <c r="BI24">
        <v>55</v>
      </c>
      <c r="BJ24">
        <v>10</v>
      </c>
      <c r="BK24" s="22"/>
      <c r="BM24" s="4"/>
      <c r="BO24" s="22"/>
      <c r="BP24">
        <v>15</v>
      </c>
      <c r="BT24" s="22"/>
      <c r="BU24">
        <v>10</v>
      </c>
      <c r="BZ24" s="4"/>
    </row>
    <row r="25" spans="1:78" x14ac:dyDescent="0.25">
      <c r="B25" s="22"/>
      <c r="C25">
        <v>15</v>
      </c>
      <c r="D25">
        <v>615</v>
      </c>
      <c r="E25" s="22"/>
      <c r="G25" s="22"/>
      <c r="H25">
        <v>45</v>
      </c>
      <c r="I25">
        <v>85</v>
      </c>
      <c r="J25" s="22"/>
      <c r="L25" s="13"/>
      <c r="P25" s="22"/>
      <c r="Q25">
        <v>15</v>
      </c>
      <c r="R25">
        <v>20</v>
      </c>
      <c r="S25" s="22"/>
      <c r="U25" s="22"/>
      <c r="V25">
        <v>100</v>
      </c>
      <c r="W25">
        <v>5</v>
      </c>
      <c r="X25" s="22"/>
      <c r="Z25" s="4"/>
      <c r="AC25" s="22"/>
      <c r="AD25">
        <v>35</v>
      </c>
      <c r="AE25">
        <v>55</v>
      </c>
      <c r="AF25" s="22"/>
      <c r="AH25" s="22"/>
      <c r="AI25">
        <v>185</v>
      </c>
      <c r="AJ25">
        <v>165</v>
      </c>
      <c r="AK25" s="22"/>
      <c r="AN25" s="4"/>
      <c r="AQ25" s="22"/>
      <c r="AR25">
        <v>215</v>
      </c>
      <c r="AS25">
        <v>720</v>
      </c>
      <c r="AT25" s="22"/>
      <c r="AV25" s="22"/>
      <c r="AW25">
        <v>25</v>
      </c>
      <c r="AX25">
        <v>50</v>
      </c>
      <c r="AY25" s="22"/>
      <c r="BA25" s="4"/>
      <c r="BC25" s="22"/>
      <c r="BD25">
        <v>15</v>
      </c>
      <c r="BE25">
        <v>20</v>
      </c>
      <c r="BF25" s="22"/>
      <c r="BH25" s="22"/>
      <c r="BI25">
        <v>60</v>
      </c>
      <c r="BJ25">
        <v>15</v>
      </c>
      <c r="BK25" s="22"/>
      <c r="BM25" s="4"/>
      <c r="BO25" s="22"/>
      <c r="BP25">
        <v>20</v>
      </c>
      <c r="BT25" s="22"/>
      <c r="BU25">
        <v>35</v>
      </c>
      <c r="BZ25" s="4"/>
    </row>
    <row r="26" spans="1:78" x14ac:dyDescent="0.25">
      <c r="B26" s="22"/>
      <c r="C26">
        <v>20</v>
      </c>
      <c r="D26">
        <v>15</v>
      </c>
      <c r="E26" s="22"/>
      <c r="G26" s="22"/>
      <c r="H26">
        <v>15</v>
      </c>
      <c r="I26">
        <v>5</v>
      </c>
      <c r="J26" s="22"/>
      <c r="L26" s="13"/>
      <c r="P26" s="22"/>
      <c r="Q26">
        <v>20</v>
      </c>
      <c r="R26">
        <v>15</v>
      </c>
      <c r="S26" s="22"/>
      <c r="U26" s="22"/>
      <c r="V26">
        <v>280</v>
      </c>
      <c r="W26">
        <v>195</v>
      </c>
      <c r="X26" s="22"/>
      <c r="Z26" s="4"/>
      <c r="AC26" s="22"/>
      <c r="AD26">
        <v>20</v>
      </c>
      <c r="AE26">
        <v>15</v>
      </c>
      <c r="AF26" s="22"/>
      <c r="AH26" s="22"/>
      <c r="AI26">
        <v>15</v>
      </c>
      <c r="AJ26">
        <v>320</v>
      </c>
      <c r="AK26" s="22"/>
      <c r="AN26" s="4"/>
      <c r="AQ26" s="22"/>
      <c r="AR26">
        <v>80</v>
      </c>
      <c r="AS26">
        <v>75</v>
      </c>
      <c r="AT26" s="22"/>
      <c r="AV26" s="22"/>
      <c r="AW26">
        <v>5</v>
      </c>
      <c r="AX26">
        <v>165</v>
      </c>
      <c r="AY26" s="22"/>
      <c r="BA26" s="4"/>
      <c r="BC26" s="22"/>
      <c r="BD26">
        <v>55</v>
      </c>
      <c r="BH26" s="22"/>
      <c r="BI26">
        <v>45</v>
      </c>
      <c r="BJ26">
        <v>5</v>
      </c>
      <c r="BK26" s="22"/>
      <c r="BM26" s="4"/>
      <c r="BO26" s="22"/>
      <c r="BP26">
        <v>40</v>
      </c>
      <c r="BT26" s="22"/>
      <c r="BU26">
        <v>85</v>
      </c>
      <c r="BZ26" s="4"/>
    </row>
    <row r="27" spans="1:78" x14ac:dyDescent="0.25">
      <c r="B27" s="22"/>
      <c r="C27">
        <v>470</v>
      </c>
      <c r="D27">
        <v>15</v>
      </c>
      <c r="E27" s="22"/>
      <c r="G27" s="22"/>
      <c r="H27">
        <v>20</v>
      </c>
      <c r="I27">
        <v>295</v>
      </c>
      <c r="J27" s="22"/>
      <c r="L27" s="13"/>
      <c r="P27" s="22"/>
      <c r="Q27">
        <v>20</v>
      </c>
      <c r="R27">
        <v>15</v>
      </c>
      <c r="S27" s="22"/>
      <c r="U27" s="22"/>
      <c r="V27">
        <v>140</v>
      </c>
      <c r="W27">
        <v>95</v>
      </c>
      <c r="X27" s="22"/>
      <c r="Z27" s="4"/>
      <c r="AC27" s="22"/>
      <c r="AD27">
        <v>15</v>
      </c>
      <c r="AH27" s="22"/>
      <c r="AI27">
        <v>25</v>
      </c>
      <c r="AJ27">
        <v>110</v>
      </c>
      <c r="AK27" s="22"/>
      <c r="AN27" s="4"/>
      <c r="AQ27" s="22"/>
      <c r="AR27">
        <v>115</v>
      </c>
      <c r="AS27">
        <v>710</v>
      </c>
      <c r="AT27" s="22"/>
      <c r="AV27" s="22"/>
      <c r="AW27">
        <v>20</v>
      </c>
      <c r="AX27">
        <v>5</v>
      </c>
      <c r="AY27" s="22"/>
      <c r="BA27" s="4"/>
      <c r="BC27" s="22"/>
      <c r="BD27">
        <v>25</v>
      </c>
      <c r="BH27" s="22"/>
      <c r="BI27">
        <v>230</v>
      </c>
      <c r="BM27" s="4"/>
      <c r="BO27" s="22"/>
      <c r="BP27">
        <v>15</v>
      </c>
      <c r="BT27" s="22"/>
      <c r="BU27">
        <v>55</v>
      </c>
      <c r="BZ27" s="4"/>
    </row>
    <row r="28" spans="1:78" x14ac:dyDescent="0.25">
      <c r="B28" s="22"/>
      <c r="C28">
        <v>1245</v>
      </c>
      <c r="D28">
        <v>35</v>
      </c>
      <c r="E28" s="22"/>
      <c r="G28" s="22"/>
      <c r="H28">
        <v>10</v>
      </c>
      <c r="I28">
        <v>35</v>
      </c>
      <c r="J28" s="22"/>
      <c r="L28" s="13"/>
      <c r="P28" s="22"/>
      <c r="Q28">
        <v>15</v>
      </c>
      <c r="R28">
        <v>15</v>
      </c>
      <c r="S28" s="22"/>
      <c r="U28" s="22"/>
      <c r="V28">
        <v>10</v>
      </c>
      <c r="W28">
        <v>245</v>
      </c>
      <c r="X28" s="22"/>
      <c r="Z28" s="4"/>
      <c r="AC28" s="22"/>
      <c r="AD28">
        <v>130</v>
      </c>
      <c r="AH28" s="22"/>
      <c r="AI28">
        <v>480</v>
      </c>
      <c r="AN28" s="4"/>
      <c r="AQ28" s="22"/>
      <c r="AR28">
        <v>35</v>
      </c>
      <c r="AS28">
        <v>370</v>
      </c>
      <c r="AT28" s="22"/>
      <c r="AV28" s="22"/>
      <c r="AW28">
        <v>15</v>
      </c>
      <c r="AX28">
        <v>5</v>
      </c>
      <c r="AY28" s="22"/>
      <c r="BA28" s="4"/>
      <c r="BC28" s="22"/>
      <c r="BD28">
        <v>15</v>
      </c>
      <c r="BH28" s="22"/>
      <c r="BI28">
        <v>5</v>
      </c>
      <c r="BM28" s="4"/>
      <c r="BO28" s="22"/>
      <c r="BP28">
        <v>15</v>
      </c>
      <c r="BT28" s="22"/>
      <c r="BU28">
        <v>5</v>
      </c>
      <c r="BZ28" s="4"/>
    </row>
    <row r="29" spans="1:78" x14ac:dyDescent="0.25">
      <c r="B29" s="22" t="s">
        <v>9</v>
      </c>
      <c r="C29">
        <v>20</v>
      </c>
      <c r="D29">
        <v>295</v>
      </c>
      <c r="E29" s="22"/>
      <c r="G29" s="22"/>
      <c r="H29">
        <v>45</v>
      </c>
      <c r="I29">
        <v>40</v>
      </c>
      <c r="J29" s="22"/>
      <c r="L29" s="13"/>
      <c r="P29" s="22"/>
      <c r="Q29">
        <v>20</v>
      </c>
      <c r="R29">
        <v>35</v>
      </c>
      <c r="S29" s="22"/>
      <c r="U29" s="22"/>
      <c r="V29">
        <v>10</v>
      </c>
      <c r="W29">
        <v>255</v>
      </c>
      <c r="X29" s="22"/>
      <c r="Z29" s="4"/>
      <c r="AC29" s="22"/>
      <c r="AD29">
        <v>30</v>
      </c>
      <c r="AH29" s="22"/>
      <c r="AI29">
        <v>120</v>
      </c>
      <c r="AN29" s="4"/>
      <c r="AQ29" s="22"/>
      <c r="AR29">
        <v>300</v>
      </c>
      <c r="AS29">
        <v>240</v>
      </c>
      <c r="AT29" s="22"/>
      <c r="AV29" s="22"/>
      <c r="AW29">
        <v>10</v>
      </c>
      <c r="AX29">
        <v>15</v>
      </c>
      <c r="AY29" s="22"/>
      <c r="BA29" s="4"/>
      <c r="BC29" s="22"/>
      <c r="BD29">
        <v>15</v>
      </c>
      <c r="BH29" s="22"/>
      <c r="BI29">
        <v>25</v>
      </c>
      <c r="BM29" s="4"/>
      <c r="BO29" s="22"/>
      <c r="BP29">
        <v>100</v>
      </c>
      <c r="BT29" s="22"/>
      <c r="BU29">
        <v>105</v>
      </c>
      <c r="BZ29" s="4"/>
    </row>
    <row r="30" spans="1:78" x14ac:dyDescent="0.25">
      <c r="B30" s="22"/>
      <c r="C30">
        <v>15</v>
      </c>
      <c r="D30">
        <v>575</v>
      </c>
      <c r="E30" s="22"/>
      <c r="G30" s="22"/>
      <c r="H30">
        <v>5</v>
      </c>
      <c r="I30">
        <v>5</v>
      </c>
      <c r="J30" s="22"/>
      <c r="L30" s="13"/>
      <c r="P30" s="22"/>
      <c r="Q30">
        <v>35</v>
      </c>
      <c r="R30">
        <v>20</v>
      </c>
      <c r="S30" s="22"/>
      <c r="U30" s="22"/>
      <c r="V30">
        <v>20</v>
      </c>
      <c r="W30">
        <v>140</v>
      </c>
      <c r="X30" s="22"/>
      <c r="Z30" s="4"/>
      <c r="AC30" s="22"/>
      <c r="AD30">
        <v>35</v>
      </c>
      <c r="AH30" s="22"/>
      <c r="AI30">
        <v>1060</v>
      </c>
      <c r="AN30" s="4"/>
      <c r="AQ30" s="22"/>
      <c r="AR30">
        <v>35</v>
      </c>
      <c r="AS30">
        <v>25</v>
      </c>
      <c r="AT30" s="22"/>
      <c r="AV30" s="22"/>
      <c r="AW30">
        <v>5</v>
      </c>
      <c r="AX30">
        <v>5</v>
      </c>
      <c r="AY30" s="22"/>
      <c r="BA30" s="4"/>
      <c r="BC30" s="22"/>
      <c r="BD30">
        <v>15</v>
      </c>
      <c r="BH30" s="22"/>
      <c r="BI30">
        <v>200</v>
      </c>
      <c r="BM30" s="4"/>
      <c r="BO30" s="22"/>
      <c r="BP30">
        <v>135</v>
      </c>
      <c r="BT30" s="22"/>
      <c r="BU30">
        <v>145</v>
      </c>
      <c r="BZ30" s="4"/>
    </row>
    <row r="31" spans="1:78" x14ac:dyDescent="0.25">
      <c r="B31" s="22"/>
      <c r="C31">
        <v>35</v>
      </c>
      <c r="D31">
        <v>1145</v>
      </c>
      <c r="E31" s="22"/>
      <c r="G31" s="22"/>
      <c r="H31">
        <v>75</v>
      </c>
      <c r="I31">
        <v>5</v>
      </c>
      <c r="J31" s="22"/>
      <c r="L31" s="13"/>
      <c r="P31" s="22"/>
      <c r="Q31">
        <v>25</v>
      </c>
      <c r="R31">
        <v>30</v>
      </c>
      <c r="S31" s="22"/>
      <c r="U31" s="22"/>
      <c r="V31">
        <v>20</v>
      </c>
      <c r="W31">
        <v>5</v>
      </c>
      <c r="X31" s="22"/>
      <c r="Z31" s="4"/>
      <c r="AC31" s="22"/>
      <c r="AD31">
        <v>15</v>
      </c>
      <c r="AH31" s="22"/>
      <c r="AI31">
        <v>85</v>
      </c>
      <c r="AN31" s="4"/>
      <c r="AQ31" s="22"/>
      <c r="AR31">
        <v>20</v>
      </c>
      <c r="AS31">
        <v>215</v>
      </c>
      <c r="AT31" s="22"/>
      <c r="AV31" s="22"/>
      <c r="AW31">
        <v>160</v>
      </c>
      <c r="AX31">
        <v>15</v>
      </c>
      <c r="AY31" s="22"/>
      <c r="BA31" s="4"/>
      <c r="BC31" s="22"/>
      <c r="BD31">
        <v>15</v>
      </c>
      <c r="BH31" s="22"/>
      <c r="BI31">
        <v>330</v>
      </c>
      <c r="BM31" s="4"/>
      <c r="BO31" s="22"/>
      <c r="BP31">
        <v>25</v>
      </c>
      <c r="BT31" s="22"/>
      <c r="BU31">
        <v>100</v>
      </c>
      <c r="BZ31" s="4"/>
    </row>
    <row r="32" spans="1:78" x14ac:dyDescent="0.25">
      <c r="B32" s="22"/>
      <c r="C32">
        <v>25</v>
      </c>
      <c r="D32">
        <v>15</v>
      </c>
      <c r="E32" s="22"/>
      <c r="G32" s="22" t="s">
        <v>9</v>
      </c>
      <c r="H32">
        <v>20</v>
      </c>
      <c r="I32">
        <v>10</v>
      </c>
      <c r="J32" s="22"/>
      <c r="L32" s="13"/>
      <c r="P32" s="22"/>
      <c r="Q32">
        <v>435</v>
      </c>
      <c r="R32">
        <v>15</v>
      </c>
      <c r="S32" s="22"/>
      <c r="U32" s="22"/>
      <c r="V32">
        <v>5</v>
      </c>
      <c r="W32">
        <v>135</v>
      </c>
      <c r="X32" s="22"/>
      <c r="Z32" s="4"/>
      <c r="AC32" s="22"/>
      <c r="AD32">
        <v>15</v>
      </c>
      <c r="AH32" s="22"/>
      <c r="AI32">
        <v>605</v>
      </c>
      <c r="AN32" s="4"/>
      <c r="AQ32" s="22"/>
      <c r="AR32">
        <v>370</v>
      </c>
      <c r="AS32">
        <v>30</v>
      </c>
      <c r="AT32" s="22"/>
      <c r="AV32" s="22"/>
      <c r="AW32">
        <v>15</v>
      </c>
      <c r="AX32">
        <v>30</v>
      </c>
      <c r="AY32" s="22"/>
      <c r="BA32" s="4"/>
      <c r="BC32" s="22"/>
      <c r="BD32">
        <v>15</v>
      </c>
      <c r="BH32" s="22"/>
      <c r="BI32">
        <v>60</v>
      </c>
      <c r="BM32" s="4"/>
      <c r="BO32" s="22"/>
      <c r="BP32">
        <v>25</v>
      </c>
      <c r="BT32" s="22"/>
      <c r="BU32">
        <v>55</v>
      </c>
      <c r="BZ32" s="4"/>
    </row>
    <row r="33" spans="2:78" x14ac:dyDescent="0.25">
      <c r="B33" s="22"/>
      <c r="C33">
        <v>155</v>
      </c>
      <c r="D33">
        <v>20</v>
      </c>
      <c r="E33" s="22"/>
      <c r="G33" s="22"/>
      <c r="H33">
        <v>115</v>
      </c>
      <c r="I33">
        <v>220</v>
      </c>
      <c r="J33" s="22"/>
      <c r="L33" s="13"/>
      <c r="P33" s="22"/>
      <c r="Q33">
        <v>80</v>
      </c>
      <c r="R33">
        <v>15</v>
      </c>
      <c r="S33" s="22"/>
      <c r="U33" s="22"/>
      <c r="V33">
        <v>5</v>
      </c>
      <c r="W33">
        <v>215</v>
      </c>
      <c r="X33" s="22"/>
      <c r="Z33" s="4"/>
      <c r="AC33" s="22"/>
      <c r="AD33">
        <v>15</v>
      </c>
      <c r="AH33" s="22"/>
      <c r="AI33">
        <v>590</v>
      </c>
      <c r="AN33" s="4"/>
      <c r="AQ33" s="22"/>
      <c r="AR33">
        <v>25</v>
      </c>
      <c r="AS33">
        <v>120</v>
      </c>
      <c r="AT33" s="26">
        <v>42186</v>
      </c>
      <c r="AV33" s="22"/>
      <c r="AW33">
        <v>20</v>
      </c>
      <c r="AX33">
        <v>285</v>
      </c>
      <c r="AY33" s="22"/>
      <c r="BA33" s="4"/>
      <c r="BC33" s="22"/>
      <c r="BD33">
        <v>15</v>
      </c>
      <c r="BH33" s="22"/>
      <c r="BI33">
        <v>20</v>
      </c>
      <c r="BM33" s="4"/>
      <c r="BO33" s="22"/>
      <c r="BP33">
        <v>190</v>
      </c>
      <c r="BT33" s="22"/>
      <c r="BU33">
        <v>45</v>
      </c>
      <c r="BZ33" s="4"/>
    </row>
    <row r="34" spans="2:78" x14ac:dyDescent="0.25">
      <c r="B34" s="22"/>
      <c r="C34">
        <v>55</v>
      </c>
      <c r="D34">
        <v>15</v>
      </c>
      <c r="E34" s="22"/>
      <c r="G34" s="22"/>
      <c r="H34">
        <v>120</v>
      </c>
      <c r="I34">
        <v>5</v>
      </c>
      <c r="J34" s="22"/>
      <c r="L34" s="13"/>
      <c r="P34" s="22" t="s">
        <v>9</v>
      </c>
      <c r="Q34">
        <v>20</v>
      </c>
      <c r="R34">
        <v>15</v>
      </c>
      <c r="S34" s="22"/>
      <c r="U34" s="22"/>
      <c r="V34">
        <v>10</v>
      </c>
      <c r="W34">
        <v>35</v>
      </c>
      <c r="X34" s="22"/>
      <c r="Z34" s="4"/>
      <c r="AC34" s="22"/>
      <c r="AD34">
        <v>30</v>
      </c>
      <c r="AH34" s="22"/>
      <c r="AI34">
        <v>280</v>
      </c>
      <c r="AN34" s="4"/>
      <c r="AQ34" s="22"/>
      <c r="AR34">
        <v>85</v>
      </c>
      <c r="AS34">
        <v>105</v>
      </c>
      <c r="AT34" s="26"/>
      <c r="AV34" s="22"/>
      <c r="AW34">
        <v>20</v>
      </c>
      <c r="AX34">
        <v>180</v>
      </c>
      <c r="AY34" s="26">
        <v>42186</v>
      </c>
      <c r="BA34" s="4"/>
      <c r="BC34" s="22"/>
      <c r="BD34">
        <v>15</v>
      </c>
      <c r="BH34" s="22"/>
      <c r="BI34">
        <v>5</v>
      </c>
      <c r="BM34" s="4"/>
      <c r="BO34" s="22"/>
      <c r="BP34">
        <v>15</v>
      </c>
      <c r="BT34" s="22"/>
      <c r="BU34">
        <v>10</v>
      </c>
      <c r="BZ34" s="4"/>
    </row>
    <row r="35" spans="2:78" x14ac:dyDescent="0.25">
      <c r="B35" s="22"/>
      <c r="C35">
        <v>605</v>
      </c>
      <c r="D35">
        <v>15</v>
      </c>
      <c r="E35" s="22"/>
      <c r="G35" s="22"/>
      <c r="H35">
        <v>15</v>
      </c>
      <c r="I35">
        <v>90</v>
      </c>
      <c r="J35" s="22"/>
      <c r="L35" s="13"/>
      <c r="P35" s="22"/>
      <c r="Q35">
        <v>110</v>
      </c>
      <c r="R35">
        <v>15</v>
      </c>
      <c r="S35" s="22"/>
      <c r="U35" s="22" t="s">
        <v>9</v>
      </c>
      <c r="V35">
        <v>85</v>
      </c>
      <c r="W35">
        <v>120</v>
      </c>
      <c r="X35" s="22"/>
      <c r="Z35" s="4"/>
      <c r="AC35" s="22"/>
      <c r="AD35">
        <v>40</v>
      </c>
      <c r="AH35" s="22"/>
      <c r="AI35">
        <v>50</v>
      </c>
      <c r="AN35" s="4"/>
      <c r="AQ35" s="22"/>
      <c r="AR35">
        <v>35</v>
      </c>
      <c r="AS35">
        <v>420</v>
      </c>
      <c r="AT35" s="26"/>
      <c r="AV35" s="22"/>
      <c r="AW35">
        <v>5</v>
      </c>
      <c r="AX35">
        <v>15</v>
      </c>
      <c r="AY35" s="26"/>
      <c r="BA35" s="4"/>
      <c r="BC35" s="22"/>
      <c r="BD35">
        <v>30</v>
      </c>
      <c r="BH35" s="22"/>
      <c r="BI35">
        <v>5</v>
      </c>
      <c r="BM35" s="4"/>
      <c r="BO35" s="22"/>
      <c r="BP35">
        <v>35</v>
      </c>
      <c r="BT35" s="22"/>
      <c r="BU35">
        <v>50</v>
      </c>
      <c r="BZ35" s="4"/>
    </row>
    <row r="36" spans="2:78" x14ac:dyDescent="0.25">
      <c r="B36" s="22"/>
      <c r="C36">
        <v>760</v>
      </c>
      <c r="D36">
        <v>15</v>
      </c>
      <c r="E36" s="22"/>
      <c r="G36" s="22"/>
      <c r="H36">
        <v>40</v>
      </c>
      <c r="I36">
        <v>595</v>
      </c>
      <c r="J36" s="22"/>
      <c r="L36" s="13"/>
      <c r="P36" s="22"/>
      <c r="Q36">
        <v>55</v>
      </c>
      <c r="U36" s="22"/>
      <c r="V36">
        <v>285</v>
      </c>
      <c r="Z36" s="4"/>
      <c r="AC36" s="22"/>
      <c r="AD36">
        <v>115</v>
      </c>
      <c r="AH36" s="22"/>
      <c r="AI36">
        <v>200</v>
      </c>
      <c r="AN36" s="4"/>
      <c r="AQ36" s="22"/>
      <c r="AR36">
        <v>30</v>
      </c>
      <c r="AS36">
        <v>890</v>
      </c>
      <c r="AT36" s="26"/>
      <c r="AV36" s="22"/>
      <c r="AW36">
        <v>180</v>
      </c>
      <c r="AX36">
        <v>20</v>
      </c>
      <c r="AY36" s="26"/>
      <c r="BA36" s="4"/>
      <c r="BC36" s="22"/>
      <c r="BD36">
        <v>20</v>
      </c>
      <c r="BH36" s="22"/>
      <c r="BI36">
        <v>15</v>
      </c>
      <c r="BM36" s="4"/>
      <c r="BO36" s="22"/>
      <c r="BP36">
        <v>100</v>
      </c>
      <c r="BT36" s="22"/>
      <c r="BU36">
        <v>10</v>
      </c>
      <c r="BZ36" s="4"/>
    </row>
    <row r="37" spans="2:78" x14ac:dyDescent="0.25">
      <c r="B37" s="22"/>
      <c r="C37">
        <v>225</v>
      </c>
      <c r="D37">
        <v>35</v>
      </c>
      <c r="E37" s="22"/>
      <c r="G37" s="22"/>
      <c r="H37">
        <v>40</v>
      </c>
      <c r="I37">
        <v>65</v>
      </c>
      <c r="J37" s="22"/>
      <c r="L37" s="13"/>
      <c r="P37" s="22"/>
      <c r="Q37">
        <v>95</v>
      </c>
      <c r="U37" s="22"/>
      <c r="V37">
        <v>45</v>
      </c>
      <c r="Z37" s="4"/>
      <c r="AC37" s="22"/>
      <c r="AD37">
        <v>45</v>
      </c>
      <c r="AH37" s="22"/>
      <c r="AI37">
        <v>455</v>
      </c>
      <c r="AN37" s="4"/>
      <c r="AQ37" s="22"/>
      <c r="AR37">
        <v>15</v>
      </c>
      <c r="AS37">
        <v>20</v>
      </c>
      <c r="AT37" s="26"/>
      <c r="AV37" s="22"/>
      <c r="AW37">
        <v>55</v>
      </c>
      <c r="AX37">
        <v>10</v>
      </c>
      <c r="AY37" s="26"/>
      <c r="BA37" s="4"/>
      <c r="BC37" s="22"/>
      <c r="BD37">
        <v>15</v>
      </c>
      <c r="BH37" s="22"/>
      <c r="BI37">
        <v>10</v>
      </c>
      <c r="BM37" s="4"/>
      <c r="BO37" s="22"/>
      <c r="BP37">
        <v>150</v>
      </c>
      <c r="BT37" s="22"/>
      <c r="BU37">
        <v>460</v>
      </c>
      <c r="BZ37" s="4"/>
    </row>
    <row r="38" spans="2:78" x14ac:dyDescent="0.25">
      <c r="B38" s="22"/>
      <c r="C38">
        <v>1020</v>
      </c>
      <c r="D38">
        <v>80</v>
      </c>
      <c r="E38" s="22"/>
      <c r="G38" s="22"/>
      <c r="H38">
        <v>20</v>
      </c>
      <c r="I38">
        <v>5</v>
      </c>
      <c r="J38" s="22"/>
      <c r="L38" s="13"/>
      <c r="P38" s="22"/>
      <c r="Q38">
        <v>135</v>
      </c>
      <c r="U38" s="22"/>
      <c r="V38">
        <v>185</v>
      </c>
      <c r="Z38" s="4"/>
      <c r="AC38" s="22"/>
      <c r="AD38">
        <v>800</v>
      </c>
      <c r="AH38" s="22"/>
      <c r="AI38">
        <v>5</v>
      </c>
      <c r="AN38" s="4"/>
      <c r="AQ38" s="22" t="s">
        <v>15</v>
      </c>
      <c r="AR38">
        <v>15</v>
      </c>
      <c r="AV38" s="22"/>
      <c r="AW38">
        <v>30</v>
      </c>
      <c r="AX38">
        <v>30</v>
      </c>
      <c r="AY38" s="26"/>
      <c r="BA38" s="4"/>
      <c r="BC38" s="22"/>
      <c r="BD38">
        <v>30</v>
      </c>
      <c r="BH38" s="22"/>
      <c r="BI38">
        <v>80</v>
      </c>
      <c r="BM38" s="4"/>
      <c r="BO38" s="22"/>
      <c r="BP38">
        <v>85</v>
      </c>
      <c r="BT38" s="22"/>
      <c r="BU38">
        <v>440</v>
      </c>
      <c r="BZ38" s="4"/>
    </row>
    <row r="39" spans="2:78" x14ac:dyDescent="0.25">
      <c r="B39" s="22"/>
      <c r="C39">
        <v>50</v>
      </c>
      <c r="D39">
        <v>20</v>
      </c>
      <c r="E39" s="22"/>
      <c r="G39" s="22"/>
      <c r="H39">
        <v>10</v>
      </c>
      <c r="I39">
        <v>30</v>
      </c>
      <c r="J39" s="22"/>
      <c r="L39" s="13"/>
      <c r="P39" s="22"/>
      <c r="Q39">
        <v>20</v>
      </c>
      <c r="U39" s="22"/>
      <c r="V39">
        <v>25</v>
      </c>
      <c r="Z39" s="4"/>
      <c r="AC39" s="22"/>
      <c r="AD39">
        <v>610</v>
      </c>
      <c r="AH39" s="22"/>
      <c r="AI39">
        <v>5</v>
      </c>
      <c r="AN39" s="4"/>
      <c r="AQ39" s="22"/>
      <c r="AR39">
        <v>35</v>
      </c>
      <c r="AV39" s="22" t="s">
        <v>15</v>
      </c>
      <c r="AW39">
        <v>50</v>
      </c>
      <c r="BA39" s="4"/>
      <c r="BC39" s="22"/>
      <c r="BD39">
        <v>40</v>
      </c>
      <c r="BH39" s="22"/>
      <c r="BI39">
        <v>5</v>
      </c>
      <c r="BM39" s="4"/>
      <c r="BO39" s="22"/>
      <c r="BP39">
        <v>60</v>
      </c>
      <c r="BT39" s="22"/>
      <c r="BU39">
        <v>20</v>
      </c>
      <c r="BZ39" s="4"/>
    </row>
    <row r="40" spans="2:78" x14ac:dyDescent="0.25">
      <c r="B40" s="22"/>
      <c r="C40">
        <v>15</v>
      </c>
      <c r="D40">
        <v>485</v>
      </c>
      <c r="E40" s="22"/>
      <c r="G40" s="22"/>
      <c r="H40">
        <v>20</v>
      </c>
      <c r="I40">
        <v>25</v>
      </c>
      <c r="J40" s="22"/>
      <c r="L40" s="13"/>
      <c r="P40" s="22"/>
      <c r="Q40">
        <v>1425</v>
      </c>
      <c r="U40" s="22"/>
      <c r="V40">
        <v>100</v>
      </c>
      <c r="Z40" s="4"/>
      <c r="AC40" s="22"/>
      <c r="AD40">
        <v>600</v>
      </c>
      <c r="AH40" s="22"/>
      <c r="AI40">
        <v>40</v>
      </c>
      <c r="AN40" s="4"/>
      <c r="AQ40" s="22"/>
      <c r="AR40">
        <v>25</v>
      </c>
      <c r="AV40" s="22"/>
      <c r="AW40">
        <v>110</v>
      </c>
      <c r="BA40" s="4"/>
      <c r="BC40" s="22"/>
      <c r="BD40">
        <v>25</v>
      </c>
      <c r="BH40" s="22"/>
      <c r="BI40">
        <v>60</v>
      </c>
      <c r="BM40" s="4"/>
      <c r="BO40" s="22"/>
      <c r="BP40">
        <v>25</v>
      </c>
      <c r="BT40" s="22"/>
      <c r="BU40">
        <v>30</v>
      </c>
      <c r="BZ40" s="4"/>
    </row>
    <row r="41" spans="2:78" x14ac:dyDescent="0.25">
      <c r="B41" s="22"/>
      <c r="C41">
        <v>20</v>
      </c>
      <c r="D41">
        <v>30</v>
      </c>
      <c r="E41" s="22"/>
      <c r="G41" s="22"/>
      <c r="H41">
        <v>25</v>
      </c>
      <c r="I41">
        <v>120</v>
      </c>
      <c r="J41" s="22"/>
      <c r="L41" s="13"/>
      <c r="P41" s="22"/>
      <c r="Q41">
        <v>385</v>
      </c>
      <c r="U41" s="22"/>
      <c r="V41">
        <v>10</v>
      </c>
      <c r="Z41" s="4"/>
      <c r="AC41" s="22"/>
      <c r="AD41">
        <v>860</v>
      </c>
      <c r="AH41" s="22"/>
      <c r="AI41">
        <v>5</v>
      </c>
      <c r="AN41" s="4"/>
      <c r="AQ41" s="22"/>
      <c r="AR41">
        <v>50</v>
      </c>
      <c r="AV41" s="22"/>
      <c r="AW41">
        <v>25</v>
      </c>
      <c r="BA41" s="4"/>
      <c r="BC41" s="22" t="s">
        <v>15</v>
      </c>
      <c r="BD41">
        <v>15</v>
      </c>
      <c r="BH41" s="22"/>
      <c r="BI41">
        <v>15</v>
      </c>
      <c r="BM41" s="4"/>
      <c r="BO41" s="22"/>
      <c r="BP41">
        <v>15</v>
      </c>
      <c r="BT41" s="22"/>
      <c r="BU41">
        <v>35</v>
      </c>
      <c r="BZ41" s="4"/>
    </row>
    <row r="42" spans="2:78" x14ac:dyDescent="0.25">
      <c r="B42" s="22"/>
      <c r="C42">
        <v>130</v>
      </c>
      <c r="D42">
        <v>25</v>
      </c>
      <c r="E42" s="22"/>
      <c r="G42" s="22"/>
      <c r="H42">
        <v>5</v>
      </c>
      <c r="I42">
        <v>5</v>
      </c>
      <c r="J42" s="22"/>
      <c r="L42" s="13"/>
      <c r="P42" s="22"/>
      <c r="Q42">
        <v>590</v>
      </c>
      <c r="U42" s="22"/>
      <c r="V42">
        <v>815</v>
      </c>
      <c r="Z42" s="4"/>
      <c r="AC42" s="22"/>
      <c r="AD42">
        <v>75</v>
      </c>
      <c r="AH42" s="22"/>
      <c r="AI42">
        <v>15</v>
      </c>
      <c r="AN42" s="4"/>
      <c r="AQ42" s="22"/>
      <c r="AR42">
        <v>15</v>
      </c>
      <c r="AV42" s="22"/>
      <c r="AW42">
        <v>20</v>
      </c>
      <c r="BA42" s="4"/>
      <c r="BC42" s="22"/>
      <c r="BD42">
        <v>15</v>
      </c>
      <c r="BH42" s="22" t="s">
        <v>15</v>
      </c>
      <c r="BI42">
        <v>30</v>
      </c>
      <c r="BM42" s="4"/>
      <c r="BO42" s="22"/>
      <c r="BP42">
        <v>75</v>
      </c>
      <c r="BT42" s="22"/>
      <c r="BU42">
        <v>195</v>
      </c>
      <c r="BZ42" s="4"/>
    </row>
    <row r="43" spans="2:78" x14ac:dyDescent="0.25">
      <c r="B43" s="22"/>
      <c r="C43">
        <v>15</v>
      </c>
      <c r="D43">
        <v>15</v>
      </c>
      <c r="E43" s="22"/>
      <c r="G43" s="22"/>
      <c r="H43">
        <v>15</v>
      </c>
      <c r="I43">
        <v>10</v>
      </c>
      <c r="J43" s="22"/>
      <c r="L43" s="13"/>
      <c r="P43" s="22"/>
      <c r="Q43">
        <v>35</v>
      </c>
      <c r="U43" s="22"/>
      <c r="V43">
        <v>120</v>
      </c>
      <c r="Z43" s="4"/>
      <c r="AC43" s="22" t="s">
        <v>10</v>
      </c>
      <c r="AD43">
        <v>20</v>
      </c>
      <c r="AH43" s="22"/>
      <c r="AI43">
        <v>5</v>
      </c>
      <c r="AN43" s="4"/>
      <c r="AQ43" s="22"/>
      <c r="AR43">
        <v>15</v>
      </c>
      <c r="AV43" s="22"/>
      <c r="AW43">
        <v>120</v>
      </c>
      <c r="BA43" s="4"/>
      <c r="BC43" s="22"/>
      <c r="BD43">
        <v>20</v>
      </c>
      <c r="BH43" s="22"/>
      <c r="BI43">
        <v>100</v>
      </c>
      <c r="BM43" s="4"/>
      <c r="BO43" s="22" t="s">
        <v>16</v>
      </c>
      <c r="BP43">
        <v>30</v>
      </c>
      <c r="BT43" s="22" t="s">
        <v>16</v>
      </c>
      <c r="BU43">
        <v>670</v>
      </c>
      <c r="BZ43" s="4"/>
    </row>
    <row r="44" spans="2:78" x14ac:dyDescent="0.25">
      <c r="B44" s="22"/>
      <c r="C44">
        <v>30</v>
      </c>
      <c r="D44">
        <v>25</v>
      </c>
      <c r="E44" s="22"/>
      <c r="G44" s="22"/>
      <c r="H44">
        <v>365</v>
      </c>
      <c r="I44">
        <v>155</v>
      </c>
      <c r="J44" s="22"/>
      <c r="L44" s="13"/>
      <c r="P44" s="22"/>
      <c r="Q44">
        <v>15</v>
      </c>
      <c r="U44" s="22"/>
      <c r="V44">
        <v>5</v>
      </c>
      <c r="Z44" s="4"/>
      <c r="AC44" s="22"/>
      <c r="AD44">
        <v>75</v>
      </c>
      <c r="AH44" s="22"/>
      <c r="AI44">
        <v>95</v>
      </c>
      <c r="AN44" s="4"/>
      <c r="AQ44" s="22"/>
      <c r="AR44">
        <v>15</v>
      </c>
      <c r="AV44" s="22"/>
      <c r="AW44">
        <v>45</v>
      </c>
      <c r="BA44" s="4"/>
      <c r="BC44" s="22"/>
      <c r="BD44">
        <v>55</v>
      </c>
      <c r="BH44" s="22"/>
      <c r="BI44">
        <v>240</v>
      </c>
      <c r="BM44" s="4"/>
      <c r="BO44" s="22"/>
      <c r="BP44">
        <v>15</v>
      </c>
      <c r="BT44" s="22"/>
      <c r="BU44">
        <v>135</v>
      </c>
      <c r="BZ44" s="4"/>
    </row>
    <row r="45" spans="2:78" x14ac:dyDescent="0.25">
      <c r="B45" s="22"/>
      <c r="C45">
        <v>945</v>
      </c>
      <c r="D45">
        <v>25</v>
      </c>
      <c r="E45" s="22"/>
      <c r="G45" s="22"/>
      <c r="H45">
        <v>170</v>
      </c>
      <c r="I45">
        <v>60</v>
      </c>
      <c r="J45" s="22"/>
      <c r="L45" s="13"/>
      <c r="P45" s="22"/>
      <c r="Q45">
        <v>1040</v>
      </c>
      <c r="U45" s="22"/>
      <c r="V45">
        <v>60</v>
      </c>
      <c r="Z45" s="4"/>
      <c r="AC45" s="22"/>
      <c r="AD45">
        <v>15</v>
      </c>
      <c r="AH45" s="22" t="s">
        <v>10</v>
      </c>
      <c r="AI45">
        <v>75</v>
      </c>
      <c r="AN45" s="4"/>
      <c r="AQ45" s="22"/>
      <c r="AR45">
        <v>25</v>
      </c>
      <c r="AV45" s="22"/>
      <c r="AW45">
        <v>10</v>
      </c>
      <c r="BA45" s="4"/>
      <c r="BC45" s="22"/>
      <c r="BD45">
        <v>15</v>
      </c>
      <c r="BH45" s="22"/>
      <c r="BI45">
        <v>5</v>
      </c>
      <c r="BM45" s="4"/>
      <c r="BO45" s="22"/>
      <c r="BP45">
        <v>50</v>
      </c>
      <c r="BT45" s="22"/>
      <c r="BU45">
        <v>70</v>
      </c>
      <c r="BZ45" s="4"/>
    </row>
    <row r="46" spans="2:78" x14ac:dyDescent="0.25">
      <c r="B46" s="2"/>
      <c r="D46">
        <v>15</v>
      </c>
      <c r="E46" s="22"/>
      <c r="G46" s="22"/>
      <c r="H46">
        <v>45</v>
      </c>
      <c r="I46">
        <v>40</v>
      </c>
      <c r="J46" s="22"/>
      <c r="L46" s="13"/>
      <c r="P46" s="22"/>
      <c r="Q46">
        <v>195</v>
      </c>
      <c r="U46" s="22"/>
      <c r="V46">
        <v>10</v>
      </c>
      <c r="Z46" s="4"/>
      <c r="AC46" s="22"/>
      <c r="AD46">
        <v>275</v>
      </c>
      <c r="AH46" s="22"/>
      <c r="AI46">
        <v>100</v>
      </c>
      <c r="AN46" s="4"/>
      <c r="AQ46" s="22"/>
      <c r="AR46">
        <v>15</v>
      </c>
      <c r="AV46" s="22"/>
      <c r="AW46">
        <v>5</v>
      </c>
      <c r="BA46" s="4"/>
      <c r="BC46" s="22"/>
      <c r="BD46">
        <v>60</v>
      </c>
      <c r="BH46" s="22"/>
      <c r="BI46">
        <v>10</v>
      </c>
      <c r="BM46" s="4"/>
      <c r="BO46" s="22"/>
      <c r="BP46">
        <v>15</v>
      </c>
      <c r="BT46" s="22"/>
      <c r="BU46">
        <v>255</v>
      </c>
      <c r="BZ46" s="4"/>
    </row>
    <row r="47" spans="2:78" x14ac:dyDescent="0.25">
      <c r="B47" s="2"/>
      <c r="D47">
        <v>40</v>
      </c>
      <c r="E47" s="22"/>
      <c r="G47" s="22"/>
      <c r="H47">
        <v>140</v>
      </c>
      <c r="I47">
        <v>10</v>
      </c>
      <c r="J47" s="22"/>
      <c r="L47" s="13"/>
      <c r="P47" s="22"/>
      <c r="Q47">
        <v>25</v>
      </c>
      <c r="U47" s="22"/>
      <c r="V47">
        <v>10</v>
      </c>
      <c r="Z47" s="4"/>
      <c r="AC47" s="22"/>
      <c r="AD47">
        <v>140</v>
      </c>
      <c r="AH47" s="22"/>
      <c r="AI47">
        <v>230</v>
      </c>
      <c r="AN47" s="4"/>
      <c r="AQ47" s="22"/>
      <c r="AR47">
        <v>40</v>
      </c>
      <c r="AV47" s="22"/>
      <c r="AW47">
        <v>35</v>
      </c>
      <c r="BA47" s="4"/>
      <c r="BC47" s="22"/>
      <c r="BD47">
        <v>430</v>
      </c>
      <c r="BH47" s="22"/>
      <c r="BI47">
        <v>20</v>
      </c>
      <c r="BM47" s="4"/>
      <c r="BO47" s="22"/>
      <c r="BP47">
        <v>160</v>
      </c>
      <c r="BT47" s="22"/>
      <c r="BU47">
        <v>165</v>
      </c>
      <c r="BZ47" s="4"/>
    </row>
    <row r="48" spans="2:78" x14ac:dyDescent="0.25">
      <c r="B48" s="2"/>
      <c r="D48">
        <v>15</v>
      </c>
      <c r="E48" s="22"/>
      <c r="G48" s="22"/>
      <c r="H48">
        <v>5</v>
      </c>
      <c r="I48">
        <v>440</v>
      </c>
      <c r="J48" s="22"/>
      <c r="L48" s="4"/>
      <c r="P48" s="22"/>
      <c r="Q48">
        <v>95</v>
      </c>
      <c r="U48" s="22"/>
      <c r="V48">
        <v>5</v>
      </c>
      <c r="Z48" s="4"/>
      <c r="AC48" s="22"/>
      <c r="AD48">
        <v>30</v>
      </c>
      <c r="AH48" s="22"/>
      <c r="AI48">
        <v>45</v>
      </c>
      <c r="AN48" s="4"/>
      <c r="AQ48" s="22"/>
      <c r="AR48">
        <v>25</v>
      </c>
      <c r="AV48" s="22"/>
      <c r="AW48">
        <v>5</v>
      </c>
      <c r="BA48" s="4"/>
      <c r="BC48" s="22"/>
      <c r="BD48">
        <v>50</v>
      </c>
      <c r="BH48" s="22"/>
      <c r="BI48">
        <v>20</v>
      </c>
      <c r="BM48" s="4"/>
      <c r="BO48" s="22"/>
      <c r="BP48">
        <v>15</v>
      </c>
      <c r="BT48" s="22"/>
      <c r="BU48">
        <v>145</v>
      </c>
      <c r="BZ48" s="4"/>
    </row>
    <row r="49" spans="1:78" x14ac:dyDescent="0.25">
      <c r="B49" s="2"/>
      <c r="E49" s="2"/>
      <c r="G49" s="22"/>
      <c r="H49">
        <v>30</v>
      </c>
      <c r="I49">
        <v>20</v>
      </c>
      <c r="J49" s="22"/>
      <c r="L49" s="4"/>
      <c r="P49" s="22" t="s">
        <v>10</v>
      </c>
      <c r="Q49">
        <v>55</v>
      </c>
      <c r="U49" s="22"/>
      <c r="V49">
        <v>210</v>
      </c>
      <c r="Z49" s="4"/>
      <c r="AC49" s="22"/>
      <c r="AD49">
        <v>305</v>
      </c>
      <c r="AH49" s="22"/>
      <c r="AI49">
        <v>5</v>
      </c>
      <c r="AN49" s="4"/>
      <c r="AQ49" s="22"/>
      <c r="AR49">
        <v>75</v>
      </c>
      <c r="AV49" s="22"/>
      <c r="AW49">
        <v>65</v>
      </c>
      <c r="BA49" s="4"/>
      <c r="BC49" s="22"/>
      <c r="BD49">
        <v>190</v>
      </c>
      <c r="BH49" s="22"/>
      <c r="BI49">
        <v>160</v>
      </c>
      <c r="BM49" s="4"/>
      <c r="BO49" s="22"/>
      <c r="BP49">
        <v>15</v>
      </c>
      <c r="BT49" s="22"/>
      <c r="BU49">
        <v>115</v>
      </c>
      <c r="BZ49" s="4"/>
    </row>
    <row r="50" spans="1:78" x14ac:dyDescent="0.25">
      <c r="B50" s="2"/>
      <c r="E50" s="2"/>
      <c r="I50">
        <v>195</v>
      </c>
      <c r="J50" s="22"/>
      <c r="L50" s="4"/>
      <c r="P50" s="22"/>
      <c r="Q50">
        <v>135</v>
      </c>
      <c r="U50" s="22"/>
      <c r="V50">
        <v>105</v>
      </c>
      <c r="Z50" s="4"/>
      <c r="AC50" s="22"/>
      <c r="AD50">
        <v>475</v>
      </c>
      <c r="AH50" s="22"/>
      <c r="AI50">
        <v>5</v>
      </c>
      <c r="AN50" s="4"/>
      <c r="AQ50" s="22"/>
      <c r="AR50">
        <v>85</v>
      </c>
      <c r="AV50" s="22"/>
      <c r="AW50">
        <v>25</v>
      </c>
      <c r="BA50" s="4"/>
      <c r="BC50" s="22"/>
      <c r="BD50">
        <v>15</v>
      </c>
      <c r="BH50" s="22"/>
      <c r="BI50">
        <v>20</v>
      </c>
      <c r="BM50" s="4"/>
      <c r="BO50" s="22"/>
      <c r="BP50">
        <v>85</v>
      </c>
      <c r="BT50" s="22"/>
      <c r="BU50">
        <v>115</v>
      </c>
      <c r="BZ50" s="4"/>
    </row>
    <row r="51" spans="1:78" x14ac:dyDescent="0.25">
      <c r="B51" s="2"/>
      <c r="E51" s="2"/>
      <c r="L51" s="4"/>
      <c r="P51" s="22"/>
      <c r="Q51">
        <v>105</v>
      </c>
      <c r="U51" s="22" t="s">
        <v>10</v>
      </c>
      <c r="V51">
        <v>110</v>
      </c>
      <c r="Z51" s="4"/>
      <c r="AC51" s="22"/>
      <c r="AD51">
        <v>15</v>
      </c>
      <c r="AH51" s="22"/>
      <c r="AI51">
        <v>45</v>
      </c>
      <c r="AN51" s="4"/>
      <c r="AQ51" s="22"/>
      <c r="AR51">
        <v>55</v>
      </c>
      <c r="AV51" s="22"/>
      <c r="AW51">
        <v>5</v>
      </c>
      <c r="BA51" s="4"/>
      <c r="BC51" s="22"/>
      <c r="BD51">
        <v>15</v>
      </c>
      <c r="BH51" s="22"/>
      <c r="BI51">
        <v>5</v>
      </c>
      <c r="BM51" s="4"/>
      <c r="BO51" s="22"/>
      <c r="BP51">
        <v>160</v>
      </c>
      <c r="BT51" s="22"/>
      <c r="BU51">
        <v>25</v>
      </c>
      <c r="BZ51" s="4"/>
    </row>
    <row r="52" spans="1:78" x14ac:dyDescent="0.25">
      <c r="B52" s="2"/>
      <c r="E52" s="2"/>
      <c r="L52" s="4"/>
      <c r="P52" s="22"/>
      <c r="Q52">
        <v>30</v>
      </c>
      <c r="U52" s="22"/>
      <c r="V52">
        <v>5</v>
      </c>
      <c r="Z52" s="4"/>
      <c r="AC52" s="22"/>
      <c r="AD52">
        <v>15</v>
      </c>
      <c r="AH52" s="22"/>
      <c r="AI52">
        <v>5</v>
      </c>
      <c r="AN52" s="4"/>
      <c r="AQ52" s="22"/>
      <c r="AR52">
        <v>15</v>
      </c>
      <c r="AV52" s="22"/>
      <c r="AW52">
        <v>10</v>
      </c>
      <c r="BA52" s="4"/>
      <c r="BC52" s="22"/>
      <c r="BD52">
        <v>15</v>
      </c>
      <c r="BH52" s="22"/>
      <c r="BI52">
        <v>220</v>
      </c>
      <c r="BM52" s="4"/>
      <c r="BO52" s="22"/>
      <c r="BP52">
        <v>15</v>
      </c>
      <c r="BT52" s="22"/>
      <c r="BU52">
        <v>40</v>
      </c>
      <c r="BZ52" s="4"/>
    </row>
    <row r="53" spans="1:78" x14ac:dyDescent="0.25">
      <c r="B53" t="s">
        <v>6</v>
      </c>
      <c r="C53">
        <f>AVERAGE(C5:C51)</f>
        <v>219.63414634146341</v>
      </c>
      <c r="D53">
        <f>AVERAGE(D5:D51)</f>
        <v>134.54545454545453</v>
      </c>
      <c r="G53" t="s">
        <v>6</v>
      </c>
      <c r="H53">
        <f t="shared" ref="H53:I53" si="0">AVERAGE(H5:H51)</f>
        <v>141.11111111111111</v>
      </c>
      <c r="I53">
        <f t="shared" si="0"/>
        <v>87.282608695652172</v>
      </c>
      <c r="L53" s="4"/>
      <c r="P53" s="22"/>
      <c r="Q53">
        <v>60</v>
      </c>
      <c r="U53" s="22"/>
      <c r="V53">
        <v>5</v>
      </c>
      <c r="Z53" s="4"/>
      <c r="AC53" s="22"/>
      <c r="AD53">
        <v>70</v>
      </c>
      <c r="AH53" s="22"/>
      <c r="AI53">
        <v>100</v>
      </c>
      <c r="AN53" s="4"/>
      <c r="AQ53" s="22"/>
      <c r="AR53">
        <v>90</v>
      </c>
      <c r="AV53" s="22"/>
      <c r="AW53">
        <v>50</v>
      </c>
      <c r="BA53" s="4"/>
      <c r="BC53" s="22"/>
      <c r="BD53">
        <v>20</v>
      </c>
      <c r="BH53" s="22"/>
      <c r="BI53">
        <v>120</v>
      </c>
      <c r="BM53" s="4"/>
      <c r="BO53" s="22"/>
      <c r="BP53">
        <v>85</v>
      </c>
      <c r="BT53" s="22"/>
      <c r="BU53">
        <v>240</v>
      </c>
      <c r="BZ53" s="4"/>
    </row>
    <row r="54" spans="1:78" x14ac:dyDescent="0.25">
      <c r="B54" t="s">
        <v>7</v>
      </c>
      <c r="C54">
        <f>MEDIAN(C5:C51)</f>
        <v>55</v>
      </c>
      <c r="D54">
        <f t="shared" ref="D54:I54" si="1">MEDIAN(D5:D51)</f>
        <v>30</v>
      </c>
      <c r="G54" t="s">
        <v>7</v>
      </c>
      <c r="H54">
        <f t="shared" si="1"/>
        <v>35</v>
      </c>
      <c r="I54">
        <f t="shared" si="1"/>
        <v>27.5</v>
      </c>
      <c r="L54" s="4"/>
      <c r="P54" s="22"/>
      <c r="Q54">
        <v>60</v>
      </c>
      <c r="U54" s="22"/>
      <c r="V54">
        <v>10</v>
      </c>
      <c r="Z54" s="4"/>
      <c r="AC54" s="22"/>
      <c r="AD54">
        <v>55</v>
      </c>
      <c r="AH54" s="22"/>
      <c r="AI54">
        <v>375</v>
      </c>
      <c r="AN54" s="4"/>
      <c r="AQ54" s="22"/>
      <c r="AR54">
        <v>15</v>
      </c>
      <c r="AV54" s="22"/>
      <c r="AW54">
        <v>5</v>
      </c>
      <c r="BA54" s="4"/>
      <c r="BC54" s="22"/>
      <c r="BD54">
        <v>475</v>
      </c>
      <c r="BH54" s="22"/>
      <c r="BI54">
        <v>155</v>
      </c>
      <c r="BM54" s="4"/>
      <c r="BO54" s="22"/>
      <c r="BP54">
        <v>20</v>
      </c>
      <c r="BT54" s="22"/>
      <c r="BU54">
        <v>130</v>
      </c>
      <c r="BZ54" s="4"/>
    </row>
    <row r="55" spans="1:78" x14ac:dyDescent="0.25">
      <c r="B55" t="s">
        <v>21</v>
      </c>
      <c r="C55">
        <f>_xlfn.STDEV.S(C5:C51)</f>
        <v>315.6746549928867</v>
      </c>
      <c r="D55">
        <f t="shared" ref="D55:I55" si="2">_xlfn.STDEV.S(D5:D51)</f>
        <v>231.19713269178939</v>
      </c>
      <c r="G55" t="s">
        <v>21</v>
      </c>
      <c r="H55">
        <f t="shared" si="2"/>
        <v>229.73771826132338</v>
      </c>
      <c r="I55">
        <f t="shared" si="2"/>
        <v>126.08509702110419</v>
      </c>
      <c r="L55" s="4"/>
      <c r="P55" s="22"/>
      <c r="Q55">
        <v>640</v>
      </c>
      <c r="U55" s="22"/>
      <c r="V55">
        <v>5</v>
      </c>
      <c r="Z55" s="4"/>
      <c r="AC55" s="22"/>
      <c r="AD55">
        <v>245</v>
      </c>
      <c r="AH55" s="22"/>
      <c r="AI55">
        <v>35</v>
      </c>
      <c r="AN55" s="4"/>
      <c r="AQ55" s="22"/>
      <c r="AR55">
        <v>15</v>
      </c>
      <c r="AV55" s="22"/>
      <c r="AW55">
        <v>15</v>
      </c>
      <c r="BA55" s="4"/>
      <c r="BC55" s="22"/>
      <c r="BD55">
        <v>15</v>
      </c>
      <c r="BH55" s="22"/>
      <c r="BI55">
        <v>70</v>
      </c>
      <c r="BM55" s="4"/>
      <c r="BO55" s="22"/>
      <c r="BP55">
        <v>50</v>
      </c>
      <c r="BT55" s="22"/>
      <c r="BU55">
        <v>5</v>
      </c>
      <c r="BZ55" s="4"/>
    </row>
    <row r="56" spans="1:78" x14ac:dyDescent="0.25">
      <c r="B56" t="s">
        <v>22</v>
      </c>
      <c r="C56">
        <f>COUNT(C5:C50)</f>
        <v>41</v>
      </c>
      <c r="D56">
        <f t="shared" ref="D56:I56" si="3">COUNT(D5:D50)</f>
        <v>44</v>
      </c>
      <c r="G56" t="s">
        <v>22</v>
      </c>
      <c r="H56">
        <f t="shared" si="3"/>
        <v>45</v>
      </c>
      <c r="I56">
        <f t="shared" si="3"/>
        <v>46</v>
      </c>
      <c r="L56" s="4"/>
      <c r="P56" s="22"/>
      <c r="Q56">
        <v>15</v>
      </c>
      <c r="U56" s="22"/>
      <c r="V56">
        <v>5</v>
      </c>
      <c r="Z56" s="4"/>
      <c r="AC56" s="22"/>
      <c r="AD56">
        <v>80</v>
      </c>
      <c r="AH56" s="22"/>
      <c r="AI56">
        <v>5</v>
      </c>
      <c r="AN56" s="4"/>
      <c r="AQ56" s="22"/>
      <c r="AR56">
        <v>105</v>
      </c>
      <c r="AV56" s="22"/>
      <c r="AW56">
        <v>90</v>
      </c>
      <c r="BA56" s="4"/>
      <c r="BC56" s="22"/>
      <c r="BD56">
        <v>15</v>
      </c>
      <c r="BH56" s="22"/>
      <c r="BI56">
        <v>5</v>
      </c>
      <c r="BM56" s="4"/>
      <c r="BO56" s="22"/>
      <c r="BP56">
        <v>15</v>
      </c>
      <c r="BT56" s="22"/>
      <c r="BU56">
        <v>100</v>
      </c>
      <c r="BZ56" s="4"/>
    </row>
    <row r="57" spans="1:78" x14ac:dyDescent="0.25">
      <c r="B57" t="s">
        <v>23</v>
      </c>
      <c r="C57">
        <f>C55/SQRT(C56)</f>
        <v>49.30009840312696</v>
      </c>
      <c r="D57">
        <f t="shared" ref="D57:I57" si="4">D55/SQRT(D56)</f>
        <v>34.854279170212529</v>
      </c>
      <c r="G57" t="s">
        <v>23</v>
      </c>
      <c r="H57">
        <f t="shared" si="4"/>
        <v>34.247277001867587</v>
      </c>
      <c r="I57">
        <f t="shared" si="4"/>
        <v>18.590233346771594</v>
      </c>
      <c r="L57" s="4"/>
      <c r="P57" s="22"/>
      <c r="Q57">
        <v>45</v>
      </c>
      <c r="U57" s="22"/>
      <c r="V57">
        <v>10</v>
      </c>
      <c r="Z57" s="4"/>
      <c r="AC57" s="22"/>
      <c r="AD57">
        <v>2190</v>
      </c>
      <c r="AH57" s="22"/>
      <c r="AI57">
        <v>35</v>
      </c>
      <c r="AN57" s="4"/>
      <c r="AQ57" s="22"/>
      <c r="AR57">
        <v>30</v>
      </c>
      <c r="AV57" s="22"/>
      <c r="AW57">
        <v>150</v>
      </c>
      <c r="BA57" s="4"/>
      <c r="BC57" s="22"/>
      <c r="BD57">
        <v>15</v>
      </c>
      <c r="BH57" s="22"/>
      <c r="BI57">
        <v>15</v>
      </c>
      <c r="BM57" s="4"/>
      <c r="BO57" s="22"/>
      <c r="BP57">
        <v>65</v>
      </c>
      <c r="BT57" s="22"/>
      <c r="BU57">
        <v>10</v>
      </c>
      <c r="BZ57" s="4"/>
    </row>
    <row r="58" spans="1:78" x14ac:dyDescent="0.25">
      <c r="E58" s="2"/>
      <c r="L58" s="4"/>
      <c r="P58" s="22"/>
      <c r="Q58">
        <v>325</v>
      </c>
      <c r="U58" s="22"/>
      <c r="V58">
        <v>40</v>
      </c>
      <c r="Z58" s="4"/>
      <c r="AC58" s="22"/>
      <c r="AD58">
        <v>15</v>
      </c>
      <c r="AH58" s="22"/>
      <c r="AI58">
        <v>5</v>
      </c>
      <c r="AN58" s="4"/>
      <c r="AQ58" s="22"/>
      <c r="AR58">
        <v>80</v>
      </c>
      <c r="AV58" s="22"/>
      <c r="AW58">
        <v>5</v>
      </c>
      <c r="BA58" s="4"/>
      <c r="BC58" s="22"/>
      <c r="BD58">
        <v>100</v>
      </c>
      <c r="BH58" s="22"/>
      <c r="BI58">
        <v>5</v>
      </c>
      <c r="BM58" s="4"/>
      <c r="BO58" s="22"/>
      <c r="BP58">
        <v>350</v>
      </c>
      <c r="BT58" s="22"/>
      <c r="BU58">
        <v>20</v>
      </c>
      <c r="BZ58" s="4"/>
    </row>
    <row r="59" spans="1:78" x14ac:dyDescent="0.25">
      <c r="L59" s="4"/>
      <c r="P59" s="22"/>
      <c r="Q59">
        <v>70</v>
      </c>
      <c r="U59" s="22"/>
      <c r="V59">
        <v>10</v>
      </c>
      <c r="Z59" s="4"/>
      <c r="AC59" s="22"/>
      <c r="AD59">
        <v>40</v>
      </c>
      <c r="AH59" s="22"/>
      <c r="AI59">
        <v>5</v>
      </c>
      <c r="AN59" s="4"/>
      <c r="AQ59" s="22"/>
      <c r="AR59">
        <v>145</v>
      </c>
      <c r="AV59" s="22"/>
      <c r="AW59">
        <v>10</v>
      </c>
      <c r="BA59" s="4"/>
      <c r="BC59" s="22"/>
      <c r="BD59">
        <v>705</v>
      </c>
      <c r="BH59" s="22"/>
      <c r="BI59">
        <v>165</v>
      </c>
      <c r="BM59" s="4"/>
      <c r="BO59" s="22"/>
      <c r="BP59">
        <v>320</v>
      </c>
      <c r="BT59" s="22"/>
      <c r="BU59">
        <v>25</v>
      </c>
      <c r="BZ59" s="4"/>
    </row>
    <row r="60" spans="1:78" x14ac:dyDescent="0.25">
      <c r="L60" s="4"/>
      <c r="P60" s="22"/>
      <c r="Q60">
        <v>85</v>
      </c>
      <c r="U60" s="22"/>
      <c r="V60">
        <v>5</v>
      </c>
      <c r="Z60" s="4"/>
      <c r="AC60" s="22"/>
      <c r="AD60">
        <v>20</v>
      </c>
      <c r="AH60" s="22"/>
      <c r="AI60">
        <v>5</v>
      </c>
      <c r="AN60" s="4"/>
      <c r="AQ60" s="22"/>
      <c r="AR60">
        <v>260</v>
      </c>
      <c r="AV60" s="22"/>
      <c r="AW60">
        <v>5</v>
      </c>
      <c r="BA60" s="4"/>
      <c r="BC60" s="22"/>
      <c r="BD60">
        <v>160</v>
      </c>
      <c r="BH60" s="22"/>
      <c r="BI60">
        <v>15</v>
      </c>
      <c r="BM60" s="4"/>
      <c r="BO60" s="22"/>
      <c r="BP60">
        <v>230</v>
      </c>
      <c r="BT60" s="22"/>
      <c r="BU60">
        <v>25</v>
      </c>
      <c r="BZ60" s="4"/>
    </row>
    <row r="61" spans="1:78" x14ac:dyDescent="0.25">
      <c r="L61" s="4"/>
      <c r="P61" s="22"/>
      <c r="Q61">
        <v>245</v>
      </c>
      <c r="U61" s="22"/>
      <c r="V61">
        <v>15</v>
      </c>
      <c r="Z61" s="4"/>
      <c r="AC61" s="22"/>
      <c r="AD61">
        <v>20</v>
      </c>
      <c r="AH61" s="22"/>
      <c r="AI61">
        <v>25</v>
      </c>
      <c r="AN61" s="4"/>
      <c r="AQ61" s="22"/>
      <c r="AR61">
        <v>20</v>
      </c>
      <c r="AV61" s="22"/>
      <c r="AW61">
        <v>30</v>
      </c>
      <c r="BA61" s="4"/>
      <c r="BC61" s="22"/>
      <c r="BD61">
        <v>20</v>
      </c>
      <c r="BH61" s="22"/>
      <c r="BI61">
        <v>50</v>
      </c>
      <c r="BM61" s="4"/>
      <c r="BO61" s="22"/>
      <c r="BP61">
        <v>30</v>
      </c>
      <c r="BT61" s="22"/>
      <c r="BU61">
        <v>50</v>
      </c>
      <c r="BZ61" s="4"/>
    </row>
    <row r="62" spans="1:78" x14ac:dyDescent="0.25">
      <c r="B62" s="24" t="s">
        <v>80</v>
      </c>
      <c r="C62" s="24"/>
      <c r="D62" s="24"/>
      <c r="E62" s="24"/>
      <c r="F62" s="1"/>
      <c r="G62" s="1"/>
      <c r="H62" s="24" t="s">
        <v>81</v>
      </c>
      <c r="I62" s="24"/>
      <c r="J62" s="24"/>
      <c r="L62" s="4"/>
      <c r="P62" s="22"/>
      <c r="Q62">
        <v>490</v>
      </c>
      <c r="U62" s="22"/>
      <c r="V62">
        <v>15</v>
      </c>
      <c r="Z62" s="4"/>
      <c r="AC62" s="22"/>
      <c r="AD62">
        <v>25</v>
      </c>
      <c r="AH62" s="22"/>
      <c r="AI62">
        <v>30</v>
      </c>
      <c r="AN62" s="4"/>
      <c r="AQ62" s="22"/>
      <c r="AR62">
        <v>180</v>
      </c>
      <c r="AV62" s="22"/>
      <c r="AW62">
        <v>20</v>
      </c>
      <c r="BA62" s="4"/>
      <c r="BC62" s="22"/>
      <c r="BD62">
        <v>30</v>
      </c>
      <c r="BH62" s="22"/>
      <c r="BI62">
        <v>20</v>
      </c>
      <c r="BM62" s="4"/>
      <c r="BO62" s="22"/>
      <c r="BP62">
        <v>45</v>
      </c>
      <c r="BT62" s="22"/>
      <c r="BU62">
        <v>85</v>
      </c>
      <c r="BZ62" s="4"/>
    </row>
    <row r="63" spans="1:78" x14ac:dyDescent="0.25">
      <c r="B63" t="s">
        <v>79</v>
      </c>
      <c r="C63" t="s">
        <v>8</v>
      </c>
      <c r="D63" t="s">
        <v>9</v>
      </c>
      <c r="E63" s="1" t="s">
        <v>85</v>
      </c>
      <c r="H63" t="s">
        <v>4</v>
      </c>
      <c r="I63" t="s">
        <v>5</v>
      </c>
      <c r="J63" s="1" t="s">
        <v>85</v>
      </c>
      <c r="L63" s="4"/>
      <c r="P63" s="22"/>
      <c r="Q63">
        <v>75</v>
      </c>
      <c r="U63" s="22"/>
      <c r="V63">
        <v>30</v>
      </c>
      <c r="Z63" s="4"/>
      <c r="AC63" s="22"/>
      <c r="AD63">
        <v>230</v>
      </c>
      <c r="AH63" s="22"/>
      <c r="AI63">
        <v>120</v>
      </c>
      <c r="AN63" s="4"/>
      <c r="AQ63" s="22"/>
      <c r="AR63">
        <v>80</v>
      </c>
      <c r="AV63" s="22"/>
      <c r="AW63">
        <v>70</v>
      </c>
      <c r="BA63" s="4"/>
      <c r="BC63" s="22"/>
      <c r="BD63">
        <v>75</v>
      </c>
      <c r="BH63" s="22"/>
      <c r="BI63">
        <v>20</v>
      </c>
      <c r="BM63" s="4"/>
      <c r="BO63" s="22"/>
      <c r="BP63">
        <v>30</v>
      </c>
      <c r="BT63" s="22"/>
      <c r="BU63">
        <v>105</v>
      </c>
      <c r="BZ63" s="4"/>
    </row>
    <row r="64" spans="1:78" x14ac:dyDescent="0.25">
      <c r="A64" t="s">
        <v>84</v>
      </c>
      <c r="E64" s="1"/>
      <c r="G64" t="s">
        <v>84</v>
      </c>
      <c r="J64" s="1"/>
      <c r="L64" s="4"/>
      <c r="P64" s="22"/>
      <c r="Q64">
        <v>1030</v>
      </c>
      <c r="U64" s="22"/>
      <c r="V64">
        <v>5</v>
      </c>
      <c r="Z64" s="4"/>
      <c r="AC64" s="22"/>
      <c r="AD64">
        <v>640</v>
      </c>
      <c r="AH64" s="22"/>
      <c r="AI64">
        <v>85</v>
      </c>
      <c r="AN64" s="4"/>
      <c r="AQ64" s="22"/>
      <c r="AR64">
        <v>55</v>
      </c>
      <c r="AV64" s="22"/>
      <c r="AW64">
        <v>5</v>
      </c>
      <c r="BA64" s="4"/>
      <c r="BC64" s="22"/>
      <c r="BD64">
        <v>70</v>
      </c>
      <c r="BH64" s="22"/>
      <c r="BI64">
        <v>145</v>
      </c>
      <c r="BM64" s="4"/>
      <c r="BO64" s="22"/>
      <c r="BP64">
        <v>195</v>
      </c>
      <c r="BT64" s="22"/>
      <c r="BU64">
        <v>5</v>
      </c>
      <c r="BZ64" s="4"/>
    </row>
    <row r="65" spans="1:78" x14ac:dyDescent="0.25">
      <c r="E65" s="1"/>
      <c r="J65" s="1"/>
      <c r="L65" s="4"/>
      <c r="P65" s="22"/>
      <c r="Q65">
        <v>20</v>
      </c>
      <c r="U65" s="22"/>
      <c r="V65">
        <v>275</v>
      </c>
      <c r="Z65" s="4"/>
      <c r="AH65" s="22"/>
      <c r="AI65">
        <v>20</v>
      </c>
      <c r="AN65" s="4"/>
      <c r="AQ65" s="22"/>
      <c r="AR65">
        <v>20</v>
      </c>
      <c r="AV65" s="22"/>
      <c r="AW65">
        <v>105</v>
      </c>
      <c r="BA65" s="4"/>
      <c r="BC65" s="22"/>
      <c r="BD65">
        <v>125</v>
      </c>
      <c r="BH65" s="22"/>
      <c r="BI65">
        <v>5</v>
      </c>
      <c r="BM65" s="4"/>
      <c r="BO65" s="22"/>
      <c r="BP65">
        <v>40</v>
      </c>
      <c r="BT65" s="22"/>
      <c r="BU65">
        <v>70</v>
      </c>
      <c r="BZ65" s="4"/>
    </row>
    <row r="66" spans="1:78" x14ac:dyDescent="0.25">
      <c r="A66" t="s">
        <v>77</v>
      </c>
      <c r="B66">
        <v>21.0833333333333</v>
      </c>
      <c r="C66">
        <v>46.08333333333335</v>
      </c>
      <c r="D66">
        <v>76.6666666666667</v>
      </c>
      <c r="E66" s="1">
        <f>AVERAGE(B66:D66)</f>
        <v>47.944444444444457</v>
      </c>
      <c r="G66" t="s">
        <v>77</v>
      </c>
      <c r="H66">
        <v>33.9166666666667</v>
      </c>
      <c r="I66">
        <v>76.75</v>
      </c>
      <c r="J66" s="1">
        <f>AVERAGE(H66:I66)</f>
        <v>55.33333333333335</v>
      </c>
      <c r="L66" s="4"/>
      <c r="P66" s="22"/>
      <c r="Q66">
        <v>40</v>
      </c>
      <c r="U66" s="22"/>
      <c r="V66">
        <v>5</v>
      </c>
      <c r="Z66" s="4"/>
      <c r="AH66" s="22"/>
      <c r="AI66">
        <v>5</v>
      </c>
      <c r="AN66" s="4"/>
      <c r="AQ66" s="22"/>
      <c r="AR66">
        <v>100</v>
      </c>
      <c r="AV66" s="22"/>
      <c r="AW66">
        <v>45</v>
      </c>
      <c r="BA66" s="4"/>
      <c r="BC66" s="22"/>
      <c r="BD66">
        <v>30</v>
      </c>
      <c r="BH66" s="22"/>
      <c r="BI66">
        <v>5</v>
      </c>
      <c r="BM66" s="4"/>
      <c r="BO66" s="22"/>
      <c r="BP66">
        <v>20</v>
      </c>
      <c r="BT66" s="22"/>
      <c r="BU66">
        <v>80</v>
      </c>
      <c r="BZ66" s="4"/>
    </row>
    <row r="67" spans="1:78" x14ac:dyDescent="0.25">
      <c r="A67" t="s">
        <v>78</v>
      </c>
      <c r="B67">
        <v>67.75</v>
      </c>
      <c r="C67">
        <v>9.0416666666666643</v>
      </c>
      <c r="D67">
        <v>20</v>
      </c>
      <c r="E67" s="1">
        <f t="shared" ref="E67" si="5">AVERAGE(B67:D67)</f>
        <v>32.263888888888886</v>
      </c>
      <c r="G67" t="s">
        <v>78</v>
      </c>
      <c r="H67">
        <v>8.25</v>
      </c>
      <c r="I67">
        <v>58.6666666666667</v>
      </c>
      <c r="J67" s="1">
        <f t="shared" ref="J67" si="6">AVERAGE(H67:I67)</f>
        <v>33.45833333333335</v>
      </c>
      <c r="L67" s="4"/>
      <c r="P67" s="22"/>
      <c r="Q67">
        <v>450</v>
      </c>
      <c r="U67" s="22"/>
      <c r="V67">
        <v>10</v>
      </c>
      <c r="Z67" s="4"/>
      <c r="AH67" s="22"/>
      <c r="AI67">
        <v>20</v>
      </c>
      <c r="AN67" s="4"/>
      <c r="AQ67" s="22"/>
      <c r="AR67">
        <v>415</v>
      </c>
      <c r="AV67" s="22"/>
      <c r="AW67">
        <v>35</v>
      </c>
      <c r="BA67" s="4"/>
      <c r="BC67" s="22"/>
      <c r="BD67">
        <v>15</v>
      </c>
      <c r="BH67" s="22"/>
      <c r="BI67">
        <v>20</v>
      </c>
      <c r="BM67" s="4"/>
      <c r="BO67" s="22"/>
      <c r="BP67">
        <v>15</v>
      </c>
      <c r="BT67" s="22"/>
      <c r="BU67">
        <v>35</v>
      </c>
      <c r="BZ67" s="4"/>
    </row>
    <row r="68" spans="1:78" x14ac:dyDescent="0.25">
      <c r="E68" s="1"/>
      <c r="J68" s="1"/>
      <c r="L68" s="4"/>
      <c r="P68" s="22"/>
      <c r="Q68">
        <v>220</v>
      </c>
      <c r="U68" s="22"/>
      <c r="V68">
        <v>10</v>
      </c>
      <c r="Z68" s="4"/>
      <c r="AN68" s="4"/>
      <c r="AQ68" s="22"/>
      <c r="AR68">
        <v>100</v>
      </c>
      <c r="AV68" s="22"/>
      <c r="AW68">
        <v>40</v>
      </c>
      <c r="BA68" s="4"/>
      <c r="BC68" s="22"/>
      <c r="BD68">
        <v>15</v>
      </c>
      <c r="BH68" s="22"/>
      <c r="BI68">
        <v>10</v>
      </c>
      <c r="BM68" s="4"/>
      <c r="BP68">
        <v>95</v>
      </c>
      <c r="BT68" s="22"/>
      <c r="BU68">
        <v>10</v>
      </c>
      <c r="BZ68" s="4"/>
    </row>
    <row r="69" spans="1:78" x14ac:dyDescent="0.25">
      <c r="E69" s="1"/>
      <c r="J69" s="1"/>
      <c r="L69" s="4"/>
      <c r="P69" s="22"/>
      <c r="Q69">
        <v>465</v>
      </c>
      <c r="U69" s="22"/>
      <c r="V69">
        <v>15</v>
      </c>
      <c r="Z69" s="4"/>
      <c r="AN69" s="4"/>
      <c r="AQ69" s="22"/>
      <c r="AR69">
        <v>240</v>
      </c>
      <c r="AV69" s="22"/>
      <c r="AW69">
        <v>10</v>
      </c>
      <c r="BA69" s="4"/>
      <c r="BC69" s="22"/>
      <c r="BD69">
        <v>15</v>
      </c>
      <c r="BH69" s="22"/>
      <c r="BI69">
        <v>40</v>
      </c>
      <c r="BM69" s="4"/>
      <c r="BZ69" s="4"/>
    </row>
    <row r="70" spans="1:78" x14ac:dyDescent="0.25">
      <c r="B70" s="1"/>
      <c r="C70" s="1"/>
      <c r="D70" s="1"/>
      <c r="E70" s="1"/>
      <c r="F70" s="1"/>
      <c r="J70" s="1"/>
      <c r="K70" s="1"/>
      <c r="L70" s="12"/>
      <c r="M70" s="1"/>
      <c r="O70" s="1"/>
      <c r="P70" s="22"/>
      <c r="Q70" s="15">
        <v>30</v>
      </c>
      <c r="T70" s="8"/>
      <c r="U70" s="22"/>
      <c r="V70">
        <v>10</v>
      </c>
      <c r="Z70" s="4"/>
      <c r="AN70" s="4"/>
      <c r="AQ70" s="22"/>
      <c r="AR70">
        <v>340</v>
      </c>
      <c r="AV70" s="22"/>
      <c r="AW70">
        <v>5</v>
      </c>
      <c r="BA70" s="4"/>
      <c r="BH70" s="22"/>
      <c r="BI70">
        <v>90</v>
      </c>
      <c r="BM70" s="4"/>
      <c r="BZ70" s="4"/>
    </row>
    <row r="71" spans="1:78" x14ac:dyDescent="0.25">
      <c r="B71" s="6"/>
      <c r="C71" s="6"/>
      <c r="D71" s="6"/>
      <c r="E71" s="1"/>
      <c r="F71" s="6"/>
      <c r="J71" s="1"/>
      <c r="K71" s="6"/>
      <c r="L71" s="14"/>
      <c r="M71" s="6"/>
      <c r="O71" s="6"/>
      <c r="P71" s="22"/>
      <c r="Q71" s="16">
        <v>140</v>
      </c>
      <c r="T71" s="8"/>
      <c r="U71" s="22"/>
      <c r="V71">
        <v>5</v>
      </c>
      <c r="Z71" s="4"/>
      <c r="AN71" s="4"/>
      <c r="AQ71" s="22"/>
      <c r="AR71">
        <v>30</v>
      </c>
      <c r="AV71" s="22"/>
      <c r="AW71">
        <v>30</v>
      </c>
      <c r="BA71" s="4"/>
      <c r="BH71" s="22"/>
      <c r="BI71">
        <v>55</v>
      </c>
      <c r="BM71" s="4"/>
      <c r="BZ71" s="4"/>
    </row>
    <row r="72" spans="1:78" x14ac:dyDescent="0.25">
      <c r="E72" s="1"/>
      <c r="J72" s="1"/>
      <c r="L72" s="4"/>
      <c r="U72" s="22"/>
      <c r="V72">
        <v>5</v>
      </c>
      <c r="Z72" s="4"/>
      <c r="AN72" s="4"/>
      <c r="AQ72" s="22"/>
      <c r="AR72">
        <v>15</v>
      </c>
      <c r="AV72" s="22"/>
      <c r="AW72">
        <v>55</v>
      </c>
      <c r="BA72" s="4"/>
      <c r="BM72" s="4"/>
      <c r="BZ72" s="4"/>
    </row>
    <row r="73" spans="1:78" x14ac:dyDescent="0.25">
      <c r="E73" s="1"/>
      <c r="J73" s="1"/>
      <c r="L73" s="4"/>
      <c r="U73" s="22"/>
      <c r="V73">
        <v>5</v>
      </c>
      <c r="Z73" s="4"/>
      <c r="AN73" s="4"/>
      <c r="AQ73" s="22"/>
      <c r="AR73">
        <v>595</v>
      </c>
      <c r="AV73" s="22"/>
      <c r="AW73">
        <v>20</v>
      </c>
      <c r="BA73" s="4"/>
      <c r="BM73" s="4"/>
      <c r="BZ73" s="4"/>
    </row>
    <row r="74" spans="1:78" x14ac:dyDescent="0.25">
      <c r="E74" s="1"/>
      <c r="J74" s="1"/>
      <c r="L74" s="4"/>
      <c r="Z74" s="4"/>
      <c r="AN74" s="4"/>
      <c r="AQ74" s="22"/>
      <c r="AR74">
        <v>20</v>
      </c>
      <c r="AV74" s="22"/>
      <c r="AW74">
        <v>50</v>
      </c>
      <c r="BA74" s="4"/>
      <c r="BM74" s="4"/>
      <c r="BZ74" s="4"/>
    </row>
    <row r="75" spans="1:78" x14ac:dyDescent="0.25">
      <c r="E75" s="1"/>
      <c r="J75" s="1"/>
      <c r="L75" s="4"/>
      <c r="Z75" s="4"/>
      <c r="AN75" s="4"/>
      <c r="AQ75" s="22"/>
      <c r="AR75">
        <v>355</v>
      </c>
      <c r="AV75" s="22"/>
      <c r="AW75">
        <v>95</v>
      </c>
      <c r="BA75" s="4"/>
      <c r="BM75" s="4"/>
      <c r="BZ75" s="4"/>
    </row>
    <row r="76" spans="1:78" x14ac:dyDescent="0.25">
      <c r="E76" s="1"/>
      <c r="J76" s="1"/>
      <c r="L76" s="4"/>
      <c r="Z76" s="4"/>
      <c r="AN76" s="4"/>
      <c r="AQ76" s="22"/>
      <c r="AR76">
        <v>20</v>
      </c>
      <c r="AV76" s="22"/>
      <c r="AW76">
        <v>20</v>
      </c>
      <c r="BA76" s="4"/>
      <c r="BM76" s="4"/>
      <c r="BZ76" s="4"/>
    </row>
    <row r="77" spans="1:78" x14ac:dyDescent="0.25">
      <c r="L77" s="4"/>
      <c r="P77" t="s">
        <v>6</v>
      </c>
      <c r="Q77">
        <f>AVERAGE(Q5:Q75)</f>
        <v>188.65671641791045</v>
      </c>
      <c r="R77">
        <f>AVERAGE(R5:R75)</f>
        <v>20.967741935483872</v>
      </c>
      <c r="U77" t="s">
        <v>6</v>
      </c>
      <c r="V77">
        <f>AVERAGE(V5:V75)</f>
        <v>67.898550724637687</v>
      </c>
      <c r="W77">
        <f>AVERAGE(W5:W75)</f>
        <v>186.29032258064515</v>
      </c>
      <c r="Z77" s="4"/>
      <c r="AC77" t="s">
        <v>6</v>
      </c>
      <c r="AD77">
        <f>AVERAGE(AD5:AD75)</f>
        <v>168.83333333333334</v>
      </c>
      <c r="AE77">
        <f>AVERAGE(AE5:AE75)</f>
        <v>129.09090909090909</v>
      </c>
      <c r="AH77" t="s">
        <v>6</v>
      </c>
      <c r="AI77">
        <f>AVERAGE(AI5:AI75)</f>
        <v>168.4126984126984</v>
      </c>
      <c r="AJ77">
        <f>AVERAGE(AJ5:AJ75)</f>
        <v>110</v>
      </c>
      <c r="AN77" s="4"/>
      <c r="AQ77" s="22"/>
      <c r="AR77">
        <v>210</v>
      </c>
      <c r="AV77" s="22"/>
      <c r="AW77">
        <v>10</v>
      </c>
      <c r="BA77" s="4"/>
      <c r="BM77" s="4"/>
      <c r="BZ77" s="4"/>
    </row>
    <row r="78" spans="1:78" x14ac:dyDescent="0.25">
      <c r="L78" s="4"/>
      <c r="P78" t="s">
        <v>7</v>
      </c>
      <c r="Q78">
        <f>MEDIAN(Q5:Q75)</f>
        <v>65</v>
      </c>
      <c r="R78">
        <f>MEDIAN(R5:R75)</f>
        <v>15</v>
      </c>
      <c r="U78" t="s">
        <v>7</v>
      </c>
      <c r="V78">
        <f>MEDIAN(V5:V75)</f>
        <v>10</v>
      </c>
      <c r="W78">
        <f>MEDIAN(W5:W75)</f>
        <v>135</v>
      </c>
      <c r="Z78" s="4"/>
      <c r="AC78" t="s">
        <v>7</v>
      </c>
      <c r="AD78">
        <f>MEDIAN(AD5:AD75)</f>
        <v>35</v>
      </c>
      <c r="AE78">
        <f>MEDIAN(AE5:AE75)</f>
        <v>52.5</v>
      </c>
      <c r="AH78" t="s">
        <v>7</v>
      </c>
      <c r="AI78">
        <f>MEDIAN(AI5:AI75)</f>
        <v>45</v>
      </c>
      <c r="AJ78">
        <f>MEDIAN(AJ5:AJ75)</f>
        <v>35</v>
      </c>
      <c r="AN78" s="4"/>
      <c r="AQ78" s="22"/>
      <c r="AR78">
        <v>115</v>
      </c>
      <c r="AV78" s="22"/>
      <c r="AW78">
        <v>5</v>
      </c>
      <c r="BA78" s="4"/>
      <c r="BM78" s="4"/>
      <c r="BZ78" s="4"/>
    </row>
    <row r="79" spans="1:78" x14ac:dyDescent="0.25">
      <c r="L79" s="4"/>
      <c r="P79" t="s">
        <v>21</v>
      </c>
      <c r="Q79">
        <f>_xlfn.STDEV.S(Q5:Q75)</f>
        <v>274.50724736465776</v>
      </c>
      <c r="R79">
        <f>_xlfn.STDEV.S(R5:R75)</f>
        <v>13.128807691403262</v>
      </c>
      <c r="U79" t="s">
        <v>21</v>
      </c>
      <c r="V79">
        <f>_xlfn.STDEV.S(V5:V75)</f>
        <v>131.64794238104457</v>
      </c>
      <c r="W79">
        <f>_xlfn.STDEV.S(W5:W75)</f>
        <v>193.24409323415935</v>
      </c>
      <c r="Z79" s="4"/>
      <c r="AC79" t="s">
        <v>21</v>
      </c>
      <c r="AD79">
        <f>_xlfn.STDEV.S(AD5:AD75)</f>
        <v>333.64368320804869</v>
      </c>
      <c r="AE79">
        <f>_xlfn.STDEV.S(AE5:AE75)</f>
        <v>244.52887824216651</v>
      </c>
      <c r="AH79" t="s">
        <v>21</v>
      </c>
      <c r="AI79">
        <f>_xlfn.STDEV.S(AI5:AI75)</f>
        <v>253.50896369726098</v>
      </c>
      <c r="AJ79">
        <f>_xlfn.STDEV.S(AJ5:AJ75)</f>
        <v>123.14994555788114</v>
      </c>
      <c r="AN79" s="4"/>
      <c r="AQ79" s="22"/>
      <c r="AR79">
        <v>240</v>
      </c>
      <c r="AV79" s="22"/>
      <c r="AW79">
        <v>10</v>
      </c>
      <c r="BA79" s="4"/>
      <c r="BM79" s="4"/>
      <c r="BZ79" s="4"/>
    </row>
    <row r="80" spans="1:78" x14ac:dyDescent="0.25">
      <c r="L80" s="4"/>
      <c r="P80" t="s">
        <v>22</v>
      </c>
      <c r="Q80">
        <f>COUNT(Q5:Q74)</f>
        <v>67</v>
      </c>
      <c r="R80">
        <f>COUNT(R5:R74)</f>
        <v>31</v>
      </c>
      <c r="U80" t="s">
        <v>22</v>
      </c>
      <c r="V80">
        <f>COUNT(V5:V74)</f>
        <v>69</v>
      </c>
      <c r="W80">
        <f>COUNT(W5:W74)</f>
        <v>31</v>
      </c>
      <c r="Z80" s="4"/>
      <c r="AC80" t="s">
        <v>22</v>
      </c>
      <c r="AD80">
        <f>COUNT(AD5:AD74)</f>
        <v>60</v>
      </c>
      <c r="AE80">
        <f>COUNT(AE5:AE74)</f>
        <v>22</v>
      </c>
      <c r="AH80" t="s">
        <v>22</v>
      </c>
      <c r="AI80">
        <f>COUNT(AI5:AI74)</f>
        <v>63</v>
      </c>
      <c r="AJ80">
        <f>COUNT(AJ5:AJ74)</f>
        <v>23</v>
      </c>
      <c r="AN80" s="4"/>
      <c r="AV80" s="22"/>
      <c r="AW80">
        <v>5</v>
      </c>
      <c r="BA80" s="4"/>
      <c r="BM80" s="4"/>
      <c r="BZ80" s="4"/>
    </row>
    <row r="81" spans="1:78" x14ac:dyDescent="0.25">
      <c r="L81" s="4"/>
      <c r="P81" t="s">
        <v>23</v>
      </c>
      <c r="Q81">
        <f>Q79/SQRT(Q80)</f>
        <v>33.536397882319065</v>
      </c>
      <c r="R81">
        <f t="shared" ref="R81" si="7">R79/SQRT(R80)</f>
        <v>2.3580034706659285</v>
      </c>
      <c r="U81" t="s">
        <v>23</v>
      </c>
      <c r="V81">
        <f t="shared" ref="V81" si="8">V79/SQRT(V80)</f>
        <v>15.84854985052824</v>
      </c>
      <c r="W81">
        <f t="shared" ref="W81" si="9">W79/SQRT(W80)</f>
        <v>34.707663730211443</v>
      </c>
      <c r="Z81" s="4"/>
      <c r="AC81" t="s">
        <v>23</v>
      </c>
      <c r="AD81">
        <f>AD79/SQRT(AD80)</f>
        <v>43.073214287735858</v>
      </c>
      <c r="AE81">
        <f t="shared" ref="AE81" si="10">AE79/SQRT(AE80)</f>
        <v>52.133732010863739</v>
      </c>
      <c r="AH81" t="s">
        <v>23</v>
      </c>
      <c r="AI81">
        <f t="shared" ref="AI81" si="11">AI79/SQRT(AI80)</f>
        <v>31.939127288983521</v>
      </c>
      <c r="AJ81">
        <f t="shared" ref="AJ81" si="12">AJ79/SQRT(AJ80)</f>
        <v>25.678538739162246</v>
      </c>
      <c r="AN81" s="4"/>
      <c r="BA81" s="4"/>
      <c r="BM81" s="4"/>
      <c r="BZ81" s="4"/>
    </row>
    <row r="82" spans="1:7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Z82" s="4"/>
      <c r="AN82" s="4"/>
      <c r="BA82" s="4"/>
      <c r="BM82" s="4"/>
      <c r="BZ82" s="4"/>
    </row>
    <row r="83" spans="1:78" x14ac:dyDescent="0.25">
      <c r="A83" s="11"/>
      <c r="B83" s="1"/>
      <c r="C83" s="1"/>
      <c r="D83" s="1"/>
      <c r="E83" s="1"/>
      <c r="G83" s="1"/>
      <c r="H83" s="1"/>
      <c r="I83" s="1"/>
      <c r="J83" s="1"/>
      <c r="L83" s="4"/>
      <c r="Z83" s="4"/>
      <c r="AN83" s="4"/>
      <c r="AQ83" t="s">
        <v>6</v>
      </c>
      <c r="AR83">
        <f>AVERAGE(AR4:AR81)</f>
        <v>94.868421052631575</v>
      </c>
      <c r="AS83">
        <f>AVERAGE(AS4:AS81)</f>
        <v>176.02941176470588</v>
      </c>
      <c r="AV83" t="s">
        <v>6</v>
      </c>
      <c r="AW83">
        <f>AVERAGE(AW4:AW81)</f>
        <v>44.870129870129873</v>
      </c>
      <c r="AX83">
        <f>AVERAGE(AX4:AX81)</f>
        <v>51.571428571428569</v>
      </c>
      <c r="BA83" s="4"/>
      <c r="BC83" t="s">
        <v>6</v>
      </c>
      <c r="BD83">
        <f>AVERAGE(BD4:BD81)</f>
        <v>57.5</v>
      </c>
      <c r="BE83">
        <f t="shared" ref="BE83:BJ83" si="13">AVERAGE(BE4:BE81)</f>
        <v>122.95454545454545</v>
      </c>
      <c r="BH83" t="s">
        <v>6</v>
      </c>
      <c r="BI83">
        <f t="shared" si="13"/>
        <v>96.102941176470594</v>
      </c>
      <c r="BJ83">
        <f t="shared" si="13"/>
        <v>121.30434782608695</v>
      </c>
      <c r="BM83" s="4"/>
      <c r="BO83" t="s">
        <v>6</v>
      </c>
      <c r="BP83">
        <f>AVERAGE(BP4:BP81)</f>
        <v>63.46153846153846</v>
      </c>
      <c r="BQ83">
        <f t="shared" ref="BQ83" si="14">AVERAGE(BQ4:BQ81)</f>
        <v>168.21428571428572</v>
      </c>
      <c r="BT83" t="s">
        <v>6</v>
      </c>
      <c r="BU83">
        <f t="shared" ref="BU83:BV83" si="15">AVERAGE(BU4:BU81)</f>
        <v>98.15384615384616</v>
      </c>
      <c r="BV83">
        <f t="shared" si="15"/>
        <v>299</v>
      </c>
      <c r="BZ83" s="4"/>
    </row>
    <row r="84" spans="1:78" x14ac:dyDescent="0.25">
      <c r="A84" s="11"/>
      <c r="B84" s="1"/>
      <c r="C84" s="11"/>
      <c r="D84" s="11"/>
      <c r="E84" s="1"/>
      <c r="G84" s="1"/>
      <c r="H84" s="11"/>
      <c r="I84" s="11"/>
      <c r="J84" s="1"/>
      <c r="L84" s="4"/>
      <c r="Z84" s="4"/>
      <c r="AN84" s="4"/>
      <c r="AQ84" t="s">
        <v>7</v>
      </c>
      <c r="AR84">
        <f>MEDIAN(AR4:AR81)</f>
        <v>47.5</v>
      </c>
      <c r="AS84">
        <f>MEDIAN(AS4:AS81)</f>
        <v>72.5</v>
      </c>
      <c r="AV84" t="s">
        <v>7</v>
      </c>
      <c r="AW84">
        <f>MEDIAN(AW4:AW81)</f>
        <v>25</v>
      </c>
      <c r="AX84">
        <f>MEDIAN(AX4:AX81)</f>
        <v>30</v>
      </c>
      <c r="BA84" s="4"/>
      <c r="BC84" t="s">
        <v>7</v>
      </c>
      <c r="BD84">
        <f>MEDIAN(BD4:BD81)</f>
        <v>20</v>
      </c>
      <c r="BE84">
        <f t="shared" ref="BE84:BJ84" si="16">MEDIAN(BE4:BE81)</f>
        <v>30</v>
      </c>
      <c r="BH84" t="s">
        <v>7</v>
      </c>
      <c r="BI84">
        <f t="shared" si="16"/>
        <v>37.5</v>
      </c>
      <c r="BJ84">
        <f t="shared" si="16"/>
        <v>15</v>
      </c>
      <c r="BM84" s="4"/>
      <c r="BO84" t="s">
        <v>7</v>
      </c>
      <c r="BP84">
        <f>MEDIAN(BP4:BP81)</f>
        <v>30</v>
      </c>
      <c r="BQ84">
        <f t="shared" ref="BQ84" si="17">MEDIAN(BQ4:BQ81)</f>
        <v>57.5</v>
      </c>
      <c r="BT84" t="s">
        <v>7</v>
      </c>
      <c r="BU84">
        <f t="shared" ref="BU84:BV84" si="18">MEDIAN(BU4:BU81)</f>
        <v>55</v>
      </c>
      <c r="BV84">
        <f t="shared" si="18"/>
        <v>35</v>
      </c>
      <c r="BZ84" s="4"/>
    </row>
    <row r="85" spans="1:78" x14ac:dyDescent="0.25">
      <c r="A85" s="11"/>
      <c r="C85" s="3"/>
      <c r="D85" s="3"/>
      <c r="H85" s="3"/>
      <c r="I85" s="3"/>
      <c r="L85" s="4"/>
      <c r="Z85" s="4"/>
      <c r="AN85" s="4"/>
      <c r="AQ85" t="s">
        <v>21</v>
      </c>
      <c r="AR85">
        <f>_xlfn.STDEV.S(AR4:AR81)</f>
        <v>111.11547652243146</v>
      </c>
      <c r="AS85">
        <f>_xlfn.STDEV.S(AS4:AS81)</f>
        <v>225.51550175758834</v>
      </c>
      <c r="AV85" t="s">
        <v>21</v>
      </c>
      <c r="AW85">
        <f>_xlfn.STDEV.S(AW4:AW81)</f>
        <v>56.823677109511927</v>
      </c>
      <c r="AX85">
        <f>_xlfn.STDEV.S(AX4:AX81)</f>
        <v>62.740964061995186</v>
      </c>
      <c r="BA85" s="4"/>
      <c r="BC85" t="s">
        <v>21</v>
      </c>
      <c r="BD85">
        <f>_xlfn.STDEV.S(BD4:BD81)</f>
        <v>113.86310944422557</v>
      </c>
      <c r="BE85">
        <f t="shared" ref="BE85:BJ85" si="19">_xlfn.STDEV.S(BE4:BE81)</f>
        <v>172.1133284655719</v>
      </c>
      <c r="BH85" t="s">
        <v>21</v>
      </c>
      <c r="BI85">
        <f t="shared" si="19"/>
        <v>131.45524630940048</v>
      </c>
      <c r="BJ85">
        <f t="shared" si="19"/>
        <v>263.15056781978166</v>
      </c>
      <c r="BM85" s="4"/>
      <c r="BO85" t="s">
        <v>21</v>
      </c>
      <c r="BP85">
        <f>_xlfn.STDEV.S(BP4:BP81)</f>
        <v>75.554838718947408</v>
      </c>
      <c r="BQ85">
        <f t="shared" ref="BQ85" si="20">_xlfn.STDEV.S(BQ4:BQ81)</f>
        <v>249.64287679416358</v>
      </c>
      <c r="BT85" t="s">
        <v>21</v>
      </c>
      <c r="BU85">
        <f t="shared" ref="BU85:BV85" si="21">_xlfn.STDEV.S(BU4:BU81)</f>
        <v>116.69461089329901</v>
      </c>
      <c r="BV85">
        <f t="shared" si="21"/>
        <v>729.27116258044134</v>
      </c>
      <c r="BZ85" s="4"/>
    </row>
    <row r="86" spans="1:78" x14ac:dyDescent="0.25">
      <c r="A86" s="11"/>
      <c r="B86" s="2"/>
      <c r="E86" s="2"/>
      <c r="G86" s="2"/>
      <c r="J86" s="2"/>
      <c r="L86" s="4"/>
      <c r="Z86" s="4"/>
      <c r="AN86" s="4"/>
      <c r="AQ86" t="s">
        <v>22</v>
      </c>
      <c r="AR86">
        <f>COUNT(AR4:AR80)</f>
        <v>76</v>
      </c>
      <c r="AS86">
        <f>COUNT(AS4:AS80)</f>
        <v>34</v>
      </c>
      <c r="AV86" t="s">
        <v>22</v>
      </c>
      <c r="AW86">
        <f>COUNT(AW4:AW80)</f>
        <v>77</v>
      </c>
      <c r="AX86">
        <f>COUNT(AX4:AX80)</f>
        <v>35</v>
      </c>
      <c r="BA86" s="4"/>
      <c r="BC86" t="s">
        <v>22</v>
      </c>
      <c r="BD86">
        <f>COUNT(BD4:BD80)</f>
        <v>66</v>
      </c>
      <c r="BE86">
        <f>COUNT(BE4:BE80)</f>
        <v>22</v>
      </c>
      <c r="BH86" t="s">
        <v>22</v>
      </c>
      <c r="BI86">
        <f>COUNT(BI4:BI80)</f>
        <v>68</v>
      </c>
      <c r="BJ86">
        <f>COUNT(BJ4:BJ80)</f>
        <v>23</v>
      </c>
      <c r="BM86" s="4"/>
      <c r="BO86" t="s">
        <v>22</v>
      </c>
      <c r="BP86">
        <f>COUNT(BP4:BP80)</f>
        <v>65</v>
      </c>
      <c r="BQ86">
        <f>COUNT(BQ4:BQ80)</f>
        <v>14</v>
      </c>
      <c r="BT86" t="s">
        <v>22</v>
      </c>
      <c r="BU86">
        <f>COUNT(BU4:BU80)</f>
        <v>65</v>
      </c>
      <c r="BV86">
        <f>COUNT(BV4:BV80)</f>
        <v>15</v>
      </c>
      <c r="BZ86" s="4"/>
    </row>
    <row r="87" spans="1:78" x14ac:dyDescent="0.25">
      <c r="A87" s="11"/>
      <c r="B87" s="2"/>
      <c r="E87" s="2"/>
      <c r="G87" s="2"/>
      <c r="J87" s="2"/>
      <c r="L87" s="4"/>
      <c r="Z87" s="4"/>
      <c r="AN87" s="4"/>
      <c r="AQ87" t="s">
        <v>23</v>
      </c>
      <c r="AR87">
        <f>AR85/SQRT(AR86)</f>
        <v>12.745819295385393</v>
      </c>
      <c r="AS87">
        <f>AS85/SQRT(AS86)</f>
        <v>38.675589479129364</v>
      </c>
      <c r="AV87" t="s">
        <v>23</v>
      </c>
      <c r="AW87">
        <f t="shared" ref="AW87" si="22">AW85/SQRT(AW86)</f>
        <v>6.4756589999563126</v>
      </c>
      <c r="AX87">
        <f t="shared" ref="AX87" si="23">AX85/SQRT(AX86)</f>
        <v>10.605158544552836</v>
      </c>
      <c r="BA87" s="4"/>
      <c r="BC87" t="s">
        <v>23</v>
      </c>
      <c r="BD87">
        <f>BD85/SQRT(BD86)</f>
        <v>14.015579909032667</v>
      </c>
      <c r="BE87">
        <f>BE85/SQRT(BE86)</f>
        <v>36.694684923208406</v>
      </c>
      <c r="BH87" t="s">
        <v>23</v>
      </c>
      <c r="BI87">
        <f t="shared" ref="BI87" si="24">BI85/SQRT(BI86)</f>
        <v>15.941290163977774</v>
      </c>
      <c r="BJ87">
        <f t="shared" ref="BJ87" si="25">BJ85/SQRT(BJ86)</f>
        <v>54.87068645772829</v>
      </c>
      <c r="BM87" s="4"/>
      <c r="BO87" t="s">
        <v>23</v>
      </c>
      <c r="BP87">
        <f>BP85/SQRT(BP86)</f>
        <v>9.3714243674350932</v>
      </c>
      <c r="BQ87">
        <f>BQ85/SQRT(BQ86)</f>
        <v>66.719865286598505</v>
      </c>
      <c r="BT87" t="s">
        <v>23</v>
      </c>
      <c r="BU87">
        <f t="shared" ref="BU87:BV87" si="26">BU85/SQRT(BU86)</f>
        <v>14.474185090141297</v>
      </c>
      <c r="BV87">
        <f t="shared" si="26"/>
        <v>188.29700450289138</v>
      </c>
      <c r="BZ87" s="4"/>
    </row>
    <row r="88" spans="1:78" x14ac:dyDescent="0.25">
      <c r="A88" s="11"/>
      <c r="B88" s="2"/>
      <c r="E88" s="2"/>
      <c r="G88" s="2"/>
      <c r="J88" s="2"/>
      <c r="L88" s="4"/>
      <c r="Z88" s="4"/>
      <c r="AN88" s="4"/>
      <c r="BA88" s="4"/>
      <c r="BM88" s="4"/>
      <c r="BZ88" s="4"/>
    </row>
    <row r="89" spans="1:78" x14ac:dyDescent="0.25">
      <c r="A89" s="11"/>
      <c r="B89" s="2"/>
      <c r="E89" s="2"/>
      <c r="G89" s="2"/>
      <c r="J89" s="2"/>
      <c r="L89" s="4"/>
      <c r="Z89" s="4"/>
      <c r="AN89" s="4"/>
      <c r="BA89" s="4"/>
      <c r="BM89" s="4"/>
      <c r="BZ89" s="4"/>
    </row>
    <row r="90" spans="1:78" x14ac:dyDescent="0.25">
      <c r="A90" s="11"/>
      <c r="B90" s="2"/>
      <c r="E90" s="2"/>
      <c r="G90" s="2"/>
      <c r="J90" s="2"/>
      <c r="L90" s="4"/>
      <c r="Z90" s="4"/>
      <c r="AN90" s="4"/>
      <c r="BA90" s="4"/>
      <c r="BM90" s="4"/>
      <c r="BZ90" s="4"/>
    </row>
    <row r="91" spans="1:78" x14ac:dyDescent="0.25">
      <c r="A91" s="11"/>
      <c r="B91" s="2"/>
      <c r="E91" s="2"/>
      <c r="G91" s="2"/>
      <c r="J91" s="2"/>
      <c r="L91" s="4"/>
      <c r="Z91" s="4"/>
      <c r="AB91" s="24" t="s">
        <v>80</v>
      </c>
      <c r="AC91" s="24"/>
      <c r="AD91" s="24"/>
      <c r="AG91" s="24" t="s">
        <v>86</v>
      </c>
      <c r="AH91" s="24"/>
      <c r="AN91" s="4"/>
      <c r="AP91" s="24" t="s">
        <v>80</v>
      </c>
      <c r="AQ91" s="24"/>
      <c r="AR91" s="24"/>
      <c r="AU91" s="24" t="s">
        <v>86</v>
      </c>
      <c r="AV91" s="24"/>
      <c r="BA91" s="4"/>
      <c r="BC91" s="24" t="s">
        <v>80</v>
      </c>
      <c r="BD91" s="24"/>
      <c r="BE91" s="24"/>
      <c r="BH91" s="24" t="s">
        <v>86</v>
      </c>
      <c r="BI91" s="24"/>
      <c r="BM91" s="4"/>
      <c r="BO91" s="24" t="s">
        <v>80</v>
      </c>
      <c r="BP91" s="24"/>
      <c r="BQ91" s="24"/>
      <c r="BT91" s="24" t="s">
        <v>86</v>
      </c>
      <c r="BU91" s="24"/>
      <c r="BZ91" s="4"/>
    </row>
    <row r="92" spans="1:78" x14ac:dyDescent="0.25">
      <c r="A92" s="11"/>
      <c r="B92" s="2"/>
      <c r="E92" s="2"/>
      <c r="G92" s="2"/>
      <c r="J92" s="2"/>
      <c r="L92" s="4"/>
      <c r="Z92" s="4"/>
      <c r="AB92" t="s">
        <v>8</v>
      </c>
      <c r="AC92" t="s">
        <v>9</v>
      </c>
      <c r="AD92" t="s">
        <v>10</v>
      </c>
      <c r="AE92" s="1" t="s">
        <v>85</v>
      </c>
      <c r="AN92" s="4"/>
      <c r="AP92" t="s">
        <v>14</v>
      </c>
      <c r="AQ92" t="s">
        <v>15</v>
      </c>
      <c r="AS92" s="1" t="s">
        <v>85</v>
      </c>
      <c r="AV92" t="s">
        <v>16</v>
      </c>
      <c r="AW92" s="17">
        <v>42186</v>
      </c>
      <c r="AY92" s="1" t="s">
        <v>85</v>
      </c>
      <c r="BA92" s="4"/>
      <c r="BC92" t="s">
        <v>14</v>
      </c>
      <c r="BD92" t="s">
        <v>15</v>
      </c>
      <c r="BF92" s="1" t="s">
        <v>85</v>
      </c>
      <c r="BI92" t="s">
        <v>16</v>
      </c>
      <c r="BJ92" s="17"/>
      <c r="BM92" s="4"/>
      <c r="BO92" t="s">
        <v>20</v>
      </c>
      <c r="BP92" t="s">
        <v>16</v>
      </c>
      <c r="BR92" s="1" t="s">
        <v>85</v>
      </c>
      <c r="BU92" t="s">
        <v>17</v>
      </c>
      <c r="BZ92" s="4"/>
    </row>
    <row r="93" spans="1:78" x14ac:dyDescent="0.25">
      <c r="A93" s="11"/>
      <c r="B93" s="2"/>
      <c r="E93" s="2"/>
      <c r="G93" s="2"/>
      <c r="J93" s="2"/>
      <c r="L93" s="4"/>
      <c r="N93" s="21" t="s">
        <v>80</v>
      </c>
      <c r="O93" s="21"/>
      <c r="P93" s="21"/>
      <c r="T93" s="24" t="s">
        <v>86</v>
      </c>
      <c r="U93" s="24"/>
      <c r="Z93" s="4"/>
      <c r="AA93" t="s">
        <v>84</v>
      </c>
      <c r="AE93" s="1"/>
      <c r="AG93" t="s">
        <v>84</v>
      </c>
      <c r="AN93" s="4"/>
      <c r="AO93" t="s">
        <v>84</v>
      </c>
      <c r="AS93" s="1"/>
      <c r="AU93" t="s">
        <v>84</v>
      </c>
      <c r="AY93" s="1"/>
      <c r="BA93" s="4"/>
      <c r="BB93" t="s">
        <v>84</v>
      </c>
      <c r="BF93" s="1"/>
      <c r="BH93" t="s">
        <v>84</v>
      </c>
      <c r="BM93" s="4"/>
      <c r="BN93" t="s">
        <v>84</v>
      </c>
      <c r="BR93" s="1"/>
      <c r="BT93" t="s">
        <v>84</v>
      </c>
      <c r="BZ93" s="4"/>
    </row>
    <row r="94" spans="1:78" x14ac:dyDescent="0.25">
      <c r="A94" s="11"/>
      <c r="B94" s="2"/>
      <c r="E94" s="2"/>
      <c r="G94" s="2"/>
      <c r="J94" s="2"/>
      <c r="L94" s="4"/>
      <c r="N94" t="s">
        <v>8</v>
      </c>
      <c r="O94" t="s">
        <v>9</v>
      </c>
      <c r="P94" t="s">
        <v>10</v>
      </c>
      <c r="Q94" s="1" t="s">
        <v>85</v>
      </c>
      <c r="Z94" s="4"/>
      <c r="AE94" s="1"/>
      <c r="AN94" s="4"/>
      <c r="AS94" s="1"/>
      <c r="AY94" s="1"/>
      <c r="BA94" s="4"/>
      <c r="BF94" s="1"/>
      <c r="BM94" s="4"/>
      <c r="BR94" s="1"/>
      <c r="BZ94" s="4"/>
    </row>
    <row r="95" spans="1:78" x14ac:dyDescent="0.25">
      <c r="A95" s="11"/>
      <c r="B95" s="2"/>
      <c r="E95" s="2"/>
      <c r="G95" s="2"/>
      <c r="J95" s="2"/>
      <c r="L95" s="4"/>
      <c r="M95" t="s">
        <v>84</v>
      </c>
      <c r="Q95" s="1"/>
      <c r="T95" t="s">
        <v>84</v>
      </c>
      <c r="U95" t="s">
        <v>87</v>
      </c>
      <c r="Z95" s="4"/>
      <c r="AA95" t="s">
        <v>77</v>
      </c>
      <c r="AB95">
        <v>24.4166666666667</v>
      </c>
      <c r="AC95">
        <v>63.75</v>
      </c>
      <c r="AD95">
        <v>96.9166666666667</v>
      </c>
      <c r="AE95" s="1">
        <f>AVERAGE(AB95:AD95)</f>
        <v>61.694444444444464</v>
      </c>
      <c r="AG95" t="s">
        <v>77</v>
      </c>
      <c r="AH95">
        <v>47.5833333333333</v>
      </c>
      <c r="AN95" s="4"/>
      <c r="AO95" t="s">
        <v>77</v>
      </c>
      <c r="AP95">
        <v>55.75</v>
      </c>
      <c r="AQ95">
        <v>73.4166666666667</v>
      </c>
      <c r="AS95" s="1">
        <f>AVERAGE(AP95:AR95)</f>
        <v>64.583333333333343</v>
      </c>
      <c r="AU95" t="s">
        <v>77</v>
      </c>
      <c r="AV95">
        <v>75.5833333333333</v>
      </c>
      <c r="AW95">
        <v>31</v>
      </c>
      <c r="AY95" s="1">
        <f>AVERAGE(AV95:AX95)</f>
        <v>53.29166666666665</v>
      </c>
      <c r="BA95" s="4"/>
      <c r="BB95" t="s">
        <v>77</v>
      </c>
      <c r="BC95">
        <v>17.3333333333333</v>
      </c>
      <c r="BD95">
        <v>46.9166666666667</v>
      </c>
      <c r="BF95" s="1">
        <f>AVERAGE(BC95:BE95)</f>
        <v>32.125</v>
      </c>
      <c r="BH95" t="s">
        <v>77</v>
      </c>
      <c r="BI95">
        <v>48.6666666666667</v>
      </c>
      <c r="BM95" s="4"/>
      <c r="BN95" t="s">
        <v>77</v>
      </c>
      <c r="BO95">
        <v>32.8333333333333</v>
      </c>
      <c r="BP95">
        <v>36.25</v>
      </c>
      <c r="BR95" s="1">
        <f>AVERAGE(BO95:BQ95)</f>
        <v>34.54166666666665</v>
      </c>
      <c r="BT95" t="s">
        <v>77</v>
      </c>
      <c r="BU95">
        <v>45.1666666666667</v>
      </c>
      <c r="BZ95" s="4"/>
    </row>
    <row r="96" spans="1:78" x14ac:dyDescent="0.25">
      <c r="A96" s="11"/>
      <c r="B96" s="2"/>
      <c r="E96" s="2"/>
      <c r="G96" s="2"/>
      <c r="J96" s="2"/>
      <c r="L96" s="4"/>
      <c r="Q96" s="1"/>
      <c r="Z96" s="4"/>
      <c r="AA96" t="s">
        <v>78</v>
      </c>
      <c r="AB96">
        <v>67.75</v>
      </c>
      <c r="AC96">
        <v>86.0833333333333</v>
      </c>
      <c r="AD96">
        <v>23</v>
      </c>
      <c r="AE96" s="1">
        <f>AVERAGE(AB96:AD96)</f>
        <v>58.944444444444436</v>
      </c>
      <c r="AG96" t="s">
        <v>78</v>
      </c>
      <c r="AH96">
        <v>42.1666666666667</v>
      </c>
      <c r="AN96" s="4"/>
      <c r="AO96" t="s">
        <v>78</v>
      </c>
      <c r="AP96">
        <v>32.1666666666667</v>
      </c>
      <c r="AQ96">
        <v>26.8333333333333</v>
      </c>
      <c r="AS96" s="1">
        <f>AVERAGE(AP96:AR96)</f>
        <v>29.5</v>
      </c>
      <c r="AU96" t="s">
        <v>78</v>
      </c>
      <c r="AV96">
        <v>25.8333333333333</v>
      </c>
      <c r="AW96">
        <v>8.1666666666666696</v>
      </c>
      <c r="AY96" s="1">
        <f>AVERAGE(AV96:AX96)</f>
        <v>16.999999999999986</v>
      </c>
      <c r="BA96" s="4"/>
      <c r="BB96" t="s">
        <v>78</v>
      </c>
      <c r="BC96">
        <v>78.25</v>
      </c>
      <c r="BD96">
        <v>30.6666666666667</v>
      </c>
      <c r="BF96" s="1">
        <f>AVERAGE(BC96:BE96)</f>
        <v>54.45833333333335</v>
      </c>
      <c r="BH96" t="s">
        <v>78</v>
      </c>
      <c r="BI96">
        <v>46.5</v>
      </c>
      <c r="BM96" s="4"/>
      <c r="BN96" t="s">
        <v>78</v>
      </c>
      <c r="BO96">
        <v>87.0833333333333</v>
      </c>
      <c r="BP96">
        <v>46.3333333333333</v>
      </c>
      <c r="BR96" s="1">
        <f>AVERAGE(BO96:BQ96)</f>
        <v>66.7083333333333</v>
      </c>
      <c r="BT96" t="s">
        <v>78</v>
      </c>
      <c r="BU96">
        <v>74.75</v>
      </c>
      <c r="BZ96" s="4"/>
    </row>
    <row r="97" spans="1:78" x14ac:dyDescent="0.25">
      <c r="A97" s="11"/>
      <c r="B97" s="2"/>
      <c r="E97" s="2"/>
      <c r="G97" s="2"/>
      <c r="J97" s="2"/>
      <c r="L97" s="4"/>
      <c r="M97" t="s">
        <v>77</v>
      </c>
      <c r="N97">
        <v>76.5</v>
      </c>
      <c r="O97">
        <v>72.8333333333333</v>
      </c>
      <c r="P97">
        <v>80.6666666666667</v>
      </c>
      <c r="Q97" s="1">
        <f>AVERAGE(N97:P97)</f>
        <v>76.666666666666671</v>
      </c>
      <c r="T97" t="s">
        <v>77</v>
      </c>
      <c r="U97">
        <v>11</v>
      </c>
      <c r="Z97" s="4"/>
      <c r="AE97" s="1"/>
      <c r="AN97" s="4"/>
      <c r="AS97" s="1"/>
      <c r="AY97" s="1"/>
      <c r="BA97" s="4"/>
      <c r="BF97" s="1"/>
      <c r="BM97" s="4"/>
      <c r="BR97" s="1"/>
      <c r="BZ97" s="4"/>
    </row>
    <row r="98" spans="1:78" x14ac:dyDescent="0.25">
      <c r="A98" s="11"/>
      <c r="B98" s="2"/>
      <c r="E98" s="2"/>
      <c r="G98" s="2"/>
      <c r="J98" s="2"/>
      <c r="L98" s="4"/>
      <c r="M98" t="s">
        <v>78</v>
      </c>
      <c r="N98">
        <v>33.3333333333333</v>
      </c>
      <c r="O98">
        <v>34.5833333333333</v>
      </c>
      <c r="P98">
        <v>10.5833333333333</v>
      </c>
      <c r="Q98" s="1">
        <f t="shared" ref="Q98" si="27">AVERAGE(N98:P98)</f>
        <v>26.166666666666632</v>
      </c>
      <c r="T98" t="s">
        <v>78</v>
      </c>
      <c r="U98">
        <v>96.8333333333333</v>
      </c>
      <c r="Z98" s="4"/>
      <c r="AE98" s="1"/>
      <c r="AN98" s="4"/>
      <c r="AS98" s="1"/>
      <c r="AY98" s="1"/>
      <c r="BA98" s="4"/>
      <c r="BF98" s="1"/>
      <c r="BM98" s="4"/>
      <c r="BR98" s="1"/>
      <c r="BZ98" s="4"/>
    </row>
    <row r="99" spans="1:78" x14ac:dyDescent="0.25">
      <c r="A99" s="11"/>
      <c r="B99" s="2"/>
      <c r="E99" s="2"/>
      <c r="G99" s="2"/>
      <c r="J99" s="2"/>
      <c r="L99" s="4"/>
      <c r="Q99" s="1"/>
      <c r="Z99" s="4"/>
      <c r="AE99" s="1"/>
      <c r="AN99" s="4"/>
      <c r="AS99" s="1"/>
      <c r="AY99" s="1"/>
      <c r="BA99" s="4"/>
      <c r="BF99" s="1"/>
      <c r="BM99" s="4"/>
      <c r="BR99" s="1"/>
      <c r="BZ99" s="4"/>
    </row>
    <row r="100" spans="1:78" x14ac:dyDescent="0.25">
      <c r="A100" s="11"/>
      <c r="B100" s="2"/>
      <c r="E100" s="2"/>
      <c r="G100" s="2"/>
      <c r="J100" s="2"/>
      <c r="L100" s="4"/>
      <c r="Q100" s="1"/>
      <c r="Z100" s="4"/>
      <c r="AE100" s="1"/>
      <c r="AN100" s="4"/>
      <c r="AS100" s="1"/>
      <c r="AY100" s="1"/>
      <c r="BA100" s="4"/>
      <c r="BF100" s="1"/>
      <c r="BM100" s="4"/>
      <c r="BR100" s="1"/>
      <c r="BZ100" s="4"/>
    </row>
    <row r="101" spans="1:78" x14ac:dyDescent="0.25">
      <c r="A101" s="11"/>
      <c r="B101" s="2"/>
      <c r="E101" s="2"/>
      <c r="G101" s="2"/>
      <c r="J101" s="2"/>
      <c r="L101" s="4"/>
      <c r="Q101" s="1"/>
      <c r="Z101" s="4"/>
      <c r="AE101" s="1"/>
      <c r="AN101" s="4"/>
      <c r="AS101" s="1"/>
      <c r="AY101" s="1"/>
      <c r="BA101" s="4"/>
      <c r="BF101" s="1"/>
      <c r="BM101" s="4"/>
      <c r="BR101" s="1"/>
      <c r="BZ101" s="4"/>
    </row>
    <row r="102" spans="1:78" x14ac:dyDescent="0.25">
      <c r="A102" s="11"/>
      <c r="B102" s="2"/>
      <c r="E102" s="2"/>
      <c r="G102" s="2"/>
      <c r="J102" s="2"/>
      <c r="L102" s="4"/>
      <c r="Q102" s="1"/>
      <c r="Z102" s="4"/>
      <c r="AE102" s="1"/>
      <c r="AN102" s="4"/>
      <c r="AS102" s="1"/>
      <c r="AY102" s="1"/>
      <c r="BA102" s="4"/>
      <c r="BF102" s="1"/>
      <c r="BM102" s="4"/>
      <c r="BR102" s="1"/>
      <c r="BZ102" s="4"/>
    </row>
    <row r="103" spans="1:78" x14ac:dyDescent="0.25">
      <c r="A103" s="11"/>
      <c r="B103" s="2"/>
      <c r="E103" s="2"/>
      <c r="G103" s="2"/>
      <c r="J103" s="2"/>
      <c r="L103" s="4"/>
      <c r="Q103" s="1"/>
      <c r="Z103" s="4"/>
      <c r="AE103" s="1"/>
      <c r="AN103" s="4"/>
      <c r="AS103" s="1"/>
      <c r="AY103" s="1"/>
      <c r="BA103" s="4"/>
      <c r="BF103" s="1"/>
      <c r="BM103" s="4"/>
      <c r="BR103" s="1"/>
      <c r="BZ103" s="4"/>
    </row>
    <row r="104" spans="1:78" x14ac:dyDescent="0.25">
      <c r="B104" s="2"/>
      <c r="E104" s="2"/>
      <c r="G104" s="2"/>
      <c r="J104" s="2"/>
      <c r="L104" s="4"/>
      <c r="Q104" s="1"/>
      <c r="Z104" s="4"/>
      <c r="AE104" s="1"/>
      <c r="AN104" s="4"/>
      <c r="AS104" s="1"/>
      <c r="AY104" s="1"/>
      <c r="BA104" s="4"/>
      <c r="BF104" s="1"/>
      <c r="BM104" s="4"/>
      <c r="BR104" s="1"/>
      <c r="BZ104" s="4"/>
    </row>
    <row r="105" spans="1:78" x14ac:dyDescent="0.25">
      <c r="B105" s="2"/>
      <c r="E105" s="2"/>
      <c r="G105" s="2"/>
      <c r="J105" s="2"/>
      <c r="L105" s="4"/>
      <c r="Q105" s="1"/>
      <c r="Z105" s="4"/>
      <c r="AE105" s="1"/>
      <c r="AN105" s="4"/>
      <c r="AS105" s="1"/>
      <c r="AY105" s="1"/>
      <c r="BA105" s="4"/>
      <c r="BF105" s="1"/>
      <c r="BM105" s="4"/>
      <c r="BR105" s="1"/>
      <c r="BZ105" s="4"/>
    </row>
    <row r="106" spans="1:78" x14ac:dyDescent="0.25">
      <c r="B106" s="2"/>
      <c r="E106" s="2"/>
      <c r="G106" s="2"/>
      <c r="J106" s="2"/>
      <c r="L106" s="4"/>
      <c r="Q106" s="1"/>
      <c r="Z106" s="4"/>
      <c r="AN106" s="4"/>
      <c r="BA106" s="4"/>
      <c r="BM106" s="4"/>
      <c r="BZ106" s="4"/>
    </row>
    <row r="107" spans="1:78" x14ac:dyDescent="0.25">
      <c r="B107" s="2"/>
      <c r="E107" s="2"/>
      <c r="G107" s="2"/>
      <c r="J107" s="2"/>
      <c r="L107" s="4"/>
      <c r="Q107" s="1"/>
      <c r="Z107" s="4"/>
      <c r="AN107" s="4"/>
      <c r="BA107" s="4"/>
      <c r="BM107" s="4"/>
      <c r="BZ107" s="4"/>
    </row>
    <row r="108" spans="1:78" x14ac:dyDescent="0.25">
      <c r="B108" s="2"/>
      <c r="E108" s="2"/>
      <c r="G108" s="2"/>
      <c r="J108" s="2"/>
      <c r="L108" s="4"/>
      <c r="Z108" s="4"/>
      <c r="AN108" s="4"/>
      <c r="BA108" s="4"/>
      <c r="BM108" s="4"/>
      <c r="BZ108" s="4"/>
    </row>
    <row r="109" spans="1:78" x14ac:dyDescent="0.25">
      <c r="B109" s="2"/>
      <c r="E109" s="2"/>
      <c r="G109" s="2"/>
      <c r="J109" s="2"/>
      <c r="L109" s="4"/>
      <c r="Z109" s="4"/>
      <c r="AN109" s="4"/>
      <c r="BA109" s="4"/>
      <c r="BM109" s="4"/>
      <c r="BZ109" s="4"/>
    </row>
    <row r="110" spans="1:78" x14ac:dyDescent="0.25">
      <c r="B110" s="2"/>
      <c r="E110" s="2"/>
      <c r="G110" s="2"/>
      <c r="J110" s="2"/>
      <c r="L110" s="4"/>
      <c r="Z110" s="4"/>
      <c r="AN110" s="4"/>
      <c r="BA110" s="4"/>
      <c r="BM110" s="4"/>
      <c r="BZ110" s="4"/>
    </row>
    <row r="111" spans="1:78" x14ac:dyDescent="0.25">
      <c r="B111" s="2"/>
      <c r="E111" s="2"/>
      <c r="G111" s="2"/>
      <c r="J111" s="2"/>
      <c r="L111" s="4"/>
      <c r="Z111" s="4"/>
      <c r="AN111" s="4"/>
      <c r="BA111" s="4"/>
      <c r="BM111" s="4"/>
      <c r="BZ111" s="4"/>
    </row>
    <row r="112" spans="1:78" x14ac:dyDescent="0.25">
      <c r="B112" s="2"/>
      <c r="E112" s="2"/>
      <c r="G112" s="2"/>
      <c r="J112" s="2"/>
      <c r="L112" s="4"/>
      <c r="Z112" s="4"/>
      <c r="AN112" s="4"/>
      <c r="BA112" s="4"/>
      <c r="BM112" s="4"/>
      <c r="BZ112" s="4"/>
    </row>
    <row r="113" spans="2:78" x14ac:dyDescent="0.25">
      <c r="B113" s="2"/>
      <c r="E113" s="2"/>
      <c r="G113" s="2"/>
      <c r="J113" s="2"/>
      <c r="L113" s="4"/>
      <c r="Z113" s="4"/>
      <c r="AN113" s="4"/>
      <c r="BA113" s="4"/>
      <c r="BM113" s="4"/>
      <c r="BZ113" s="4"/>
    </row>
    <row r="114" spans="2:78" x14ac:dyDescent="0.25">
      <c r="B114" s="2"/>
      <c r="E114" s="2"/>
      <c r="G114" s="2"/>
      <c r="J114" s="2"/>
      <c r="L114" s="4"/>
      <c r="Z114" s="4"/>
      <c r="AN114" s="4"/>
      <c r="BA114" s="4"/>
      <c r="BM114" s="4"/>
      <c r="BZ114" s="4"/>
    </row>
    <row r="115" spans="2:78" x14ac:dyDescent="0.25">
      <c r="B115" s="2"/>
      <c r="E115" s="2"/>
      <c r="G115" s="2"/>
      <c r="J115" s="2"/>
      <c r="L115" s="4"/>
      <c r="Z115" s="4"/>
      <c r="AN115" s="4"/>
      <c r="BA115" s="4"/>
      <c r="BM115" s="4"/>
      <c r="BZ115" s="4"/>
    </row>
    <row r="116" spans="2:78" x14ac:dyDescent="0.25">
      <c r="B116" s="2"/>
      <c r="E116" s="2"/>
      <c r="G116" s="2"/>
      <c r="J116" s="2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2:78" x14ac:dyDescent="0.25">
      <c r="B117" s="2"/>
      <c r="E117" s="2"/>
      <c r="G117" s="2"/>
      <c r="J117" s="2"/>
    </row>
    <row r="118" spans="2:78" x14ac:dyDescent="0.25">
      <c r="B118" s="2"/>
      <c r="E118" s="2"/>
      <c r="G118" s="2"/>
      <c r="J118" s="2"/>
    </row>
    <row r="119" spans="2:78" x14ac:dyDescent="0.25">
      <c r="B119" s="2"/>
      <c r="E119" s="2"/>
      <c r="G119" s="2"/>
      <c r="J119" s="2"/>
    </row>
    <row r="120" spans="2:78" x14ac:dyDescent="0.25">
      <c r="B120" s="2"/>
      <c r="E120" s="2"/>
      <c r="G120" s="2"/>
      <c r="J120" s="2"/>
    </row>
    <row r="121" spans="2:78" x14ac:dyDescent="0.25">
      <c r="E121" s="2"/>
      <c r="G121" s="2"/>
      <c r="J121" s="2"/>
    </row>
    <row r="122" spans="2:78" x14ac:dyDescent="0.25">
      <c r="E122" s="2"/>
      <c r="G122" s="2"/>
      <c r="J122" s="2"/>
    </row>
    <row r="123" spans="2:78" x14ac:dyDescent="0.25">
      <c r="G123" s="2"/>
      <c r="J123" s="2"/>
    </row>
    <row r="124" spans="2:78" x14ac:dyDescent="0.25">
      <c r="G124" s="2"/>
      <c r="J124" s="2"/>
    </row>
    <row r="129" spans="2:76" x14ac:dyDescent="0.25">
      <c r="P129" s="1"/>
      <c r="Q129" s="1"/>
      <c r="R129" s="1"/>
      <c r="S129" s="1"/>
      <c r="U129" s="1"/>
      <c r="V129" s="1"/>
      <c r="W129" s="1"/>
      <c r="X129" s="1"/>
      <c r="AD129" s="1"/>
      <c r="AE129" s="1"/>
      <c r="AF129" s="1"/>
      <c r="AG129" s="1"/>
      <c r="AI129" s="1"/>
      <c r="AJ129" s="1"/>
      <c r="AK129" s="1"/>
      <c r="AL129" s="1"/>
      <c r="AQ129" s="24"/>
      <c r="AR129" s="24"/>
      <c r="AS129" s="24"/>
      <c r="AT129" s="24"/>
      <c r="AV129" s="24"/>
      <c r="AW129" s="24"/>
      <c r="AX129" s="24"/>
      <c r="AY129" s="24"/>
      <c r="BD129" s="24"/>
      <c r="BE129" s="24"/>
      <c r="BF129" s="24"/>
      <c r="BG129" s="24"/>
      <c r="BI129" s="24"/>
      <c r="BJ129" s="24"/>
      <c r="BK129" s="24"/>
      <c r="BL129" s="24"/>
      <c r="BP129" s="24"/>
      <c r="BQ129" s="24"/>
      <c r="BR129" s="24"/>
      <c r="BS129" s="24"/>
      <c r="BU129" s="24"/>
      <c r="BV129" s="24"/>
      <c r="BW129" s="24"/>
      <c r="BX129" s="24"/>
    </row>
    <row r="130" spans="2:76" x14ac:dyDescent="0.25">
      <c r="P130" s="1"/>
      <c r="Q130" s="11"/>
      <c r="R130" s="11"/>
      <c r="S130" s="1"/>
      <c r="U130" s="1"/>
      <c r="V130" s="11"/>
      <c r="W130" s="11"/>
      <c r="X130" s="1"/>
      <c r="AD130" s="1"/>
      <c r="AE130" s="11"/>
      <c r="AF130" s="11"/>
      <c r="AG130" s="1"/>
      <c r="AI130" s="1"/>
      <c r="AJ130" s="11"/>
      <c r="AK130" s="11"/>
      <c r="AL130" s="1"/>
      <c r="AQ130" s="1"/>
      <c r="AR130" s="23"/>
      <c r="AS130" s="23"/>
      <c r="AT130" s="1"/>
      <c r="AV130" s="1"/>
      <c r="AW130" s="23"/>
      <c r="AX130" s="23"/>
      <c r="AY130" s="1"/>
      <c r="BD130" s="1"/>
      <c r="BE130" s="23"/>
      <c r="BF130" s="23"/>
      <c r="BG130" s="1"/>
      <c r="BI130" s="1"/>
      <c r="BJ130" s="23"/>
      <c r="BK130" s="23"/>
      <c r="BL130" s="1"/>
      <c r="BP130" s="1"/>
      <c r="BQ130" s="23"/>
      <c r="BR130" s="23"/>
      <c r="BS130" s="1"/>
      <c r="BU130" s="1"/>
      <c r="BV130" s="23"/>
      <c r="BW130" s="23"/>
      <c r="BX130" s="1"/>
    </row>
    <row r="131" spans="2:76" x14ac:dyDescent="0.25">
      <c r="Q131" s="3"/>
      <c r="R131" s="3"/>
      <c r="V131" s="3"/>
      <c r="W131" s="3"/>
      <c r="AE131" s="3"/>
      <c r="AF131" s="3"/>
      <c r="AJ131" s="3"/>
      <c r="AK131" s="3"/>
      <c r="AR131" s="3"/>
      <c r="AS131" s="3"/>
      <c r="AW131" s="3"/>
      <c r="AX131" s="3"/>
      <c r="BE131" s="3"/>
      <c r="BF131" s="3"/>
      <c r="BJ131" s="3"/>
      <c r="BK131" s="3"/>
      <c r="BQ131" s="3"/>
      <c r="BR131" s="3"/>
      <c r="BV131" s="3"/>
      <c r="BW131" s="3"/>
    </row>
    <row r="132" spans="2:76" x14ac:dyDescent="0.25">
      <c r="P132" s="2"/>
      <c r="S132" s="2"/>
      <c r="U132" s="2"/>
      <c r="X132" s="2"/>
      <c r="AD132" s="2"/>
      <c r="AG132" s="2"/>
      <c r="AI132" s="2"/>
      <c r="AL132" s="2"/>
      <c r="AQ132" s="22"/>
      <c r="AT132" s="22"/>
      <c r="AV132" s="22"/>
      <c r="AY132" s="22"/>
      <c r="BD132" s="22"/>
      <c r="BI132" s="22"/>
      <c r="BP132" s="22"/>
      <c r="BS132" s="22"/>
      <c r="BU132" s="22"/>
      <c r="BX132" s="22"/>
    </row>
    <row r="133" spans="2:76" x14ac:dyDescent="0.25">
      <c r="P133" s="2"/>
      <c r="S133" s="2"/>
      <c r="U133" s="2"/>
      <c r="X133" s="2"/>
      <c r="AD133" s="2"/>
      <c r="AG133" s="2"/>
      <c r="AI133" s="2"/>
      <c r="AL133" s="2"/>
      <c r="AQ133" s="22"/>
      <c r="AT133" s="22"/>
      <c r="AV133" s="22"/>
      <c r="AY133" s="22"/>
      <c r="BD133" s="22"/>
      <c r="BI133" s="22"/>
      <c r="BP133" s="22"/>
      <c r="BS133" s="22"/>
      <c r="BU133" s="22"/>
      <c r="BX133" s="22"/>
    </row>
    <row r="134" spans="2:76" x14ac:dyDescent="0.25">
      <c r="P134" s="2"/>
      <c r="S134" s="2"/>
      <c r="U134" s="2"/>
      <c r="X134" s="2"/>
      <c r="AD134" s="2"/>
      <c r="AG134" s="2"/>
      <c r="AI134" s="2"/>
      <c r="AL134" s="2"/>
      <c r="AQ134" s="22"/>
      <c r="AT134" s="22"/>
      <c r="AV134" s="22"/>
      <c r="AY134" s="22"/>
      <c r="BD134" s="22"/>
      <c r="BI134" s="22"/>
      <c r="BP134" s="22"/>
      <c r="BS134" s="22"/>
      <c r="BU134" s="22"/>
      <c r="BX134" s="22"/>
    </row>
    <row r="135" spans="2:76" x14ac:dyDescent="0.25">
      <c r="P135" s="2"/>
      <c r="S135" s="2"/>
      <c r="U135" s="2"/>
      <c r="X135" s="2"/>
      <c r="AD135" s="2"/>
      <c r="AG135" s="2"/>
      <c r="AI135" s="2"/>
      <c r="AL135" s="2"/>
      <c r="AQ135" s="22"/>
      <c r="AT135" s="22"/>
      <c r="AV135" s="22"/>
      <c r="AY135" s="22"/>
      <c r="BD135" s="22"/>
      <c r="BI135" s="22"/>
      <c r="BP135" s="22"/>
      <c r="BS135" s="22"/>
      <c r="BU135" s="22"/>
      <c r="BX135" s="22"/>
    </row>
    <row r="136" spans="2:76" x14ac:dyDescent="0.25">
      <c r="B136" s="1"/>
      <c r="C136" s="1"/>
      <c r="D136" s="1"/>
      <c r="E136" s="1"/>
      <c r="F136" s="1"/>
      <c r="G136" s="1"/>
      <c r="H136" s="1"/>
      <c r="I136" s="1"/>
      <c r="J136" s="1"/>
      <c r="P136" s="2"/>
      <c r="S136" s="2"/>
      <c r="U136" s="2"/>
      <c r="X136" s="2"/>
      <c r="AD136" s="2"/>
      <c r="AG136" s="2"/>
      <c r="AI136" s="2"/>
      <c r="AL136" s="2"/>
      <c r="AQ136" s="22"/>
      <c r="AT136" s="22"/>
      <c r="AV136" s="22"/>
      <c r="AY136" s="22"/>
      <c r="BD136" s="22"/>
      <c r="BI136" s="22"/>
      <c r="BP136" s="22"/>
      <c r="BS136" s="22"/>
      <c r="BU136" s="22"/>
      <c r="BX136" s="22"/>
    </row>
    <row r="137" spans="2:76" x14ac:dyDescent="0.25">
      <c r="E137" s="1"/>
      <c r="J137" s="1"/>
      <c r="P137" s="2"/>
      <c r="S137" s="2"/>
      <c r="U137" s="2"/>
      <c r="X137" s="2"/>
      <c r="AD137" s="2"/>
      <c r="AG137" s="2"/>
      <c r="AI137" s="2"/>
      <c r="AL137" s="2"/>
      <c r="AQ137" s="22"/>
      <c r="AT137" s="22"/>
      <c r="AV137" s="22"/>
      <c r="AY137" s="22"/>
      <c r="BD137" s="22"/>
      <c r="BI137" s="22"/>
      <c r="BP137" s="22"/>
      <c r="BS137" s="22"/>
      <c r="BU137" s="22"/>
      <c r="BX137" s="22"/>
    </row>
    <row r="138" spans="2:76" x14ac:dyDescent="0.25">
      <c r="E138" s="1"/>
      <c r="J138" s="1"/>
      <c r="P138" s="2"/>
      <c r="S138" s="2"/>
      <c r="U138" s="2"/>
      <c r="X138" s="2"/>
      <c r="AD138" s="2"/>
      <c r="AG138" s="2"/>
      <c r="AI138" s="2"/>
      <c r="AL138" s="2"/>
      <c r="AQ138" s="22"/>
      <c r="AT138" s="22"/>
      <c r="AV138" s="22"/>
      <c r="AY138" s="22"/>
      <c r="BD138" s="22"/>
      <c r="BI138" s="22"/>
      <c r="BP138" s="22"/>
      <c r="BS138" s="22"/>
      <c r="BU138" s="22"/>
      <c r="BX138" s="22"/>
    </row>
    <row r="139" spans="2:76" x14ac:dyDescent="0.25">
      <c r="E139" s="1"/>
      <c r="J139" s="1"/>
      <c r="P139" s="2"/>
      <c r="S139" s="2"/>
      <c r="U139" s="2"/>
      <c r="X139" s="2"/>
      <c r="AD139" s="2"/>
      <c r="AG139" s="2"/>
      <c r="AI139" s="2"/>
      <c r="AL139" s="2"/>
      <c r="AQ139" s="22"/>
      <c r="AT139" s="22"/>
      <c r="AV139" s="22"/>
      <c r="AY139" s="22"/>
      <c r="BD139" s="22"/>
      <c r="BI139" s="22"/>
      <c r="BP139" s="22"/>
      <c r="BS139" s="22"/>
      <c r="BU139" s="22"/>
      <c r="BX139" s="22"/>
    </row>
    <row r="140" spans="2:76" x14ac:dyDescent="0.25">
      <c r="E140" s="1"/>
      <c r="J140" s="1"/>
      <c r="P140" s="2"/>
      <c r="S140" s="2"/>
      <c r="U140" s="2"/>
      <c r="X140" s="2"/>
      <c r="AD140" s="2"/>
      <c r="AG140" s="2"/>
      <c r="AI140" s="2"/>
      <c r="AL140" s="2"/>
      <c r="AQ140" s="22"/>
      <c r="AT140" s="22"/>
      <c r="AV140" s="22"/>
      <c r="AY140" s="22"/>
      <c r="BD140" s="22"/>
      <c r="BI140" s="22"/>
      <c r="BP140" s="22"/>
      <c r="BS140" s="22"/>
      <c r="BU140" s="22"/>
      <c r="BX140" s="22"/>
    </row>
    <row r="141" spans="2:76" x14ac:dyDescent="0.25">
      <c r="E141" s="1"/>
      <c r="J141" s="1"/>
      <c r="P141" s="2"/>
      <c r="S141" s="2"/>
      <c r="U141" s="2"/>
      <c r="X141" s="2"/>
      <c r="AD141" s="2"/>
      <c r="AG141" s="2"/>
      <c r="AI141" s="2"/>
      <c r="AL141" s="2"/>
      <c r="AQ141" s="22"/>
      <c r="AT141" s="22"/>
      <c r="AV141" s="22"/>
      <c r="AY141" s="22"/>
      <c r="BD141" s="22"/>
      <c r="BI141" s="22"/>
      <c r="BP141" s="22"/>
      <c r="BS141" s="22"/>
      <c r="BU141" s="22"/>
      <c r="BX141" s="22"/>
    </row>
    <row r="142" spans="2:76" x14ac:dyDescent="0.25">
      <c r="P142" s="2"/>
      <c r="S142" s="2"/>
      <c r="U142" s="2"/>
      <c r="X142" s="2"/>
      <c r="AD142" s="2"/>
      <c r="AG142" s="2"/>
      <c r="AI142" s="2"/>
      <c r="AL142" s="2"/>
      <c r="AQ142" s="22"/>
      <c r="AT142" s="22"/>
      <c r="AV142" s="22"/>
      <c r="AY142" s="22"/>
      <c r="BD142" s="22"/>
      <c r="BI142" s="22"/>
      <c r="BP142" s="22"/>
      <c r="BS142" s="22"/>
      <c r="BU142" s="22"/>
      <c r="BX142" s="22"/>
    </row>
    <row r="143" spans="2:76" x14ac:dyDescent="0.25">
      <c r="E143" s="1"/>
      <c r="J143" s="1"/>
      <c r="P143" s="2"/>
      <c r="U143" s="2"/>
      <c r="AD143" s="2"/>
      <c r="AG143" s="2"/>
      <c r="AI143" s="2"/>
      <c r="AL143" s="2"/>
      <c r="AQ143" s="22"/>
      <c r="AT143" s="22"/>
      <c r="AV143" s="22"/>
      <c r="AY143" s="22"/>
      <c r="BD143" s="22"/>
      <c r="BI143" s="22"/>
      <c r="BP143" s="22"/>
      <c r="BS143" s="22"/>
      <c r="BU143" s="22"/>
      <c r="BX143" s="22"/>
    </row>
    <row r="144" spans="2:76" x14ac:dyDescent="0.25">
      <c r="B144" s="1"/>
      <c r="E144" s="1"/>
      <c r="J144" s="1"/>
      <c r="P144" s="2"/>
      <c r="U144" s="2"/>
      <c r="AD144" s="2"/>
      <c r="AG144" s="2"/>
      <c r="AI144" s="2"/>
      <c r="AL144" s="2"/>
      <c r="AQ144" s="22"/>
      <c r="AT144" s="22"/>
      <c r="AV144" s="22"/>
      <c r="AY144" s="22"/>
      <c r="BD144" s="22"/>
      <c r="BI144" s="22"/>
      <c r="BP144" s="22"/>
      <c r="BS144" s="22"/>
      <c r="BU144" s="22"/>
      <c r="BX144" s="22"/>
    </row>
    <row r="145" spans="2:76" x14ac:dyDescent="0.25">
      <c r="B145" s="6"/>
      <c r="E145" s="1"/>
      <c r="J145" s="1"/>
      <c r="P145" s="2"/>
      <c r="U145" s="2"/>
      <c r="AD145" s="2"/>
      <c r="AG145" s="2"/>
      <c r="AI145" s="2"/>
      <c r="AL145" s="2"/>
      <c r="AQ145" s="22"/>
      <c r="AT145" s="22"/>
      <c r="AV145" s="22"/>
      <c r="AY145" s="22"/>
      <c r="BD145" s="22"/>
      <c r="BI145" s="22"/>
      <c r="BP145" s="22"/>
      <c r="BS145" s="22"/>
      <c r="BU145" s="22"/>
      <c r="BX145" s="22"/>
    </row>
    <row r="146" spans="2:76" x14ac:dyDescent="0.25">
      <c r="E146" s="1"/>
      <c r="J146" s="1"/>
      <c r="P146" s="2"/>
      <c r="U146" s="2"/>
      <c r="AD146" s="2"/>
      <c r="AG146" s="2"/>
      <c r="AI146" s="2"/>
      <c r="AL146" s="2"/>
      <c r="AQ146" s="22"/>
      <c r="AT146" s="22"/>
      <c r="AV146" s="22"/>
      <c r="AY146" s="22"/>
      <c r="BD146" s="22"/>
      <c r="BI146" s="22"/>
      <c r="BP146" s="22"/>
      <c r="BS146" s="22"/>
      <c r="BU146" s="22"/>
      <c r="BX146" s="22"/>
    </row>
    <row r="147" spans="2:76" x14ac:dyDescent="0.25">
      <c r="E147" s="1"/>
      <c r="J147" s="1"/>
      <c r="P147" s="2"/>
      <c r="U147" s="2"/>
      <c r="AD147" s="2"/>
      <c r="AG147" s="2"/>
      <c r="AI147" s="2"/>
      <c r="AL147" s="2"/>
      <c r="AQ147" s="22"/>
      <c r="AT147" s="22"/>
      <c r="AV147" s="22"/>
      <c r="AY147" s="22"/>
      <c r="BD147" s="22"/>
      <c r="BI147" s="22"/>
      <c r="BP147" s="22"/>
      <c r="BS147" s="22"/>
      <c r="BU147" s="22"/>
      <c r="BX147" s="22"/>
    </row>
    <row r="148" spans="2:76" x14ac:dyDescent="0.25">
      <c r="E148" s="1"/>
      <c r="J148" s="1"/>
      <c r="P148" s="2"/>
      <c r="U148" s="2"/>
      <c r="AD148" s="2"/>
      <c r="AG148" s="2"/>
      <c r="AI148" s="2"/>
      <c r="AL148" s="2"/>
      <c r="AQ148" s="22"/>
      <c r="AT148" s="22"/>
      <c r="AV148" s="22"/>
      <c r="AY148" s="22"/>
      <c r="BD148" s="22"/>
      <c r="BI148" s="22"/>
      <c r="BP148" s="22"/>
      <c r="BU148" s="22"/>
      <c r="BX148" s="22"/>
    </row>
    <row r="149" spans="2:76" x14ac:dyDescent="0.25">
      <c r="E149" s="1"/>
      <c r="J149" s="1"/>
      <c r="P149" s="2"/>
      <c r="U149" s="2"/>
      <c r="AD149" s="2"/>
      <c r="AG149" s="2"/>
      <c r="AI149" s="2"/>
      <c r="AL149" s="2"/>
      <c r="AQ149" s="22"/>
      <c r="AT149" s="22"/>
      <c r="AV149" s="22"/>
      <c r="AY149" s="22"/>
      <c r="BD149" s="22"/>
      <c r="BI149" s="22"/>
      <c r="BP149" s="22"/>
      <c r="BU149" s="22"/>
    </row>
    <row r="150" spans="2:76" x14ac:dyDescent="0.25">
      <c r="E150" s="1"/>
      <c r="J150" s="1"/>
      <c r="P150" s="2"/>
      <c r="U150" s="2"/>
      <c r="AD150" s="2"/>
      <c r="AG150" s="2"/>
      <c r="AI150" s="2"/>
      <c r="AL150" s="2"/>
      <c r="AQ150" s="22"/>
      <c r="AT150" s="22"/>
      <c r="AV150" s="22"/>
      <c r="AY150" s="22"/>
      <c r="BD150" s="22"/>
      <c r="BI150" s="22"/>
      <c r="BP150" s="22"/>
      <c r="BU150" s="22"/>
    </row>
    <row r="151" spans="2:76" x14ac:dyDescent="0.25">
      <c r="P151" s="2"/>
      <c r="U151" s="2"/>
      <c r="AD151" s="2"/>
      <c r="AI151" s="2"/>
      <c r="AQ151" s="22"/>
      <c r="AT151" s="22"/>
      <c r="AV151" s="22"/>
      <c r="AY151" s="22"/>
      <c r="BD151" s="22"/>
      <c r="BI151" s="22"/>
      <c r="BP151" s="22"/>
      <c r="BU151" s="22"/>
    </row>
    <row r="152" spans="2:76" x14ac:dyDescent="0.25">
      <c r="P152" s="2"/>
      <c r="U152" s="2"/>
      <c r="AD152" s="2"/>
      <c r="AI152" s="2"/>
      <c r="AQ152" s="22"/>
      <c r="AT152" s="22"/>
      <c r="AV152" s="22"/>
      <c r="AY152" s="22"/>
      <c r="BD152" s="22"/>
      <c r="BI152" s="22"/>
      <c r="BP152" s="22"/>
      <c r="BU152" s="22"/>
    </row>
    <row r="153" spans="2:76" x14ac:dyDescent="0.25">
      <c r="P153" s="2"/>
      <c r="U153" s="2"/>
      <c r="AD153" s="2"/>
      <c r="AI153" s="2"/>
      <c r="AQ153" s="22"/>
      <c r="AT153" s="22"/>
      <c r="AV153" s="22"/>
      <c r="AY153" s="22"/>
      <c r="BD153" s="22"/>
      <c r="BI153" s="22"/>
      <c r="BP153" s="22"/>
      <c r="BU153" s="22"/>
    </row>
    <row r="154" spans="2:76" x14ac:dyDescent="0.25">
      <c r="P154" s="2"/>
      <c r="U154" s="2"/>
      <c r="AD154" s="2"/>
      <c r="AI154" s="2"/>
      <c r="AQ154" s="22"/>
      <c r="AT154" s="22"/>
      <c r="AV154" s="22"/>
      <c r="AY154" s="22"/>
      <c r="BD154" s="22"/>
      <c r="BI154" s="22"/>
      <c r="BP154" s="22"/>
      <c r="BU154" s="22"/>
    </row>
    <row r="155" spans="2:76" x14ac:dyDescent="0.25">
      <c r="P155" s="2"/>
      <c r="U155" s="2"/>
      <c r="AD155" s="2"/>
      <c r="AI155" s="2"/>
      <c r="AQ155" s="22"/>
      <c r="AT155" s="22"/>
      <c r="AV155" s="22"/>
      <c r="AY155" s="22"/>
      <c r="BD155" s="22"/>
      <c r="BI155" s="22"/>
      <c r="BP155" s="22"/>
      <c r="BU155" s="22"/>
    </row>
    <row r="156" spans="2:76" x14ac:dyDescent="0.25">
      <c r="P156" s="2"/>
      <c r="U156" s="2"/>
      <c r="AD156" s="2"/>
      <c r="AI156" s="2"/>
      <c r="AQ156" s="22"/>
      <c r="AT156" s="22"/>
      <c r="AV156" s="22"/>
      <c r="AY156" s="22"/>
      <c r="BD156" s="22"/>
      <c r="BI156" s="22"/>
      <c r="BP156" s="22"/>
      <c r="BU156" s="22"/>
    </row>
    <row r="157" spans="2:76" x14ac:dyDescent="0.25">
      <c r="P157" s="2"/>
      <c r="U157" s="2"/>
      <c r="AD157" s="2"/>
      <c r="AI157" s="2"/>
      <c r="AQ157" s="22"/>
      <c r="AT157" s="22"/>
      <c r="AV157" s="22"/>
      <c r="AY157" s="22"/>
      <c r="BD157" s="22"/>
      <c r="BI157" s="22"/>
      <c r="BP157" s="22"/>
      <c r="BU157" s="22"/>
    </row>
    <row r="158" spans="2:76" x14ac:dyDescent="0.25">
      <c r="P158" s="2"/>
      <c r="U158" s="2"/>
      <c r="AD158" s="2"/>
      <c r="AI158" s="2"/>
      <c r="AQ158" s="22"/>
      <c r="AT158" s="26"/>
      <c r="AV158" s="22"/>
      <c r="AY158" s="22"/>
      <c r="BD158" s="22"/>
      <c r="BI158" s="22"/>
      <c r="BP158" s="22"/>
      <c r="BU158" s="22"/>
    </row>
    <row r="159" spans="2:76" x14ac:dyDescent="0.25">
      <c r="P159" s="2"/>
      <c r="U159" s="2"/>
      <c r="AD159" s="2"/>
      <c r="AI159" s="2"/>
      <c r="AQ159" s="22"/>
      <c r="AT159" s="26"/>
      <c r="AV159" s="22"/>
      <c r="AY159" s="26"/>
      <c r="BD159" s="22"/>
      <c r="BI159" s="22"/>
      <c r="BP159" s="22"/>
      <c r="BU159" s="22"/>
    </row>
    <row r="160" spans="2:76" x14ac:dyDescent="0.25">
      <c r="P160" s="2"/>
      <c r="U160" s="2"/>
      <c r="AD160" s="2"/>
      <c r="AI160" s="2"/>
      <c r="AQ160" s="22"/>
      <c r="AT160" s="26"/>
      <c r="AV160" s="22"/>
      <c r="AY160" s="26"/>
      <c r="BD160" s="22"/>
      <c r="BI160" s="22"/>
      <c r="BP160" s="22"/>
      <c r="BU160" s="22"/>
    </row>
    <row r="161" spans="16:73" x14ac:dyDescent="0.25">
      <c r="P161" s="2"/>
      <c r="U161" s="2"/>
      <c r="AD161" s="2"/>
      <c r="AI161" s="2"/>
      <c r="AQ161" s="22"/>
      <c r="AT161" s="26"/>
      <c r="AV161" s="22"/>
      <c r="AY161" s="26"/>
      <c r="BD161" s="22"/>
      <c r="BI161" s="22"/>
      <c r="BP161" s="22"/>
      <c r="BU161" s="22"/>
    </row>
    <row r="162" spans="16:73" x14ac:dyDescent="0.25">
      <c r="P162" s="2"/>
      <c r="U162" s="2"/>
      <c r="AD162" s="2"/>
      <c r="AI162" s="2"/>
      <c r="AQ162" s="22"/>
      <c r="AT162" s="26"/>
      <c r="AV162" s="22"/>
      <c r="AY162" s="26"/>
      <c r="BD162" s="22"/>
      <c r="BI162" s="22"/>
      <c r="BP162" s="22"/>
      <c r="BU162" s="22"/>
    </row>
    <row r="163" spans="16:73" x14ac:dyDescent="0.25">
      <c r="P163" s="2"/>
      <c r="U163" s="2"/>
      <c r="AD163" s="2"/>
      <c r="AI163" s="2"/>
      <c r="AQ163" s="22"/>
      <c r="AT163" s="26"/>
      <c r="AV163" s="22"/>
      <c r="AY163" s="26"/>
      <c r="BD163" s="22"/>
      <c r="BI163" s="22"/>
      <c r="BP163" s="22"/>
      <c r="BU163" s="22"/>
    </row>
    <row r="164" spans="16:73" x14ac:dyDescent="0.25">
      <c r="P164" s="2"/>
      <c r="U164" s="2"/>
      <c r="AD164" s="2"/>
      <c r="AI164" s="2"/>
      <c r="AQ164" s="22"/>
      <c r="AT164" s="26"/>
      <c r="AV164" s="22"/>
      <c r="AY164" s="26"/>
      <c r="BD164" s="22"/>
      <c r="BI164" s="22"/>
      <c r="BP164" s="22"/>
      <c r="BU164" s="22"/>
    </row>
    <row r="165" spans="16:73" x14ac:dyDescent="0.25">
      <c r="P165" s="2"/>
      <c r="U165" s="2"/>
      <c r="AD165" s="2"/>
      <c r="AI165" s="2"/>
      <c r="AQ165" s="22"/>
      <c r="AT165" s="26"/>
      <c r="AV165" s="22"/>
      <c r="AY165" s="26"/>
      <c r="BD165" s="22"/>
      <c r="BI165" s="22"/>
      <c r="BP165" s="22"/>
      <c r="BU165" s="22"/>
    </row>
    <row r="166" spans="16:73" x14ac:dyDescent="0.25">
      <c r="P166" s="2"/>
      <c r="U166" s="2"/>
      <c r="AD166" s="2"/>
      <c r="AI166" s="2"/>
      <c r="AQ166" s="22"/>
      <c r="AV166" s="22"/>
      <c r="AY166" s="26"/>
      <c r="BD166" s="22"/>
      <c r="BI166" s="22"/>
      <c r="BP166" s="22"/>
      <c r="BU166" s="22"/>
    </row>
    <row r="167" spans="16:73" x14ac:dyDescent="0.25">
      <c r="P167" s="2"/>
      <c r="U167" s="2"/>
      <c r="AD167" s="2"/>
      <c r="AI167" s="2"/>
      <c r="AQ167" s="22"/>
      <c r="AV167" s="22"/>
      <c r="BD167" s="22"/>
      <c r="BI167" s="22"/>
      <c r="BP167" s="22"/>
      <c r="BU167" s="22"/>
    </row>
    <row r="168" spans="16:73" x14ac:dyDescent="0.25">
      <c r="P168" s="2"/>
      <c r="U168" s="2"/>
      <c r="AD168" s="2"/>
      <c r="AI168" s="2"/>
      <c r="AQ168" s="22"/>
      <c r="AV168" s="22"/>
      <c r="BD168" s="22"/>
      <c r="BI168" s="22"/>
      <c r="BP168" s="22"/>
      <c r="BU168" s="22"/>
    </row>
    <row r="169" spans="16:73" x14ac:dyDescent="0.25">
      <c r="P169" s="2"/>
      <c r="U169" s="2"/>
      <c r="AD169" s="2"/>
      <c r="AI169" s="2"/>
      <c r="AQ169" s="22"/>
      <c r="AV169" s="22"/>
      <c r="BD169" s="22"/>
      <c r="BI169" s="22"/>
      <c r="BP169" s="22"/>
      <c r="BU169" s="22"/>
    </row>
    <row r="170" spans="16:73" x14ac:dyDescent="0.25">
      <c r="P170" s="2"/>
      <c r="U170" s="2"/>
      <c r="AD170" s="2"/>
      <c r="AI170" s="2"/>
      <c r="AQ170" s="22"/>
      <c r="AV170" s="22"/>
      <c r="BD170" s="22"/>
      <c r="BI170" s="22"/>
      <c r="BP170" s="22"/>
      <c r="BU170" s="22"/>
    </row>
    <row r="171" spans="16:73" x14ac:dyDescent="0.25">
      <c r="P171" s="2"/>
      <c r="U171" s="2"/>
      <c r="AD171" s="2"/>
      <c r="AI171" s="2"/>
      <c r="AQ171" s="22"/>
      <c r="AV171" s="22"/>
      <c r="BI171" s="22"/>
      <c r="BP171" s="22"/>
      <c r="BU171" s="22"/>
    </row>
    <row r="172" spans="16:73" x14ac:dyDescent="0.25">
      <c r="P172" s="2"/>
      <c r="U172" s="2"/>
      <c r="AD172" s="2"/>
      <c r="AI172" s="2"/>
      <c r="AQ172" s="22"/>
      <c r="AV172" s="22"/>
      <c r="BI172" s="22"/>
      <c r="BP172" s="22"/>
      <c r="BU172" s="22"/>
    </row>
    <row r="173" spans="16:73" x14ac:dyDescent="0.25">
      <c r="P173" s="2"/>
      <c r="U173" s="2"/>
      <c r="AD173" s="2"/>
      <c r="AI173" s="2"/>
      <c r="AQ173" s="22"/>
      <c r="AV173" s="22"/>
      <c r="BP173" s="22"/>
      <c r="BU173" s="22"/>
    </row>
    <row r="174" spans="16:73" x14ac:dyDescent="0.25">
      <c r="P174" s="2"/>
      <c r="U174" s="2"/>
      <c r="AD174" s="2"/>
      <c r="AI174" s="2"/>
      <c r="AQ174" s="22"/>
      <c r="AV174" s="22"/>
      <c r="BP174" s="22"/>
      <c r="BU174" s="22"/>
    </row>
    <row r="175" spans="16:73" x14ac:dyDescent="0.25">
      <c r="P175" s="2"/>
      <c r="U175" s="2"/>
      <c r="AD175" s="2"/>
      <c r="AI175" s="2"/>
      <c r="AQ175" s="22"/>
      <c r="AV175" s="22"/>
    </row>
    <row r="176" spans="16:73" x14ac:dyDescent="0.25">
      <c r="P176" s="2"/>
      <c r="U176" s="2"/>
      <c r="AD176" s="2"/>
      <c r="AI176" s="2"/>
      <c r="AQ176" s="22"/>
      <c r="AV176" s="22"/>
    </row>
    <row r="177" spans="16:48" x14ac:dyDescent="0.25">
      <c r="P177" s="2"/>
      <c r="U177" s="2"/>
      <c r="AD177" s="2"/>
      <c r="AI177" s="2"/>
      <c r="AQ177" s="22"/>
      <c r="AV177" s="22"/>
    </row>
    <row r="178" spans="16:48" x14ac:dyDescent="0.25">
      <c r="P178" s="2"/>
      <c r="U178" s="2"/>
      <c r="AD178" s="2"/>
      <c r="AI178" s="2"/>
      <c r="AQ178" s="22"/>
      <c r="AV178" s="22"/>
    </row>
    <row r="179" spans="16:48" x14ac:dyDescent="0.25">
      <c r="P179" s="2"/>
      <c r="U179" s="2"/>
      <c r="AD179" s="2"/>
      <c r="AI179" s="2"/>
      <c r="AQ179" s="22"/>
      <c r="AV179" s="22"/>
    </row>
    <row r="180" spans="16:48" x14ac:dyDescent="0.25">
      <c r="P180" s="2"/>
      <c r="U180" s="2"/>
      <c r="AD180" s="2"/>
      <c r="AI180" s="2"/>
      <c r="AQ180" s="22"/>
      <c r="AV180" s="22"/>
    </row>
    <row r="181" spans="16:48" x14ac:dyDescent="0.25">
      <c r="P181" s="2"/>
      <c r="U181" s="2"/>
      <c r="AD181" s="2"/>
      <c r="AI181" s="2"/>
      <c r="AQ181" s="22"/>
      <c r="AV181" s="22"/>
    </row>
    <row r="182" spans="16:48" x14ac:dyDescent="0.25">
      <c r="P182" s="2"/>
      <c r="U182" s="2"/>
      <c r="AD182" s="2"/>
      <c r="AI182" s="2"/>
      <c r="AQ182" s="22"/>
      <c r="AV182" s="22"/>
    </row>
    <row r="183" spans="16:48" x14ac:dyDescent="0.25">
      <c r="P183" s="2"/>
      <c r="U183" s="2"/>
      <c r="AD183" s="2"/>
      <c r="AI183" s="2"/>
      <c r="AQ183" s="22"/>
      <c r="AV183" s="22"/>
    </row>
    <row r="184" spans="16:48" x14ac:dyDescent="0.25">
      <c r="P184" s="2"/>
      <c r="U184" s="2"/>
      <c r="AD184" s="2"/>
      <c r="AI184" s="2"/>
      <c r="AQ184" s="22"/>
      <c r="AV184" s="22"/>
    </row>
    <row r="185" spans="16:48" x14ac:dyDescent="0.25">
      <c r="P185" s="2"/>
      <c r="U185" s="2"/>
      <c r="AD185" s="2"/>
      <c r="AI185" s="2"/>
      <c r="AQ185" s="22"/>
      <c r="AV185" s="22"/>
    </row>
    <row r="186" spans="16:48" x14ac:dyDescent="0.25">
      <c r="P186" s="2"/>
      <c r="U186" s="2"/>
      <c r="AD186" s="2"/>
      <c r="AI186" s="2"/>
      <c r="AQ186" s="22"/>
      <c r="AV186" s="22"/>
    </row>
    <row r="187" spans="16:48" x14ac:dyDescent="0.25">
      <c r="P187" s="2"/>
      <c r="U187" s="2"/>
      <c r="AD187" s="2"/>
      <c r="AI187" s="2"/>
      <c r="AQ187" s="22"/>
      <c r="AV187" s="22"/>
    </row>
    <row r="188" spans="16:48" x14ac:dyDescent="0.25">
      <c r="P188" s="2"/>
      <c r="U188" s="2"/>
      <c r="AD188" s="2"/>
      <c r="AI188" s="2"/>
      <c r="AQ188" s="22"/>
      <c r="AV188" s="22"/>
    </row>
    <row r="189" spans="16:48" x14ac:dyDescent="0.25">
      <c r="P189" s="2"/>
      <c r="U189" s="2"/>
      <c r="AD189" s="2"/>
      <c r="AI189" s="2"/>
      <c r="AQ189" s="22"/>
      <c r="AV189" s="22"/>
    </row>
    <row r="190" spans="16:48" x14ac:dyDescent="0.25">
      <c r="P190" s="2"/>
      <c r="U190" s="2"/>
      <c r="AD190" s="2"/>
      <c r="AI190" s="2"/>
      <c r="AQ190" s="22"/>
      <c r="AV190" s="22"/>
    </row>
    <row r="191" spans="16:48" x14ac:dyDescent="0.25">
      <c r="P191" s="2"/>
      <c r="U191" s="2"/>
      <c r="AD191" s="2"/>
      <c r="AI191" s="2"/>
      <c r="AQ191" s="22"/>
      <c r="AV191" s="22"/>
    </row>
    <row r="192" spans="16:48" x14ac:dyDescent="0.25">
      <c r="P192" s="2"/>
      <c r="U192" s="2"/>
      <c r="AD192" s="2"/>
      <c r="AI192" s="2"/>
      <c r="AQ192" s="22"/>
      <c r="AV192" s="22"/>
    </row>
    <row r="193" spans="16:48" x14ac:dyDescent="0.25">
      <c r="P193" s="2"/>
      <c r="U193" s="2"/>
      <c r="AD193" s="2"/>
      <c r="AI193" s="2"/>
      <c r="AQ193" s="22"/>
      <c r="AV193" s="22"/>
    </row>
    <row r="194" spans="16:48" x14ac:dyDescent="0.25">
      <c r="P194" s="2"/>
      <c r="U194" s="2"/>
      <c r="AI194" s="2"/>
      <c r="AQ194" s="22"/>
      <c r="AV194" s="22"/>
    </row>
    <row r="195" spans="16:48" x14ac:dyDescent="0.25">
      <c r="P195" s="2"/>
      <c r="U195" s="2"/>
      <c r="AI195" s="2"/>
      <c r="AQ195" s="22"/>
      <c r="AV195" s="22"/>
    </row>
    <row r="196" spans="16:48" x14ac:dyDescent="0.25">
      <c r="P196" s="2"/>
      <c r="U196" s="2"/>
      <c r="AQ196" s="22"/>
      <c r="AV196" s="22"/>
    </row>
    <row r="197" spans="16:48" x14ac:dyDescent="0.25">
      <c r="P197" s="2"/>
      <c r="U197" s="2"/>
      <c r="AQ197" s="22"/>
      <c r="AV197" s="22"/>
    </row>
    <row r="198" spans="16:48" x14ac:dyDescent="0.25">
      <c r="P198" s="2"/>
      <c r="U198" s="2"/>
      <c r="AQ198" s="22"/>
      <c r="AV198" s="22"/>
    </row>
    <row r="199" spans="16:48" x14ac:dyDescent="0.25">
      <c r="P199" s="2"/>
      <c r="U199" s="2"/>
      <c r="AQ199" s="22"/>
      <c r="AV199" s="22"/>
    </row>
    <row r="200" spans="16:48" x14ac:dyDescent="0.25">
      <c r="P200" s="2"/>
      <c r="U200" s="2"/>
      <c r="AQ200" s="22"/>
      <c r="AV200" s="22"/>
    </row>
    <row r="201" spans="16:48" x14ac:dyDescent="0.25">
      <c r="P201" s="2"/>
      <c r="U201" s="2"/>
      <c r="AQ201" s="22"/>
      <c r="AV201" s="22"/>
    </row>
    <row r="202" spans="16:48" x14ac:dyDescent="0.25">
      <c r="U202" s="2"/>
      <c r="AQ202" s="22"/>
      <c r="AV202" s="22"/>
    </row>
    <row r="203" spans="16:48" x14ac:dyDescent="0.25">
      <c r="U203" s="2"/>
      <c r="AV203" s="22"/>
    </row>
    <row r="215" spans="15:74" x14ac:dyDescent="0.25">
      <c r="AB215" s="1"/>
      <c r="AC215" s="1"/>
      <c r="AD215" s="1"/>
      <c r="AG215" s="1"/>
      <c r="AH215" s="1"/>
      <c r="AP215" s="24"/>
      <c r="AQ215" s="24"/>
      <c r="AR215" s="24"/>
      <c r="AU215" s="24"/>
      <c r="AV215" s="24"/>
      <c r="BC215" s="24"/>
      <c r="BD215" s="24"/>
      <c r="BE215" s="24"/>
      <c r="BH215" s="24"/>
      <c r="BI215" s="24"/>
      <c r="BO215" s="24"/>
      <c r="BP215" s="24"/>
      <c r="BQ215" s="24"/>
      <c r="BT215" s="24"/>
      <c r="BU215" s="24"/>
    </row>
    <row r="216" spans="15:74" x14ac:dyDescent="0.25">
      <c r="O216" s="1"/>
      <c r="P216" s="1"/>
      <c r="Q216" s="1"/>
      <c r="S216" s="1"/>
      <c r="T216" s="1"/>
      <c r="U216" s="1"/>
      <c r="AW216" s="17"/>
      <c r="BJ216" s="17"/>
      <c r="BO216" s="2"/>
      <c r="BP216" s="2"/>
      <c r="BV216" s="17"/>
    </row>
  </sheetData>
  <mergeCells count="122">
    <mergeCell ref="BC215:BE215"/>
    <mergeCell ref="BH215:BI215"/>
    <mergeCell ref="BD132:BD147"/>
    <mergeCell ref="BI132:BI148"/>
    <mergeCell ref="BC41:BC69"/>
    <mergeCell ref="BH42:BH71"/>
    <mergeCell ref="BI149:BI172"/>
    <mergeCell ref="BD148:BD170"/>
    <mergeCell ref="BD129:BG129"/>
    <mergeCell ref="BI129:BL129"/>
    <mergeCell ref="BE130:BF130"/>
    <mergeCell ref="BJ130:BK130"/>
    <mergeCell ref="BH4:BH41"/>
    <mergeCell ref="BF4:BF25"/>
    <mergeCell ref="BK4:BK26"/>
    <mergeCell ref="BC1:BF1"/>
    <mergeCell ref="BH1:BK1"/>
    <mergeCell ref="BD2:BE2"/>
    <mergeCell ref="BI2:BJ2"/>
    <mergeCell ref="BC91:BE91"/>
    <mergeCell ref="BH91:BI91"/>
    <mergeCell ref="BC4:BC40"/>
    <mergeCell ref="AY132:AY158"/>
    <mergeCell ref="AY4:AY33"/>
    <mergeCell ref="AT158:AT165"/>
    <mergeCell ref="AY159:AY166"/>
    <mergeCell ref="AP215:AR215"/>
    <mergeCell ref="AU215:AV215"/>
    <mergeCell ref="AQ132:AQ163"/>
    <mergeCell ref="AV132:AV164"/>
    <mergeCell ref="AQ38:AQ79"/>
    <mergeCell ref="AV39:AV80"/>
    <mergeCell ref="AQ164:AQ202"/>
    <mergeCell ref="AV165:AV203"/>
    <mergeCell ref="AT132:AT157"/>
    <mergeCell ref="AV4:AV38"/>
    <mergeCell ref="AP91:AR91"/>
    <mergeCell ref="AQ129:AT129"/>
    <mergeCell ref="AV129:AY129"/>
    <mergeCell ref="AR130:AS130"/>
    <mergeCell ref="AW130:AX130"/>
    <mergeCell ref="AU91:AV91"/>
    <mergeCell ref="AT4:AT32"/>
    <mergeCell ref="AQ1:AT1"/>
    <mergeCell ref="AV1:AY1"/>
    <mergeCell ref="AW2:AX2"/>
    <mergeCell ref="AO1:AO19"/>
    <mergeCell ref="AO20:AO21"/>
    <mergeCell ref="AR2:AS2"/>
    <mergeCell ref="AF5:AF26"/>
    <mergeCell ref="AK5:AK27"/>
    <mergeCell ref="AQ4:AQ37"/>
    <mergeCell ref="AT33:AT37"/>
    <mergeCell ref="AY34:AY38"/>
    <mergeCell ref="AC2:AF2"/>
    <mergeCell ref="AH2:AK2"/>
    <mergeCell ref="AD3:AE3"/>
    <mergeCell ref="AI3:AJ3"/>
    <mergeCell ref="AB91:AD91"/>
    <mergeCell ref="AC5:AC17"/>
    <mergeCell ref="AH5:AH18"/>
    <mergeCell ref="AC18:AC42"/>
    <mergeCell ref="AH19:AH44"/>
    <mergeCell ref="AG91:AH91"/>
    <mergeCell ref="N93:P93"/>
    <mergeCell ref="S5:S35"/>
    <mergeCell ref="X5:X35"/>
    <mergeCell ref="T93:U93"/>
    <mergeCell ref="U35:U50"/>
    <mergeCell ref="P34:P48"/>
    <mergeCell ref="U51:U73"/>
    <mergeCell ref="P49:P71"/>
    <mergeCell ref="AC43:AC64"/>
    <mergeCell ref="AH45:AH67"/>
    <mergeCell ref="P2:S2"/>
    <mergeCell ref="U2:X2"/>
    <mergeCell ref="Q3:R3"/>
    <mergeCell ref="V3:W3"/>
    <mergeCell ref="U5:U34"/>
    <mergeCell ref="P5:P33"/>
    <mergeCell ref="E5:E15"/>
    <mergeCell ref="J5:J16"/>
    <mergeCell ref="E16:E48"/>
    <mergeCell ref="J17:J50"/>
    <mergeCell ref="B62:E62"/>
    <mergeCell ref="H62:J62"/>
    <mergeCell ref="B16:B28"/>
    <mergeCell ref="G17:G31"/>
    <mergeCell ref="B29:B45"/>
    <mergeCell ref="G32:G49"/>
    <mergeCell ref="A1:A19"/>
    <mergeCell ref="C3:D3"/>
    <mergeCell ref="B2:E2"/>
    <mergeCell ref="G2:J2"/>
    <mergeCell ref="H3:I3"/>
    <mergeCell ref="A20:A21"/>
    <mergeCell ref="G5:G16"/>
    <mergeCell ref="B5:B15"/>
    <mergeCell ref="BO1:BR1"/>
    <mergeCell ref="BT1:BW1"/>
    <mergeCell ref="BP2:BQ2"/>
    <mergeCell ref="BU2:BV2"/>
    <mergeCell ref="BO4:BO42"/>
    <mergeCell ref="BT4:BT42"/>
    <mergeCell ref="BO91:BQ91"/>
    <mergeCell ref="BT91:BU91"/>
    <mergeCell ref="BP129:BS129"/>
    <mergeCell ref="BU129:BX129"/>
    <mergeCell ref="BO43:BO67"/>
    <mergeCell ref="BT43:BT68"/>
    <mergeCell ref="BR4:BR17"/>
    <mergeCell ref="BW4:BW18"/>
    <mergeCell ref="BX132:BX148"/>
    <mergeCell ref="BQ130:BR130"/>
    <mergeCell ref="BV130:BW130"/>
    <mergeCell ref="BO215:BQ215"/>
    <mergeCell ref="BT215:BU215"/>
    <mergeCell ref="BP132:BP154"/>
    <mergeCell ref="BU132:BU154"/>
    <mergeCell ref="BP155:BP174"/>
    <mergeCell ref="BU155:BU174"/>
    <mergeCell ref="BS132:BS14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4C59-B882-4482-B033-436540169DE0}">
  <dimension ref="A1:CS224"/>
  <sheetViews>
    <sheetView zoomScale="55" zoomScaleNormal="55" workbookViewId="0">
      <selection activeCell="AW20" sqref="AW20"/>
    </sheetView>
  </sheetViews>
  <sheetFormatPr defaultRowHeight="15" x14ac:dyDescent="0.25"/>
  <cols>
    <col min="1" max="1" width="17.42578125" customWidth="1"/>
    <col min="2" max="3" width="14.85546875" bestFit="1" customWidth="1"/>
    <col min="4" max="4" width="11.5703125" bestFit="1" customWidth="1"/>
    <col min="7" max="7" width="11.140625" bestFit="1" customWidth="1"/>
    <col min="11" max="11" width="4.28515625" customWidth="1"/>
    <col min="23" max="23" width="4" customWidth="1"/>
    <col min="25" max="25" width="16" bestFit="1" customWidth="1"/>
    <col min="30" max="30" width="11" bestFit="1" customWidth="1"/>
    <col min="34" max="34" width="4.7109375" customWidth="1"/>
    <col min="36" max="36" width="10" customWidth="1"/>
    <col min="37" max="37" width="10" bestFit="1" customWidth="1"/>
    <col min="39" max="39" width="10" bestFit="1" customWidth="1"/>
    <col min="41" max="41" width="10" bestFit="1" customWidth="1"/>
    <col min="44" max="44" width="10" bestFit="1" customWidth="1"/>
    <col min="45" max="45" width="9.7109375" bestFit="1" customWidth="1"/>
    <col min="48" max="48" width="4.7109375" customWidth="1"/>
    <col min="49" max="49" width="19.85546875" customWidth="1"/>
    <col min="51" max="51" width="13.140625" customWidth="1"/>
    <col min="53" max="53" width="16" bestFit="1" customWidth="1"/>
    <col min="58" max="58" width="11.5703125" bestFit="1" customWidth="1"/>
    <col min="61" max="61" width="5.28515625" customWidth="1"/>
    <col min="72" max="72" width="5.28515625" customWidth="1"/>
    <col min="74" max="75" width="10.5703125" bestFit="1" customWidth="1"/>
    <col min="77" max="77" width="10" bestFit="1" customWidth="1"/>
    <col min="79" max="79" width="10.5703125" bestFit="1" customWidth="1"/>
    <col min="82" max="83" width="10" bestFit="1" customWidth="1"/>
    <col min="86" max="86" width="5.5703125" customWidth="1"/>
    <col min="88" max="89" width="10.5703125" bestFit="1" customWidth="1"/>
    <col min="93" max="93" width="10.5703125" bestFit="1" customWidth="1"/>
    <col min="97" max="97" width="4.7109375" customWidth="1"/>
  </cols>
  <sheetData>
    <row r="1" spans="1:97" x14ac:dyDescent="0.25">
      <c r="A1" s="25" t="s">
        <v>24</v>
      </c>
      <c r="C1" s="24" t="s">
        <v>77</v>
      </c>
      <c r="D1" s="24"/>
      <c r="F1" s="1"/>
      <c r="H1" s="24" t="s">
        <v>78</v>
      </c>
      <c r="I1" s="24"/>
      <c r="K1" s="12"/>
      <c r="L1" s="1"/>
      <c r="O1" s="24" t="s">
        <v>77</v>
      </c>
      <c r="P1" s="24"/>
      <c r="R1" s="1"/>
      <c r="T1" s="24" t="s">
        <v>78</v>
      </c>
      <c r="U1" s="24"/>
      <c r="W1" s="4"/>
      <c r="Z1" s="24" t="s">
        <v>77</v>
      </c>
      <c r="AA1" s="24"/>
      <c r="AE1" s="24" t="s">
        <v>78</v>
      </c>
      <c r="AF1" s="24"/>
      <c r="AH1" s="4"/>
      <c r="AK1" s="24" t="s">
        <v>77</v>
      </c>
      <c r="AL1" s="24"/>
      <c r="AP1" s="24" t="s">
        <v>78</v>
      </c>
      <c r="AQ1" s="24"/>
      <c r="AV1" s="4"/>
      <c r="AW1" s="25" t="s">
        <v>29</v>
      </c>
      <c r="AZ1" s="24" t="s">
        <v>77</v>
      </c>
      <c r="BA1" s="24"/>
      <c r="BE1" s="24" t="s">
        <v>78</v>
      </c>
      <c r="BF1" s="24"/>
      <c r="BI1" s="4"/>
      <c r="BL1" s="24" t="s">
        <v>77</v>
      </c>
      <c r="BM1" s="24"/>
      <c r="BQ1" s="24" t="s">
        <v>78</v>
      </c>
      <c r="BR1" s="24"/>
      <c r="BT1" s="4"/>
      <c r="BV1" s="1" t="s">
        <v>3</v>
      </c>
      <c r="BW1" s="23" t="s">
        <v>36</v>
      </c>
      <c r="BX1" s="23"/>
      <c r="BY1" s="1" t="s">
        <v>3</v>
      </c>
      <c r="CA1" s="1" t="s">
        <v>3</v>
      </c>
      <c r="CB1" s="23" t="s">
        <v>36</v>
      </c>
      <c r="CC1" s="23"/>
      <c r="CD1" s="1" t="s">
        <v>3</v>
      </c>
      <c r="CH1" s="4"/>
      <c r="CK1" s="24" t="s">
        <v>77</v>
      </c>
      <c r="CL1" s="24"/>
      <c r="CP1" s="24" t="s">
        <v>78</v>
      </c>
      <c r="CQ1" s="24"/>
      <c r="CS1" s="4"/>
    </row>
    <row r="2" spans="1:97" x14ac:dyDescent="0.25">
      <c r="A2" s="25"/>
      <c r="B2" s="1" t="s">
        <v>3</v>
      </c>
      <c r="C2" s="23" t="s">
        <v>25</v>
      </c>
      <c r="D2" s="23"/>
      <c r="E2" s="11" t="s">
        <v>3</v>
      </c>
      <c r="G2" s="1" t="s">
        <v>3</v>
      </c>
      <c r="H2" s="23" t="s">
        <v>25</v>
      </c>
      <c r="I2" s="23"/>
      <c r="J2" s="11" t="s">
        <v>3</v>
      </c>
      <c r="K2" s="10"/>
      <c r="N2" s="1" t="s">
        <v>3</v>
      </c>
      <c r="O2" s="23" t="s">
        <v>32</v>
      </c>
      <c r="P2" s="23"/>
      <c r="Q2" s="11" t="s">
        <v>3</v>
      </c>
      <c r="S2" s="1" t="s">
        <v>3</v>
      </c>
      <c r="T2" s="23" t="s">
        <v>32</v>
      </c>
      <c r="U2" s="23"/>
      <c r="V2" s="11" t="s">
        <v>3</v>
      </c>
      <c r="W2" s="4"/>
      <c r="Y2" s="1" t="s">
        <v>3</v>
      </c>
      <c r="Z2" s="23" t="s">
        <v>33</v>
      </c>
      <c r="AA2" s="23"/>
      <c r="AB2" s="11" t="s">
        <v>3</v>
      </c>
      <c r="AD2" s="1" t="s">
        <v>3</v>
      </c>
      <c r="AE2" s="23" t="s">
        <v>33</v>
      </c>
      <c r="AF2" s="23"/>
      <c r="AG2" s="11" t="s">
        <v>3</v>
      </c>
      <c r="AH2" s="4"/>
      <c r="AJ2" s="1" t="s">
        <v>3</v>
      </c>
      <c r="AK2" s="23" t="s">
        <v>34</v>
      </c>
      <c r="AL2" s="23"/>
      <c r="AM2" s="1" t="s">
        <v>3</v>
      </c>
      <c r="AO2" s="1" t="s">
        <v>3</v>
      </c>
      <c r="AP2" s="23" t="s">
        <v>34</v>
      </c>
      <c r="AQ2" s="23"/>
      <c r="AR2" s="1" t="s">
        <v>3</v>
      </c>
      <c r="AV2" s="4"/>
      <c r="AW2" s="25"/>
      <c r="AY2" s="1" t="s">
        <v>3</v>
      </c>
      <c r="AZ2" s="23" t="s">
        <v>30</v>
      </c>
      <c r="BA2" s="23"/>
      <c r="BB2" s="1" t="s">
        <v>3</v>
      </c>
      <c r="BD2" s="1" t="s">
        <v>3</v>
      </c>
      <c r="BE2" s="23" t="s">
        <v>30</v>
      </c>
      <c r="BF2" s="23"/>
      <c r="BG2" s="1" t="s">
        <v>3</v>
      </c>
      <c r="BI2" s="4"/>
      <c r="BK2" s="1" t="s">
        <v>3</v>
      </c>
      <c r="BL2" s="23" t="s">
        <v>31</v>
      </c>
      <c r="BM2" s="23"/>
      <c r="BN2" s="1" t="s">
        <v>3</v>
      </c>
      <c r="BP2" s="1" t="s">
        <v>3</v>
      </c>
      <c r="BQ2" s="23" t="s">
        <v>31</v>
      </c>
      <c r="BR2" s="23"/>
      <c r="BS2" s="1" t="s">
        <v>3</v>
      </c>
      <c r="BT2" s="4"/>
      <c r="BW2" s="3" t="s">
        <v>40</v>
      </c>
      <c r="BX2" s="3" t="s">
        <v>41</v>
      </c>
      <c r="CB2" s="3" t="s">
        <v>40</v>
      </c>
      <c r="CC2" s="3" t="s">
        <v>41</v>
      </c>
      <c r="CH2" s="4"/>
      <c r="CJ2" s="1" t="s">
        <v>3</v>
      </c>
      <c r="CK2" s="23" t="s">
        <v>38</v>
      </c>
      <c r="CL2" s="23"/>
      <c r="CM2" s="1" t="s">
        <v>3</v>
      </c>
      <c r="CO2" s="1" t="s">
        <v>3</v>
      </c>
      <c r="CP2" s="23" t="s">
        <v>38</v>
      </c>
      <c r="CQ2" s="23"/>
      <c r="CR2" s="1" t="s">
        <v>3</v>
      </c>
      <c r="CS2" s="4"/>
    </row>
    <row r="3" spans="1:97" x14ac:dyDescent="0.25">
      <c r="A3" s="25"/>
      <c r="C3" s="3" t="s">
        <v>40</v>
      </c>
      <c r="D3" s="3" t="s">
        <v>41</v>
      </c>
      <c r="E3" s="3"/>
      <c r="F3" s="2"/>
      <c r="H3" s="3" t="s">
        <v>40</v>
      </c>
      <c r="I3" s="3" t="s">
        <v>41</v>
      </c>
      <c r="J3" s="3"/>
      <c r="K3" s="18"/>
      <c r="L3" s="2"/>
      <c r="O3" s="3" t="s">
        <v>40</v>
      </c>
      <c r="P3" s="3" t="s">
        <v>41</v>
      </c>
      <c r="Q3" s="3"/>
      <c r="R3" s="2"/>
      <c r="T3" s="3" t="s">
        <v>40</v>
      </c>
      <c r="U3" s="3" t="s">
        <v>41</v>
      </c>
      <c r="V3" s="3"/>
      <c r="W3" s="4"/>
      <c r="Z3" s="3" t="s">
        <v>40</v>
      </c>
      <c r="AA3" s="3" t="s">
        <v>41</v>
      </c>
      <c r="AE3" s="3" t="s">
        <v>40</v>
      </c>
      <c r="AF3" s="3" t="s">
        <v>41</v>
      </c>
      <c r="AH3" s="4"/>
      <c r="AK3" s="3" t="s">
        <v>40</v>
      </c>
      <c r="AL3" s="3" t="s">
        <v>41</v>
      </c>
      <c r="AP3" s="3" t="s">
        <v>40</v>
      </c>
      <c r="AQ3" s="3" t="s">
        <v>41</v>
      </c>
      <c r="AV3" s="4"/>
      <c r="AW3" s="25"/>
      <c r="AZ3" s="3" t="s">
        <v>40</v>
      </c>
      <c r="BA3" s="3" t="s">
        <v>41</v>
      </c>
      <c r="BE3" s="3" t="s">
        <v>40</v>
      </c>
      <c r="BF3" s="3" t="s">
        <v>41</v>
      </c>
      <c r="BI3" s="4"/>
      <c r="BL3" s="3" t="s">
        <v>40</v>
      </c>
      <c r="BM3" s="3" t="s">
        <v>41</v>
      </c>
      <c r="BQ3" s="3" t="s">
        <v>40</v>
      </c>
      <c r="BR3" s="3" t="s">
        <v>41</v>
      </c>
      <c r="BT3" s="4"/>
      <c r="BV3" s="26">
        <v>43070</v>
      </c>
      <c r="BW3">
        <v>25</v>
      </c>
      <c r="BX3">
        <v>25</v>
      </c>
      <c r="BY3" s="26">
        <v>43040</v>
      </c>
      <c r="CA3" s="26">
        <v>43070</v>
      </c>
      <c r="CB3">
        <v>230</v>
      </c>
      <c r="CC3">
        <v>750</v>
      </c>
      <c r="CD3" s="26">
        <v>43040</v>
      </c>
      <c r="CH3" s="4"/>
      <c r="CK3" s="3" t="s">
        <v>40</v>
      </c>
      <c r="CL3" s="3" t="s">
        <v>41</v>
      </c>
      <c r="CP3" s="3" t="s">
        <v>40</v>
      </c>
      <c r="CQ3" s="3" t="s">
        <v>41</v>
      </c>
      <c r="CS3" s="4"/>
    </row>
    <row r="4" spans="1:97" x14ac:dyDescent="0.25">
      <c r="A4" s="25"/>
      <c r="B4" s="22" t="s">
        <v>88</v>
      </c>
      <c r="C4">
        <v>15</v>
      </c>
      <c r="D4" s="23" t="s">
        <v>28</v>
      </c>
      <c r="F4" s="2"/>
      <c r="G4" s="22" t="s">
        <v>88</v>
      </c>
      <c r="H4">
        <v>700</v>
      </c>
      <c r="I4" s="23" t="s">
        <v>28</v>
      </c>
      <c r="K4" s="18"/>
      <c r="N4" s="22" t="s">
        <v>88</v>
      </c>
      <c r="O4">
        <v>15</v>
      </c>
      <c r="P4" s="23" t="s">
        <v>28</v>
      </c>
      <c r="S4" s="22" t="s">
        <v>88</v>
      </c>
      <c r="T4">
        <v>30</v>
      </c>
      <c r="U4" s="23" t="s">
        <v>28</v>
      </c>
      <c r="W4" s="4"/>
      <c r="Y4" s="26">
        <v>42648</v>
      </c>
      <c r="Z4">
        <v>20</v>
      </c>
      <c r="AD4" s="26">
        <v>42648</v>
      </c>
      <c r="AE4">
        <v>220</v>
      </c>
      <c r="AH4" s="4"/>
      <c r="AJ4" s="26">
        <v>43070</v>
      </c>
      <c r="AK4">
        <v>85</v>
      </c>
      <c r="AL4">
        <v>105</v>
      </c>
      <c r="AM4" s="26">
        <v>43009</v>
      </c>
      <c r="AO4" s="26">
        <v>43070</v>
      </c>
      <c r="AP4">
        <v>5</v>
      </c>
      <c r="AQ4">
        <v>25</v>
      </c>
      <c r="AR4" s="26">
        <v>43009</v>
      </c>
      <c r="AV4" s="4"/>
      <c r="AW4" s="25"/>
      <c r="AY4" s="22" t="s">
        <v>88</v>
      </c>
      <c r="AZ4">
        <v>15</v>
      </c>
      <c r="BA4" s="23" t="s">
        <v>28</v>
      </c>
      <c r="BD4" s="22" t="s">
        <v>88</v>
      </c>
      <c r="BE4">
        <v>2285</v>
      </c>
      <c r="BF4" s="23" t="s">
        <v>28</v>
      </c>
      <c r="BI4" s="4"/>
      <c r="BK4" s="22" t="s">
        <v>88</v>
      </c>
      <c r="BL4">
        <v>35</v>
      </c>
      <c r="BP4" s="22" t="s">
        <v>88</v>
      </c>
      <c r="BQ4">
        <v>25</v>
      </c>
      <c r="BT4" s="4"/>
      <c r="BV4" s="26"/>
      <c r="BW4">
        <v>15</v>
      </c>
      <c r="BX4">
        <v>30</v>
      </c>
      <c r="BY4" s="26"/>
      <c r="CA4" s="22"/>
      <c r="CB4">
        <v>10</v>
      </c>
      <c r="CC4">
        <v>5</v>
      </c>
      <c r="CD4" s="26"/>
      <c r="CH4" s="4"/>
      <c r="CJ4" s="26">
        <v>43070</v>
      </c>
      <c r="CK4">
        <v>45</v>
      </c>
      <c r="CO4" s="26">
        <v>43070</v>
      </c>
      <c r="CP4">
        <v>80</v>
      </c>
      <c r="CS4" s="4"/>
    </row>
    <row r="5" spans="1:97" x14ac:dyDescent="0.25">
      <c r="A5" s="25"/>
      <c r="B5" s="22"/>
      <c r="C5">
        <v>70</v>
      </c>
      <c r="D5" s="23"/>
      <c r="F5" s="2"/>
      <c r="G5" s="22"/>
      <c r="H5">
        <v>340</v>
      </c>
      <c r="I5" s="23"/>
      <c r="K5" s="18"/>
      <c r="N5" s="22"/>
      <c r="O5">
        <v>45</v>
      </c>
      <c r="P5" s="23"/>
      <c r="S5" s="22"/>
      <c r="T5">
        <v>20</v>
      </c>
      <c r="U5" s="23"/>
      <c r="W5" s="4"/>
      <c r="Y5" s="26"/>
      <c r="Z5">
        <v>30</v>
      </c>
      <c r="AD5" s="22"/>
      <c r="AE5">
        <v>1850</v>
      </c>
      <c r="AH5" s="4"/>
      <c r="AJ5" s="22"/>
      <c r="AK5">
        <v>25</v>
      </c>
      <c r="AL5">
        <v>15</v>
      </c>
      <c r="AM5" s="26"/>
      <c r="AO5" s="22"/>
      <c r="AP5">
        <v>20</v>
      </c>
      <c r="AQ5">
        <v>25</v>
      </c>
      <c r="AR5" s="26"/>
      <c r="AV5" s="4"/>
      <c r="AW5" s="25"/>
      <c r="AY5" s="22"/>
      <c r="AZ5">
        <v>45</v>
      </c>
      <c r="BA5" s="23"/>
      <c r="BD5" s="22"/>
      <c r="BE5">
        <v>165</v>
      </c>
      <c r="BF5" s="23"/>
      <c r="BI5" s="4"/>
      <c r="BK5" s="22"/>
      <c r="BL5">
        <v>30</v>
      </c>
      <c r="BP5" s="22"/>
      <c r="BQ5">
        <v>50</v>
      </c>
      <c r="BT5" s="4"/>
      <c r="BV5" s="26"/>
      <c r="BW5">
        <v>65</v>
      </c>
      <c r="BX5">
        <v>20</v>
      </c>
      <c r="BY5" s="26"/>
      <c r="CA5" s="22"/>
      <c r="CB5">
        <v>25</v>
      </c>
      <c r="CC5">
        <v>50</v>
      </c>
      <c r="CD5" s="26"/>
      <c r="CH5" s="4"/>
      <c r="CJ5" s="26"/>
      <c r="CK5">
        <v>80</v>
      </c>
      <c r="CO5" s="26"/>
      <c r="CP5">
        <v>20</v>
      </c>
      <c r="CS5" s="4"/>
    </row>
    <row r="6" spans="1:97" x14ac:dyDescent="0.25">
      <c r="A6" s="25"/>
      <c r="B6" s="22"/>
      <c r="C6">
        <v>225</v>
      </c>
      <c r="D6" s="23"/>
      <c r="F6" s="2"/>
      <c r="G6" s="22"/>
      <c r="H6">
        <v>150</v>
      </c>
      <c r="I6" s="23"/>
      <c r="K6" s="18"/>
      <c r="N6" s="22"/>
      <c r="O6">
        <v>15</v>
      </c>
      <c r="P6" s="23"/>
      <c r="S6" s="22"/>
      <c r="T6">
        <v>15</v>
      </c>
      <c r="U6" s="23"/>
      <c r="W6" s="4"/>
      <c r="Y6" s="26"/>
      <c r="Z6">
        <v>15</v>
      </c>
      <c r="AD6" s="22"/>
      <c r="AE6">
        <v>640</v>
      </c>
      <c r="AH6" s="4"/>
      <c r="AJ6" s="22"/>
      <c r="AK6">
        <v>30</v>
      </c>
      <c r="AL6">
        <v>15</v>
      </c>
      <c r="AM6" s="26"/>
      <c r="AO6" s="22"/>
      <c r="AP6">
        <v>85</v>
      </c>
      <c r="AQ6">
        <v>5</v>
      </c>
      <c r="AR6" s="26"/>
      <c r="AV6" s="4"/>
      <c r="AW6" s="25"/>
      <c r="AY6" s="22"/>
      <c r="AZ6">
        <v>265</v>
      </c>
      <c r="BA6" s="23"/>
      <c r="BD6" s="22"/>
      <c r="BE6">
        <v>5</v>
      </c>
      <c r="BF6" s="23"/>
      <c r="BI6" s="4"/>
      <c r="BK6" s="22"/>
      <c r="BL6">
        <v>60</v>
      </c>
      <c r="BP6" s="22"/>
      <c r="BQ6">
        <v>260</v>
      </c>
      <c r="BT6" s="4"/>
      <c r="BV6" s="26"/>
      <c r="BW6">
        <v>105</v>
      </c>
      <c r="BX6">
        <v>15</v>
      </c>
      <c r="BY6" s="26"/>
      <c r="CA6" s="22"/>
      <c r="CB6">
        <v>15</v>
      </c>
      <c r="CC6">
        <v>5</v>
      </c>
      <c r="CD6" s="26"/>
      <c r="CH6" s="4"/>
      <c r="CJ6" s="26"/>
      <c r="CK6">
        <v>50</v>
      </c>
      <c r="CO6" s="26"/>
      <c r="CP6">
        <v>45</v>
      </c>
      <c r="CS6" s="4"/>
    </row>
    <row r="7" spans="1:97" x14ac:dyDescent="0.25">
      <c r="A7" s="25"/>
      <c r="B7" s="22"/>
      <c r="C7">
        <v>55</v>
      </c>
      <c r="D7" s="23"/>
      <c r="F7" s="2"/>
      <c r="G7" s="22"/>
      <c r="H7">
        <v>5</v>
      </c>
      <c r="I7" s="23"/>
      <c r="K7" s="18"/>
      <c r="N7" s="22"/>
      <c r="O7">
        <v>15</v>
      </c>
      <c r="P7" s="23"/>
      <c r="S7" s="22"/>
      <c r="T7">
        <v>285</v>
      </c>
      <c r="U7" s="23"/>
      <c r="W7" s="4"/>
      <c r="Y7" s="26"/>
      <c r="Z7">
        <v>15</v>
      </c>
      <c r="AD7" s="22"/>
      <c r="AE7">
        <v>690</v>
      </c>
      <c r="AH7" s="4"/>
      <c r="AJ7" s="22"/>
      <c r="AK7">
        <v>45</v>
      </c>
      <c r="AL7">
        <v>15</v>
      </c>
      <c r="AM7" s="26"/>
      <c r="AO7" s="22"/>
      <c r="AP7">
        <v>35</v>
      </c>
      <c r="AQ7">
        <v>165</v>
      </c>
      <c r="AR7" s="26"/>
      <c r="AV7" s="4"/>
      <c r="AW7" s="25"/>
      <c r="AY7" s="22"/>
      <c r="AZ7">
        <v>30</v>
      </c>
      <c r="BA7" s="23"/>
      <c r="BD7" s="22"/>
      <c r="BE7">
        <v>1095</v>
      </c>
      <c r="BF7" s="23"/>
      <c r="BI7" s="4"/>
      <c r="BK7" s="22"/>
      <c r="BL7">
        <v>15</v>
      </c>
      <c r="BP7" s="22"/>
      <c r="BQ7">
        <v>90</v>
      </c>
      <c r="BT7" s="4"/>
      <c r="BV7" s="26"/>
      <c r="BW7">
        <v>30</v>
      </c>
      <c r="BX7">
        <v>520</v>
      </c>
      <c r="BY7" s="26"/>
      <c r="CA7" s="22"/>
      <c r="CB7">
        <v>45</v>
      </c>
      <c r="CC7">
        <v>750</v>
      </c>
      <c r="CD7" s="26"/>
      <c r="CH7" s="4"/>
      <c r="CJ7" s="26"/>
      <c r="CK7">
        <v>15</v>
      </c>
      <c r="CO7" s="26"/>
      <c r="CP7">
        <v>65</v>
      </c>
      <c r="CS7" s="4"/>
    </row>
    <row r="8" spans="1:97" x14ac:dyDescent="0.25">
      <c r="A8" s="25"/>
      <c r="B8" s="22"/>
      <c r="C8">
        <v>290</v>
      </c>
      <c r="D8" s="23"/>
      <c r="F8" s="2"/>
      <c r="G8" s="22"/>
      <c r="H8">
        <v>430</v>
      </c>
      <c r="I8" s="23"/>
      <c r="K8" s="18"/>
      <c r="N8" s="22"/>
      <c r="O8">
        <v>40</v>
      </c>
      <c r="P8" s="23"/>
      <c r="S8" s="22"/>
      <c r="T8">
        <v>10</v>
      </c>
      <c r="U8" s="23"/>
      <c r="W8" s="4"/>
      <c r="Y8" s="26"/>
      <c r="Z8">
        <v>285</v>
      </c>
      <c r="AD8" s="22"/>
      <c r="AE8">
        <v>265</v>
      </c>
      <c r="AH8" s="4"/>
      <c r="AJ8" s="22"/>
      <c r="AK8">
        <v>90</v>
      </c>
      <c r="AL8">
        <v>60</v>
      </c>
      <c r="AM8" s="26"/>
      <c r="AO8" s="22"/>
      <c r="AP8">
        <v>20</v>
      </c>
      <c r="AQ8">
        <v>80</v>
      </c>
      <c r="AR8" s="26"/>
      <c r="AV8" s="4"/>
      <c r="AW8" s="25"/>
      <c r="AY8" s="22"/>
      <c r="AZ8">
        <v>130</v>
      </c>
      <c r="BA8" s="23"/>
      <c r="BD8" s="22"/>
      <c r="BE8">
        <v>5</v>
      </c>
      <c r="BF8" s="23"/>
      <c r="BI8" s="4"/>
      <c r="BK8" s="22"/>
      <c r="BL8">
        <v>35</v>
      </c>
      <c r="BP8" s="22"/>
      <c r="BQ8">
        <v>60</v>
      </c>
      <c r="BT8" s="4"/>
      <c r="BV8" s="26"/>
      <c r="BW8">
        <v>20</v>
      </c>
      <c r="BX8">
        <v>60</v>
      </c>
      <c r="BY8" s="26"/>
      <c r="CA8" s="22"/>
      <c r="CB8">
        <v>20</v>
      </c>
      <c r="CC8">
        <v>5</v>
      </c>
      <c r="CD8" s="26"/>
      <c r="CH8" s="4"/>
      <c r="CJ8" s="26"/>
      <c r="CK8">
        <v>115</v>
      </c>
      <c r="CO8" s="26"/>
      <c r="CP8">
        <v>5</v>
      </c>
      <c r="CS8" s="4"/>
    </row>
    <row r="9" spans="1:97" x14ac:dyDescent="0.25">
      <c r="A9" s="25"/>
      <c r="B9" s="22"/>
      <c r="C9">
        <v>55</v>
      </c>
      <c r="D9" s="23"/>
      <c r="F9" s="2"/>
      <c r="G9" s="22"/>
      <c r="H9">
        <v>100</v>
      </c>
      <c r="I9" s="23"/>
      <c r="K9" s="18"/>
      <c r="N9" s="22"/>
      <c r="O9">
        <v>505</v>
      </c>
      <c r="P9" s="23"/>
      <c r="S9" s="22"/>
      <c r="T9">
        <v>385</v>
      </c>
      <c r="U9" s="23"/>
      <c r="W9" s="4"/>
      <c r="Y9" s="26"/>
      <c r="Z9">
        <v>235</v>
      </c>
      <c r="AD9" s="22"/>
      <c r="AE9">
        <v>20</v>
      </c>
      <c r="AH9" s="4"/>
      <c r="AJ9" s="22"/>
      <c r="AK9">
        <v>405</v>
      </c>
      <c r="AL9">
        <v>40</v>
      </c>
      <c r="AM9" s="26"/>
      <c r="AO9" s="22"/>
      <c r="AP9">
        <v>5</v>
      </c>
      <c r="AQ9">
        <v>5</v>
      </c>
      <c r="AR9" s="26"/>
      <c r="AV9" s="4"/>
      <c r="AW9" s="25"/>
      <c r="AY9" s="22"/>
      <c r="AZ9">
        <v>215</v>
      </c>
      <c r="BA9" s="23"/>
      <c r="BD9" s="22"/>
      <c r="BE9">
        <v>95</v>
      </c>
      <c r="BF9" s="23"/>
      <c r="BI9" s="4"/>
      <c r="BK9" s="22"/>
      <c r="BL9">
        <v>140</v>
      </c>
      <c r="BP9" s="22"/>
      <c r="BQ9">
        <v>40</v>
      </c>
      <c r="BT9" s="4"/>
      <c r="BV9" s="26"/>
      <c r="BW9">
        <v>20</v>
      </c>
      <c r="BX9">
        <v>15</v>
      </c>
      <c r="BY9" s="26"/>
      <c r="CA9" s="22"/>
      <c r="CB9">
        <v>15</v>
      </c>
      <c r="CC9">
        <v>5</v>
      </c>
      <c r="CD9" s="26"/>
      <c r="CH9" s="4"/>
      <c r="CJ9" s="26"/>
      <c r="CK9">
        <v>75</v>
      </c>
      <c r="CO9" s="26"/>
      <c r="CP9">
        <v>35</v>
      </c>
      <c r="CS9" s="4"/>
    </row>
    <row r="10" spans="1:97" x14ac:dyDescent="0.25">
      <c r="A10" s="25"/>
      <c r="B10" s="22"/>
      <c r="C10">
        <v>25</v>
      </c>
      <c r="D10" s="23"/>
      <c r="F10" s="2"/>
      <c r="G10" s="22"/>
      <c r="H10">
        <v>30</v>
      </c>
      <c r="I10" s="23"/>
      <c r="K10" s="18"/>
      <c r="N10" s="22"/>
      <c r="O10">
        <v>25</v>
      </c>
      <c r="P10" s="23"/>
      <c r="S10" s="22"/>
      <c r="T10">
        <v>5</v>
      </c>
      <c r="U10" s="23"/>
      <c r="W10" s="4"/>
      <c r="Y10" s="26"/>
      <c r="Z10">
        <v>20</v>
      </c>
      <c r="AD10" s="22"/>
      <c r="AE10">
        <v>10</v>
      </c>
      <c r="AH10" s="4"/>
      <c r="AJ10" s="22"/>
      <c r="AK10">
        <v>320</v>
      </c>
      <c r="AL10">
        <v>160</v>
      </c>
      <c r="AM10" s="26"/>
      <c r="AO10" s="22"/>
      <c r="AP10">
        <v>55</v>
      </c>
      <c r="AQ10">
        <v>5</v>
      </c>
      <c r="AR10" s="26"/>
      <c r="AV10" s="4"/>
      <c r="AW10" s="25"/>
      <c r="AY10" s="22"/>
      <c r="AZ10">
        <v>80</v>
      </c>
      <c r="BA10" s="23"/>
      <c r="BD10" s="22"/>
      <c r="BE10">
        <v>10</v>
      </c>
      <c r="BF10" s="23"/>
      <c r="BI10" s="4"/>
      <c r="BK10" s="22"/>
      <c r="BL10">
        <v>15</v>
      </c>
      <c r="BP10" s="22"/>
      <c r="BQ10">
        <v>15</v>
      </c>
      <c r="BT10" s="4"/>
      <c r="BV10" s="26"/>
      <c r="BW10">
        <v>65</v>
      </c>
      <c r="CA10" s="22"/>
      <c r="CB10">
        <v>20</v>
      </c>
      <c r="CC10">
        <v>305</v>
      </c>
      <c r="CD10" s="26"/>
      <c r="CH10" s="4"/>
      <c r="CJ10" s="26"/>
      <c r="CK10">
        <v>160</v>
      </c>
      <c r="CO10" s="26"/>
      <c r="CP10">
        <v>35</v>
      </c>
      <c r="CS10" s="4"/>
    </row>
    <row r="11" spans="1:97" x14ac:dyDescent="0.25">
      <c r="A11" s="25"/>
      <c r="B11" s="22"/>
      <c r="C11">
        <v>420</v>
      </c>
      <c r="D11" s="23"/>
      <c r="F11" s="2"/>
      <c r="G11" s="22"/>
      <c r="H11">
        <v>10</v>
      </c>
      <c r="I11" s="23"/>
      <c r="K11" s="18"/>
      <c r="N11" s="22"/>
      <c r="O11">
        <v>20</v>
      </c>
      <c r="P11" s="23"/>
      <c r="S11" s="22"/>
      <c r="T11">
        <v>60</v>
      </c>
      <c r="U11" s="23"/>
      <c r="W11" s="4"/>
      <c r="Y11" s="26"/>
      <c r="Z11">
        <v>200</v>
      </c>
      <c r="AD11" s="22"/>
      <c r="AE11">
        <v>20</v>
      </c>
      <c r="AH11" s="4"/>
      <c r="AJ11" s="22"/>
      <c r="AK11">
        <v>20</v>
      </c>
      <c r="AL11">
        <v>30</v>
      </c>
      <c r="AM11" s="26"/>
      <c r="AO11" s="22"/>
      <c r="AP11">
        <v>10</v>
      </c>
      <c r="AQ11">
        <v>30</v>
      </c>
      <c r="AR11" s="26"/>
      <c r="AV11" s="4"/>
      <c r="AW11" s="25"/>
      <c r="AY11" s="22"/>
      <c r="AZ11">
        <v>15</v>
      </c>
      <c r="BA11" s="23"/>
      <c r="BD11" s="22"/>
      <c r="BE11">
        <v>5</v>
      </c>
      <c r="BF11" s="23"/>
      <c r="BI11" s="4"/>
      <c r="BK11" s="22"/>
      <c r="BL11">
        <v>15</v>
      </c>
      <c r="BP11" s="22"/>
      <c r="BQ11">
        <v>210</v>
      </c>
      <c r="BT11" s="4"/>
      <c r="BV11" s="26"/>
      <c r="BW11">
        <v>100</v>
      </c>
      <c r="CA11" s="22"/>
      <c r="CB11">
        <v>150</v>
      </c>
      <c r="CH11" s="4"/>
      <c r="CJ11" s="26"/>
      <c r="CK11">
        <v>45</v>
      </c>
      <c r="CO11" s="26"/>
      <c r="CP11">
        <v>25</v>
      </c>
      <c r="CS11" s="4"/>
    </row>
    <row r="12" spans="1:97" x14ac:dyDescent="0.25">
      <c r="A12" s="25"/>
      <c r="B12" s="22"/>
      <c r="C12">
        <v>170</v>
      </c>
      <c r="D12" s="23"/>
      <c r="F12" s="2"/>
      <c r="G12" s="22"/>
      <c r="H12">
        <v>5</v>
      </c>
      <c r="I12" s="23"/>
      <c r="K12" s="18"/>
      <c r="N12" s="22" t="s">
        <v>91</v>
      </c>
      <c r="O12">
        <v>40</v>
      </c>
      <c r="P12" s="23"/>
      <c r="S12" s="22" t="s">
        <v>91</v>
      </c>
      <c r="T12">
        <v>60</v>
      </c>
      <c r="U12" s="23"/>
      <c r="W12" s="4"/>
      <c r="Y12" s="26"/>
      <c r="Z12">
        <v>415</v>
      </c>
      <c r="AD12" s="22"/>
      <c r="AE12">
        <v>30</v>
      </c>
      <c r="AH12" s="4"/>
      <c r="AJ12" s="22"/>
      <c r="AK12">
        <v>35</v>
      </c>
      <c r="AL12">
        <v>15</v>
      </c>
      <c r="AM12" s="26"/>
      <c r="AO12" s="22"/>
      <c r="AP12">
        <v>75</v>
      </c>
      <c r="AQ12">
        <v>85</v>
      </c>
      <c r="AR12" s="26"/>
      <c r="AV12" s="4"/>
      <c r="AW12" s="25"/>
      <c r="AY12" s="22" t="s">
        <v>91</v>
      </c>
      <c r="AZ12">
        <v>15</v>
      </c>
      <c r="BA12" s="23"/>
      <c r="BD12" s="22"/>
      <c r="BE12">
        <v>20</v>
      </c>
      <c r="BF12" s="23"/>
      <c r="BI12" s="4"/>
      <c r="BK12" s="22"/>
      <c r="BL12">
        <v>35</v>
      </c>
      <c r="BP12" s="22"/>
      <c r="BQ12">
        <v>40</v>
      </c>
      <c r="BT12" s="4"/>
      <c r="BV12" s="26"/>
      <c r="BW12">
        <v>220</v>
      </c>
      <c r="CA12" s="22"/>
      <c r="CB12">
        <v>20</v>
      </c>
      <c r="CH12" s="4"/>
      <c r="CJ12" s="26"/>
      <c r="CK12">
        <v>220</v>
      </c>
      <c r="CO12" s="26"/>
      <c r="CP12">
        <v>70</v>
      </c>
      <c r="CS12" s="4"/>
    </row>
    <row r="13" spans="1:97" x14ac:dyDescent="0.25">
      <c r="A13" s="25"/>
      <c r="B13" s="22"/>
      <c r="C13">
        <v>100</v>
      </c>
      <c r="D13" s="23"/>
      <c r="F13" s="2"/>
      <c r="G13" s="22"/>
      <c r="H13">
        <v>5</v>
      </c>
      <c r="I13" s="23"/>
      <c r="K13" s="18"/>
      <c r="N13" s="22"/>
      <c r="O13">
        <v>15</v>
      </c>
      <c r="P13" s="23"/>
      <c r="S13" s="22"/>
      <c r="T13">
        <v>25</v>
      </c>
      <c r="U13" s="23"/>
      <c r="W13" s="4"/>
      <c r="Y13" s="26"/>
      <c r="Z13">
        <v>455</v>
      </c>
      <c r="AD13" s="22"/>
      <c r="AE13">
        <v>10</v>
      </c>
      <c r="AH13" s="4"/>
      <c r="AJ13" s="22"/>
      <c r="AK13">
        <v>925</v>
      </c>
      <c r="AL13">
        <v>15</v>
      </c>
      <c r="AM13" s="26"/>
      <c r="AO13" s="22"/>
      <c r="AP13">
        <v>65</v>
      </c>
      <c r="AQ13">
        <v>15</v>
      </c>
      <c r="AR13" s="26"/>
      <c r="AV13" s="4"/>
      <c r="AW13" s="25"/>
      <c r="AY13" s="22"/>
      <c r="AZ13">
        <v>35</v>
      </c>
      <c r="BA13" s="23"/>
      <c r="BD13" s="22" t="s">
        <v>91</v>
      </c>
      <c r="BE13">
        <v>325</v>
      </c>
      <c r="BF13" s="23"/>
      <c r="BI13" s="4"/>
      <c r="BK13" s="22"/>
      <c r="BL13">
        <v>95</v>
      </c>
      <c r="BP13" s="22"/>
      <c r="BQ13">
        <v>5</v>
      </c>
      <c r="BT13" s="4"/>
      <c r="BV13" s="26"/>
      <c r="BW13">
        <v>125</v>
      </c>
      <c r="CA13" s="22"/>
      <c r="CB13">
        <v>5</v>
      </c>
      <c r="CH13" s="4"/>
      <c r="CJ13" s="26"/>
      <c r="CK13">
        <v>15</v>
      </c>
      <c r="CO13" s="26"/>
      <c r="CP13">
        <v>30</v>
      </c>
      <c r="CS13" s="4"/>
    </row>
    <row r="14" spans="1:97" x14ac:dyDescent="0.25">
      <c r="A14" s="25"/>
      <c r="B14" s="22"/>
      <c r="C14">
        <v>30</v>
      </c>
      <c r="D14" s="23"/>
      <c r="F14" s="2"/>
      <c r="G14" s="22"/>
      <c r="H14">
        <v>10</v>
      </c>
      <c r="I14" s="23"/>
      <c r="K14" s="18"/>
      <c r="N14" s="22"/>
      <c r="O14">
        <v>65</v>
      </c>
      <c r="P14" s="23"/>
      <c r="S14" s="22"/>
      <c r="T14">
        <v>35</v>
      </c>
      <c r="U14" s="23"/>
      <c r="W14" s="4"/>
      <c r="AD14" s="22"/>
      <c r="AE14">
        <v>15</v>
      </c>
      <c r="AH14" s="4"/>
      <c r="AJ14" s="22"/>
      <c r="AK14">
        <v>1080</v>
      </c>
      <c r="AL14">
        <v>15</v>
      </c>
      <c r="AM14" s="26"/>
      <c r="AO14" s="22"/>
      <c r="AP14">
        <v>20</v>
      </c>
      <c r="AQ14">
        <v>65</v>
      </c>
      <c r="AR14" s="26"/>
      <c r="AV14" s="4"/>
      <c r="AW14" s="25"/>
      <c r="AY14" s="22"/>
      <c r="AZ14">
        <v>15</v>
      </c>
      <c r="BA14" s="23"/>
      <c r="BD14" s="22"/>
      <c r="BE14">
        <v>10</v>
      </c>
      <c r="BF14" s="23"/>
      <c r="BI14" s="4"/>
      <c r="BK14" s="22"/>
      <c r="BL14">
        <v>65</v>
      </c>
      <c r="BP14" s="22"/>
      <c r="BQ14">
        <v>250</v>
      </c>
      <c r="BT14" s="4"/>
      <c r="BV14" s="26"/>
      <c r="BW14">
        <v>355</v>
      </c>
      <c r="CA14" s="22"/>
      <c r="CB14">
        <v>5</v>
      </c>
      <c r="CH14" s="4"/>
      <c r="CJ14" s="26"/>
      <c r="CK14">
        <v>55</v>
      </c>
      <c r="CO14" s="26"/>
      <c r="CP14">
        <v>15</v>
      </c>
      <c r="CS14" s="4"/>
    </row>
    <row r="15" spans="1:97" x14ac:dyDescent="0.25">
      <c r="A15" s="25"/>
      <c r="B15" s="22"/>
      <c r="C15">
        <v>25</v>
      </c>
      <c r="D15" s="23"/>
      <c r="F15" s="2"/>
      <c r="G15" s="22"/>
      <c r="H15">
        <v>10</v>
      </c>
      <c r="I15" s="23"/>
      <c r="K15" s="18"/>
      <c r="N15" s="22"/>
      <c r="O15">
        <v>15</v>
      </c>
      <c r="P15" s="23"/>
      <c r="S15" s="22"/>
      <c r="T15">
        <v>10</v>
      </c>
      <c r="U15" s="23"/>
      <c r="W15" s="4"/>
      <c r="AH15" s="4"/>
      <c r="AJ15" s="22"/>
      <c r="AK15">
        <v>30</v>
      </c>
      <c r="AL15">
        <v>65</v>
      </c>
      <c r="AM15" s="26"/>
      <c r="AO15" s="22"/>
      <c r="AP15">
        <v>35</v>
      </c>
      <c r="AQ15">
        <v>250</v>
      </c>
      <c r="AR15" s="26"/>
      <c r="AV15" s="4"/>
      <c r="AW15" s="25"/>
      <c r="AY15" s="22"/>
      <c r="AZ15">
        <v>15</v>
      </c>
      <c r="BA15" s="23"/>
      <c r="BD15" s="22"/>
      <c r="BE15">
        <v>65</v>
      </c>
      <c r="BF15" s="23"/>
      <c r="BI15" s="4"/>
      <c r="BK15" s="22"/>
      <c r="BL15">
        <v>15</v>
      </c>
      <c r="BP15" s="22"/>
      <c r="BQ15">
        <v>90</v>
      </c>
      <c r="BT15" s="4"/>
      <c r="BV15" s="26"/>
      <c r="BW15">
        <v>15</v>
      </c>
      <c r="CA15" s="22"/>
      <c r="CB15">
        <v>30</v>
      </c>
      <c r="CH15" s="4"/>
      <c r="CJ15" s="26"/>
      <c r="CK15">
        <v>235</v>
      </c>
      <c r="CO15" s="26"/>
      <c r="CP15">
        <v>10</v>
      </c>
      <c r="CS15" s="4"/>
    </row>
    <row r="16" spans="1:97" x14ac:dyDescent="0.25">
      <c r="A16" s="25"/>
      <c r="B16" s="22"/>
      <c r="C16">
        <v>560</v>
      </c>
      <c r="D16" s="23"/>
      <c r="F16" s="2"/>
      <c r="G16" s="22"/>
      <c r="H16">
        <v>20</v>
      </c>
      <c r="I16" s="23"/>
      <c r="K16" s="18"/>
      <c r="N16" s="22"/>
      <c r="O16">
        <v>40</v>
      </c>
      <c r="P16" s="23"/>
      <c r="S16" s="22"/>
      <c r="T16">
        <v>130</v>
      </c>
      <c r="U16" s="23"/>
      <c r="W16" s="4"/>
      <c r="Y16" t="s">
        <v>6</v>
      </c>
      <c r="Z16">
        <f>AVERAGE(Z4:Z13)</f>
        <v>169</v>
      </c>
      <c r="AD16" t="s">
        <v>6</v>
      </c>
      <c r="AE16">
        <f>AVERAGE(AE4:AE14)</f>
        <v>342.72727272727275</v>
      </c>
      <c r="AH16" s="4"/>
      <c r="AJ16" s="22"/>
      <c r="AK16">
        <v>1155</v>
      </c>
      <c r="AL16">
        <v>360</v>
      </c>
      <c r="AM16" s="26"/>
      <c r="AO16" s="22"/>
      <c r="AP16">
        <v>30</v>
      </c>
      <c r="AQ16">
        <v>135</v>
      </c>
      <c r="AR16" s="26"/>
      <c r="AV16" s="4"/>
      <c r="AW16" s="25"/>
      <c r="AY16" s="22"/>
      <c r="AZ16">
        <v>70</v>
      </c>
      <c r="BA16" s="23"/>
      <c r="BD16" s="22"/>
      <c r="BE16">
        <v>640</v>
      </c>
      <c r="BF16" s="23"/>
      <c r="BI16" s="4"/>
      <c r="BK16" s="22"/>
      <c r="BL16">
        <v>30</v>
      </c>
      <c r="BP16" s="22"/>
      <c r="BQ16">
        <v>35</v>
      </c>
      <c r="BT16" s="4"/>
      <c r="BV16" s="26"/>
      <c r="BW16">
        <v>15</v>
      </c>
      <c r="CA16" s="22"/>
      <c r="CB16">
        <v>75</v>
      </c>
      <c r="CH16" s="4"/>
      <c r="CJ16" s="26"/>
      <c r="CK16">
        <v>20</v>
      </c>
      <c r="CO16" s="26"/>
      <c r="CP16">
        <v>15</v>
      </c>
      <c r="CS16" s="4"/>
    </row>
    <row r="17" spans="1:97" x14ac:dyDescent="0.25">
      <c r="A17" s="25"/>
      <c r="B17" s="22"/>
      <c r="C17">
        <v>65</v>
      </c>
      <c r="D17" s="23"/>
      <c r="F17" s="2"/>
      <c r="G17" s="22"/>
      <c r="H17">
        <v>15</v>
      </c>
      <c r="I17" s="23"/>
      <c r="K17" s="18"/>
      <c r="N17" s="22"/>
      <c r="O17">
        <v>20</v>
      </c>
      <c r="P17" s="23"/>
      <c r="S17" s="22"/>
      <c r="T17">
        <v>120</v>
      </c>
      <c r="U17" s="23"/>
      <c r="W17" s="4"/>
      <c r="Y17" t="s">
        <v>7</v>
      </c>
      <c r="Z17">
        <f>MEDIAN(Z4:Z13)</f>
        <v>115</v>
      </c>
      <c r="AD17" t="s">
        <v>7</v>
      </c>
      <c r="AE17">
        <f>MEDIAN(AE4:AE14)</f>
        <v>30</v>
      </c>
      <c r="AH17" s="4"/>
      <c r="AJ17" s="22"/>
      <c r="AK17">
        <v>20</v>
      </c>
      <c r="AL17">
        <v>30</v>
      </c>
      <c r="AM17" s="26"/>
      <c r="AO17" s="22"/>
      <c r="AP17">
        <v>10</v>
      </c>
      <c r="AQ17">
        <v>15</v>
      </c>
      <c r="AR17" s="26"/>
      <c r="AV17" s="4"/>
      <c r="AW17" s="25"/>
      <c r="AY17" s="22"/>
      <c r="AZ17">
        <v>15</v>
      </c>
      <c r="BA17" s="23"/>
      <c r="BD17" s="22"/>
      <c r="BE17">
        <v>135</v>
      </c>
      <c r="BF17" s="23"/>
      <c r="BI17" s="4"/>
      <c r="BK17" s="22"/>
      <c r="BL17">
        <v>25</v>
      </c>
      <c r="BP17" s="22"/>
      <c r="BQ17">
        <v>10</v>
      </c>
      <c r="BT17" s="4"/>
      <c r="BV17" s="26"/>
      <c r="BW17">
        <v>25</v>
      </c>
      <c r="CA17" s="22"/>
      <c r="CB17">
        <v>50</v>
      </c>
      <c r="CH17" s="4"/>
      <c r="CJ17" s="26"/>
      <c r="CK17">
        <v>15</v>
      </c>
      <c r="CO17" s="26"/>
      <c r="CP17">
        <v>25</v>
      </c>
      <c r="CS17" s="4"/>
    </row>
    <row r="18" spans="1:97" x14ac:dyDescent="0.25">
      <c r="A18" s="25"/>
      <c r="B18" s="22" t="s">
        <v>26</v>
      </c>
      <c r="C18" s="2">
        <v>25</v>
      </c>
      <c r="D18" s="23"/>
      <c r="F18" s="2"/>
      <c r="G18" s="22"/>
      <c r="H18">
        <v>10</v>
      </c>
      <c r="I18" s="23"/>
      <c r="K18" s="18"/>
      <c r="L18" s="2"/>
      <c r="N18" s="22"/>
      <c r="O18">
        <v>20</v>
      </c>
      <c r="P18" s="23"/>
      <c r="S18" s="22"/>
      <c r="T18">
        <v>65</v>
      </c>
      <c r="U18" s="23"/>
      <c r="W18" s="4"/>
      <c r="Y18" t="s">
        <v>21</v>
      </c>
      <c r="Z18">
        <f>_xlfn.STDEV.S(Z4:Z13)</f>
        <v>173.92207706006988</v>
      </c>
      <c r="AD18" t="s">
        <v>21</v>
      </c>
      <c r="AE18">
        <f>_xlfn.STDEV.S(AE4:AE14)</f>
        <v>560.07751086953863</v>
      </c>
      <c r="AH18" s="4"/>
      <c r="AJ18" s="22" t="s">
        <v>93</v>
      </c>
      <c r="AK18">
        <v>65</v>
      </c>
      <c r="AL18">
        <v>615</v>
      </c>
      <c r="AM18" s="26"/>
      <c r="AO18" s="22"/>
      <c r="AP18">
        <v>5</v>
      </c>
      <c r="AQ18">
        <v>80</v>
      </c>
      <c r="AR18" s="26"/>
      <c r="AV18" s="4"/>
      <c r="AW18" s="25"/>
      <c r="AY18" s="22"/>
      <c r="AZ18">
        <v>30</v>
      </c>
      <c r="BA18" s="23"/>
      <c r="BD18" s="22"/>
      <c r="BE18">
        <v>80</v>
      </c>
      <c r="BF18" s="23"/>
      <c r="BI18" s="4"/>
      <c r="BK18" s="22"/>
      <c r="BL18">
        <v>35</v>
      </c>
      <c r="BP18" s="22"/>
      <c r="BQ18">
        <v>15</v>
      </c>
      <c r="BT18" s="4"/>
      <c r="BV18" s="26"/>
      <c r="BW18">
        <v>85</v>
      </c>
      <c r="CA18" s="22"/>
      <c r="CB18">
        <v>30</v>
      </c>
      <c r="CH18" s="4"/>
      <c r="CJ18" s="26"/>
      <c r="CK18">
        <v>25</v>
      </c>
      <c r="CO18" s="26"/>
      <c r="CP18">
        <v>25</v>
      </c>
      <c r="CS18" s="4"/>
    </row>
    <row r="19" spans="1:97" x14ac:dyDescent="0.25">
      <c r="A19" s="25"/>
      <c r="B19" s="22"/>
      <c r="C19" s="2">
        <v>20</v>
      </c>
      <c r="D19" s="23"/>
      <c r="F19" s="2"/>
      <c r="G19" s="22" t="s">
        <v>26</v>
      </c>
      <c r="H19">
        <v>800</v>
      </c>
      <c r="I19" s="23"/>
      <c r="K19" s="18"/>
      <c r="L19" s="2"/>
      <c r="N19" s="22"/>
      <c r="O19">
        <v>35</v>
      </c>
      <c r="P19" s="23"/>
      <c r="S19" s="22"/>
      <c r="T19">
        <v>65</v>
      </c>
      <c r="U19" s="23"/>
      <c r="W19" s="4"/>
      <c r="Y19" t="s">
        <v>22</v>
      </c>
      <c r="Z19">
        <f>COUNT(Z4:Z13)</f>
        <v>10</v>
      </c>
      <c r="AD19" t="s">
        <v>22</v>
      </c>
      <c r="AE19">
        <f>COUNT(AE4:AE14)</f>
        <v>11</v>
      </c>
      <c r="AH19" s="4"/>
      <c r="AJ19" s="22"/>
      <c r="AK19">
        <v>395</v>
      </c>
      <c r="AL19">
        <v>385</v>
      </c>
      <c r="AM19" s="26"/>
      <c r="AO19" s="22" t="s">
        <v>93</v>
      </c>
      <c r="AP19">
        <v>5</v>
      </c>
      <c r="AQ19">
        <v>55</v>
      </c>
      <c r="AR19" s="26"/>
      <c r="AV19" s="4"/>
      <c r="AW19" s="25"/>
      <c r="AY19" s="22"/>
      <c r="AZ19">
        <v>15</v>
      </c>
      <c r="BA19" s="23"/>
      <c r="BD19" s="22"/>
      <c r="BE19">
        <v>370</v>
      </c>
      <c r="BF19" s="23"/>
      <c r="BI19" s="4"/>
      <c r="BK19" s="22"/>
      <c r="BL19">
        <v>175</v>
      </c>
      <c r="BP19" s="22"/>
      <c r="BQ19">
        <v>5</v>
      </c>
      <c r="BT19" s="4"/>
      <c r="BV19" s="26"/>
      <c r="BW19">
        <v>70</v>
      </c>
      <c r="CA19" s="22"/>
      <c r="CB19">
        <v>45</v>
      </c>
      <c r="CH19" s="4"/>
      <c r="CJ19" s="26"/>
      <c r="CK19">
        <v>25</v>
      </c>
      <c r="CO19" s="26"/>
      <c r="CP19">
        <v>5</v>
      </c>
      <c r="CS19" s="4"/>
    </row>
    <row r="20" spans="1:97" x14ac:dyDescent="0.25">
      <c r="A20" s="1" t="s">
        <v>89</v>
      </c>
      <c r="B20" s="22"/>
      <c r="C20" s="2">
        <v>45</v>
      </c>
      <c r="D20" s="23"/>
      <c r="F20" s="2"/>
      <c r="G20" s="22"/>
      <c r="H20">
        <v>35</v>
      </c>
      <c r="I20" s="23"/>
      <c r="K20" s="18"/>
      <c r="L20" s="2"/>
      <c r="N20" s="22"/>
      <c r="O20">
        <v>20</v>
      </c>
      <c r="P20" s="23"/>
      <c r="S20" s="22"/>
      <c r="T20">
        <v>10</v>
      </c>
      <c r="U20" s="23"/>
      <c r="W20" s="4"/>
      <c r="Y20" t="s">
        <v>23</v>
      </c>
      <c r="Z20">
        <f>Z18/SQRT(Z19)</f>
        <v>54.998989889714231</v>
      </c>
      <c r="AD20" t="s">
        <v>23</v>
      </c>
      <c r="AE20">
        <f t="shared" ref="AE20" si="0">AE18/SQRT(AE19)</f>
        <v>168.86972337004161</v>
      </c>
      <c r="AH20" s="4"/>
      <c r="AJ20" s="22"/>
      <c r="AK20">
        <v>80</v>
      </c>
      <c r="AL20">
        <v>25</v>
      </c>
      <c r="AM20" s="26"/>
      <c r="AO20" s="22"/>
      <c r="AP20">
        <v>10</v>
      </c>
      <c r="AQ20">
        <v>10</v>
      </c>
      <c r="AR20" s="26"/>
      <c r="AV20" s="4"/>
      <c r="AW20" s="1" t="s">
        <v>89</v>
      </c>
      <c r="AY20" s="22"/>
      <c r="AZ20">
        <v>15</v>
      </c>
      <c r="BA20" s="23"/>
      <c r="BD20" s="22"/>
      <c r="BE20">
        <v>20</v>
      </c>
      <c r="BF20" s="23"/>
      <c r="BI20" s="4"/>
      <c r="BK20" s="22"/>
      <c r="BL20">
        <v>170</v>
      </c>
      <c r="BP20" s="22"/>
      <c r="BQ20">
        <v>5</v>
      </c>
      <c r="BT20" s="4"/>
      <c r="BV20" s="26"/>
      <c r="BW20">
        <v>15</v>
      </c>
      <c r="CA20" s="22"/>
      <c r="CB20">
        <v>50</v>
      </c>
      <c r="CH20" s="4"/>
      <c r="CJ20" s="26"/>
      <c r="CK20">
        <v>55</v>
      </c>
      <c r="CO20" s="26"/>
      <c r="CP20">
        <v>10</v>
      </c>
      <c r="CS20" s="4"/>
    </row>
    <row r="21" spans="1:97" x14ac:dyDescent="0.25">
      <c r="B21" s="22"/>
      <c r="C21" s="2">
        <v>15</v>
      </c>
      <c r="D21" s="23"/>
      <c r="F21" s="2"/>
      <c r="G21" s="22"/>
      <c r="H21">
        <v>40</v>
      </c>
      <c r="I21" s="23"/>
      <c r="K21" s="18"/>
      <c r="L21" s="2"/>
      <c r="N21" s="22"/>
      <c r="O21">
        <v>160</v>
      </c>
      <c r="P21" s="23"/>
      <c r="S21" s="22"/>
      <c r="T21">
        <v>20</v>
      </c>
      <c r="U21" s="23"/>
      <c r="W21" s="4"/>
      <c r="AH21" s="4"/>
      <c r="AJ21" s="22"/>
      <c r="AK21">
        <v>190</v>
      </c>
      <c r="AL21">
        <v>95</v>
      </c>
      <c r="AM21" s="26"/>
      <c r="AO21" s="22"/>
      <c r="AP21">
        <v>65</v>
      </c>
      <c r="AQ21">
        <v>5</v>
      </c>
      <c r="AR21" s="26"/>
      <c r="AV21" s="4"/>
      <c r="AY21" s="22"/>
      <c r="AZ21">
        <v>15</v>
      </c>
      <c r="BA21" s="23"/>
      <c r="BD21" s="22"/>
      <c r="BE21">
        <v>5</v>
      </c>
      <c r="BF21" s="23"/>
      <c r="BI21" s="4"/>
      <c r="BK21" s="22"/>
      <c r="BL21">
        <v>55</v>
      </c>
      <c r="BP21" s="22"/>
      <c r="BQ21">
        <v>90</v>
      </c>
      <c r="BT21" s="4"/>
      <c r="BV21" s="26"/>
      <c r="BW21">
        <v>100</v>
      </c>
      <c r="CA21" s="22"/>
      <c r="CB21">
        <v>145</v>
      </c>
      <c r="CH21" s="4"/>
      <c r="CJ21" s="26"/>
      <c r="CK21">
        <v>40</v>
      </c>
      <c r="CO21" s="26"/>
      <c r="CP21">
        <v>130</v>
      </c>
      <c r="CS21" s="4"/>
    </row>
    <row r="22" spans="1:97" x14ac:dyDescent="0.25">
      <c r="B22" s="22"/>
      <c r="C22" s="2">
        <v>105</v>
      </c>
      <c r="D22" s="23"/>
      <c r="F22" s="2"/>
      <c r="G22" s="22"/>
      <c r="H22">
        <v>200</v>
      </c>
      <c r="I22" s="23"/>
      <c r="K22" s="18"/>
      <c r="L22" s="2"/>
      <c r="N22" s="22"/>
      <c r="O22">
        <v>30</v>
      </c>
      <c r="P22" s="23"/>
      <c r="S22" s="22"/>
      <c r="T22">
        <v>20</v>
      </c>
      <c r="U22" s="23"/>
      <c r="W22" s="4"/>
      <c r="AH22" s="4"/>
      <c r="AJ22" s="22"/>
      <c r="AK22">
        <v>560</v>
      </c>
      <c r="AL22">
        <v>55</v>
      </c>
      <c r="AM22" s="26"/>
      <c r="AO22" s="22"/>
      <c r="AP22">
        <v>5</v>
      </c>
      <c r="AQ22">
        <v>75</v>
      </c>
      <c r="AR22" s="26"/>
      <c r="AV22" s="4"/>
      <c r="AY22" s="22"/>
      <c r="AZ22">
        <v>15</v>
      </c>
      <c r="BA22" s="23"/>
      <c r="BD22" s="22"/>
      <c r="BE22">
        <v>5</v>
      </c>
      <c r="BF22" s="23"/>
      <c r="BI22" s="4"/>
      <c r="BK22" s="22"/>
      <c r="BL22">
        <v>15</v>
      </c>
      <c r="BP22" s="22"/>
      <c r="BQ22">
        <v>140</v>
      </c>
      <c r="BT22" s="4"/>
      <c r="BV22" s="26"/>
      <c r="BW22">
        <v>15</v>
      </c>
      <c r="CA22" s="22"/>
      <c r="CB22">
        <v>25</v>
      </c>
      <c r="CH22" s="4"/>
      <c r="CJ22" s="26"/>
      <c r="CK22">
        <v>15</v>
      </c>
      <c r="CO22" s="26"/>
      <c r="CP22">
        <v>15</v>
      </c>
      <c r="CS22" s="4"/>
    </row>
    <row r="23" spans="1:97" x14ac:dyDescent="0.25">
      <c r="B23" s="22"/>
      <c r="C23" s="2">
        <v>125</v>
      </c>
      <c r="D23" s="23"/>
      <c r="F23" s="2"/>
      <c r="G23" s="22"/>
      <c r="H23">
        <v>35</v>
      </c>
      <c r="I23" s="23"/>
      <c r="K23" s="18"/>
      <c r="L23" s="2"/>
      <c r="N23" s="22"/>
      <c r="O23">
        <v>15</v>
      </c>
      <c r="P23" s="23"/>
      <c r="S23" s="22"/>
      <c r="T23">
        <v>30</v>
      </c>
      <c r="U23" s="23"/>
      <c r="W23" s="4"/>
      <c r="AH23" s="4"/>
      <c r="AJ23" s="22"/>
      <c r="AK23">
        <v>170</v>
      </c>
      <c r="AL23">
        <v>15</v>
      </c>
      <c r="AM23" s="26">
        <v>43040</v>
      </c>
      <c r="AO23" s="22"/>
      <c r="AP23">
        <v>5</v>
      </c>
      <c r="AQ23">
        <v>10</v>
      </c>
      <c r="AR23" s="26">
        <v>43040</v>
      </c>
      <c r="AV23" s="4"/>
      <c r="AY23" s="22"/>
      <c r="AZ23">
        <v>15</v>
      </c>
      <c r="BA23" s="23"/>
      <c r="BD23" s="22"/>
      <c r="BE23">
        <v>10</v>
      </c>
      <c r="BF23" s="23"/>
      <c r="BI23" s="4"/>
      <c r="BK23" s="22"/>
      <c r="BL23">
        <v>15</v>
      </c>
      <c r="BP23" s="22"/>
      <c r="BQ23">
        <v>5</v>
      </c>
      <c r="BT23" s="4"/>
      <c r="BV23" s="26"/>
      <c r="BW23">
        <v>15</v>
      </c>
      <c r="CA23" s="22"/>
      <c r="CB23">
        <v>325</v>
      </c>
      <c r="CH23" s="4"/>
      <c r="CJ23" s="26"/>
      <c r="CK23">
        <v>230</v>
      </c>
      <c r="CO23" s="26"/>
      <c r="CP23">
        <v>5</v>
      </c>
      <c r="CS23" s="4"/>
    </row>
    <row r="24" spans="1:97" x14ac:dyDescent="0.25">
      <c r="B24" s="22"/>
      <c r="C24" s="2">
        <v>35</v>
      </c>
      <c r="D24" s="23"/>
      <c r="F24" s="2"/>
      <c r="G24" s="22"/>
      <c r="H24">
        <v>25</v>
      </c>
      <c r="I24" s="23"/>
      <c r="K24" s="18"/>
      <c r="L24" s="2"/>
      <c r="N24" s="22"/>
      <c r="O24">
        <v>15</v>
      </c>
      <c r="P24" s="23"/>
      <c r="S24" s="22"/>
      <c r="T24">
        <v>65</v>
      </c>
      <c r="U24" s="23"/>
      <c r="W24" s="4"/>
      <c r="Y24" s="24" t="s">
        <v>80</v>
      </c>
      <c r="Z24" s="24"/>
      <c r="AA24" s="24"/>
      <c r="AH24" s="4"/>
      <c r="AJ24" s="22"/>
      <c r="AK24">
        <v>20</v>
      </c>
      <c r="AL24">
        <v>65</v>
      </c>
      <c r="AM24" s="26"/>
      <c r="AO24" s="22"/>
      <c r="AP24">
        <v>15</v>
      </c>
      <c r="AQ24">
        <v>55</v>
      </c>
      <c r="AR24" s="26"/>
      <c r="AV24" s="4"/>
      <c r="AY24" s="22"/>
      <c r="AZ24">
        <v>15</v>
      </c>
      <c r="BA24" s="23"/>
      <c r="BD24" s="22"/>
      <c r="BE24">
        <v>15</v>
      </c>
      <c r="BF24" s="23"/>
      <c r="BI24" s="4"/>
      <c r="BK24" s="22"/>
      <c r="BL24">
        <v>15</v>
      </c>
      <c r="BP24" s="22"/>
      <c r="BQ24">
        <v>125</v>
      </c>
      <c r="BT24" s="4"/>
      <c r="BV24" s="26"/>
      <c r="BW24">
        <v>40</v>
      </c>
      <c r="CA24" s="22"/>
      <c r="CB24">
        <v>10</v>
      </c>
      <c r="CH24" s="4"/>
      <c r="CJ24" s="26"/>
      <c r="CK24">
        <v>15</v>
      </c>
      <c r="CO24" s="26"/>
      <c r="CP24">
        <v>110</v>
      </c>
      <c r="CS24" s="4"/>
    </row>
    <row r="25" spans="1:97" x14ac:dyDescent="0.25">
      <c r="B25" s="22"/>
      <c r="C25" s="2">
        <v>175</v>
      </c>
      <c r="D25" s="23"/>
      <c r="F25" s="2"/>
      <c r="G25" s="22"/>
      <c r="H25">
        <v>20</v>
      </c>
      <c r="I25" s="23"/>
      <c r="K25" s="18"/>
      <c r="L25" s="2"/>
      <c r="N25" s="22"/>
      <c r="O25">
        <v>20</v>
      </c>
      <c r="P25" s="23"/>
      <c r="S25" s="22"/>
      <c r="T25">
        <v>30</v>
      </c>
      <c r="U25" s="23"/>
      <c r="W25" s="4"/>
      <c r="Y25" s="17">
        <v>42648</v>
      </c>
      <c r="AH25" s="4"/>
      <c r="AJ25" s="22"/>
      <c r="AK25">
        <v>965</v>
      </c>
      <c r="AL25">
        <v>30</v>
      </c>
      <c r="AM25" s="26"/>
      <c r="AO25" s="22"/>
      <c r="AP25">
        <v>10</v>
      </c>
      <c r="AQ25">
        <v>15</v>
      </c>
      <c r="AR25" s="26"/>
      <c r="AV25" s="4"/>
      <c r="AY25" s="22"/>
      <c r="AZ25">
        <v>15</v>
      </c>
      <c r="BA25" s="23"/>
      <c r="BD25" s="22"/>
      <c r="BE25">
        <v>5</v>
      </c>
      <c r="BF25" s="23"/>
      <c r="BI25" s="4"/>
      <c r="BK25" s="22"/>
      <c r="BL25">
        <v>15</v>
      </c>
      <c r="BP25" s="22"/>
      <c r="BQ25">
        <v>115</v>
      </c>
      <c r="BT25" s="4"/>
      <c r="BV25" s="26"/>
      <c r="BW25">
        <v>120</v>
      </c>
      <c r="CA25" s="22"/>
      <c r="CB25">
        <v>10</v>
      </c>
      <c r="CH25" s="4"/>
      <c r="CJ25" s="26"/>
      <c r="CK25">
        <v>20</v>
      </c>
      <c r="CO25" s="26"/>
      <c r="CP25">
        <v>5</v>
      </c>
      <c r="CS25" s="4"/>
    </row>
    <row r="26" spans="1:97" x14ac:dyDescent="0.25">
      <c r="B26" s="22"/>
      <c r="C26" s="2">
        <v>45</v>
      </c>
      <c r="D26" s="23"/>
      <c r="F26" s="2"/>
      <c r="G26" s="22"/>
      <c r="H26">
        <v>60</v>
      </c>
      <c r="I26" s="23"/>
      <c r="K26" s="18"/>
      <c r="L26" s="2"/>
      <c r="N26" s="22"/>
      <c r="O26">
        <v>20</v>
      </c>
      <c r="P26" s="23"/>
      <c r="S26" s="22"/>
      <c r="T26">
        <v>165</v>
      </c>
      <c r="U26" s="23"/>
      <c r="W26" s="4"/>
      <c r="X26" t="s">
        <v>84</v>
      </c>
      <c r="AH26" s="4"/>
      <c r="AJ26" s="22"/>
      <c r="AK26">
        <v>1840</v>
      </c>
      <c r="AL26">
        <v>85</v>
      </c>
      <c r="AM26" s="26"/>
      <c r="AO26" s="22"/>
      <c r="AP26">
        <v>20</v>
      </c>
      <c r="AQ26">
        <v>20</v>
      </c>
      <c r="AR26" s="26"/>
      <c r="AV26" s="4"/>
      <c r="AY26" s="22"/>
      <c r="AZ26">
        <v>15</v>
      </c>
      <c r="BA26" s="23"/>
      <c r="BD26" s="22"/>
      <c r="BE26">
        <v>430</v>
      </c>
      <c r="BF26" s="23"/>
      <c r="BI26" s="4"/>
      <c r="BK26" s="22"/>
      <c r="BL26">
        <v>15</v>
      </c>
      <c r="BP26" s="22"/>
      <c r="BQ26">
        <v>20</v>
      </c>
      <c r="BT26" s="4"/>
      <c r="BV26" s="26"/>
      <c r="BW26">
        <v>85</v>
      </c>
      <c r="CA26" s="22"/>
      <c r="CB26">
        <v>60</v>
      </c>
      <c r="CH26" s="4"/>
      <c r="CJ26" s="26"/>
      <c r="CK26">
        <v>20</v>
      </c>
      <c r="CO26" s="26"/>
      <c r="CP26">
        <v>10</v>
      </c>
      <c r="CS26" s="4"/>
    </row>
    <row r="27" spans="1:97" x14ac:dyDescent="0.25">
      <c r="B27" s="22"/>
      <c r="C27" s="2">
        <v>75</v>
      </c>
      <c r="D27" s="23"/>
      <c r="F27" s="2"/>
      <c r="G27" s="22"/>
      <c r="H27">
        <v>5</v>
      </c>
      <c r="I27" s="23"/>
      <c r="K27" s="18"/>
      <c r="L27" s="2"/>
      <c r="N27" s="22"/>
      <c r="O27">
        <v>20</v>
      </c>
      <c r="P27" s="23"/>
      <c r="S27" s="22"/>
      <c r="T27">
        <v>5</v>
      </c>
      <c r="U27" s="23"/>
      <c r="W27" s="4"/>
      <c r="AH27" s="4"/>
      <c r="AJ27" s="22"/>
      <c r="AK27">
        <v>30</v>
      </c>
      <c r="AL27">
        <v>15</v>
      </c>
      <c r="AM27" s="26"/>
      <c r="AO27" s="22"/>
      <c r="AP27">
        <v>5</v>
      </c>
      <c r="AQ27">
        <v>60</v>
      </c>
      <c r="AR27" s="26"/>
      <c r="AV27" s="4"/>
      <c r="AY27" s="22"/>
      <c r="AZ27">
        <v>15</v>
      </c>
      <c r="BA27" s="23"/>
      <c r="BD27" s="22"/>
      <c r="BE27">
        <v>5</v>
      </c>
      <c r="BF27" s="23"/>
      <c r="BI27" s="4"/>
      <c r="BK27" s="22"/>
      <c r="BL27">
        <v>20</v>
      </c>
      <c r="BP27" s="22"/>
      <c r="BQ27">
        <v>25</v>
      </c>
      <c r="BT27" s="4"/>
      <c r="BV27" s="26"/>
      <c r="BW27">
        <v>15</v>
      </c>
      <c r="CA27" s="22"/>
      <c r="CB27">
        <v>5</v>
      </c>
      <c r="CH27" s="4"/>
      <c r="CJ27" s="26"/>
      <c r="CK27">
        <v>15</v>
      </c>
      <c r="CO27" s="26"/>
      <c r="CP27">
        <v>45</v>
      </c>
      <c r="CS27" s="4"/>
    </row>
    <row r="28" spans="1:97" x14ac:dyDescent="0.25">
      <c r="B28" s="22"/>
      <c r="C28" s="2">
        <v>50</v>
      </c>
      <c r="D28" s="23"/>
      <c r="F28" s="2"/>
      <c r="G28" s="22"/>
      <c r="H28">
        <v>5</v>
      </c>
      <c r="I28" s="23"/>
      <c r="K28" s="18"/>
      <c r="L28" s="2"/>
      <c r="N28" s="22"/>
      <c r="O28">
        <v>245</v>
      </c>
      <c r="P28" s="23"/>
      <c r="S28" s="22"/>
      <c r="T28">
        <v>5</v>
      </c>
      <c r="U28" s="23"/>
      <c r="W28" s="4"/>
      <c r="X28" t="s">
        <v>77</v>
      </c>
      <c r="Y28">
        <v>39.6666666666667</v>
      </c>
      <c r="AH28" s="4"/>
      <c r="AJ28" s="22" t="s">
        <v>94</v>
      </c>
      <c r="AK28">
        <v>15</v>
      </c>
      <c r="AL28">
        <v>95</v>
      </c>
      <c r="AM28" s="26"/>
      <c r="AO28" s="22"/>
      <c r="AP28">
        <v>5</v>
      </c>
      <c r="AQ28">
        <v>10</v>
      </c>
      <c r="AR28" s="26"/>
      <c r="AV28" s="4"/>
      <c r="AY28" s="22"/>
      <c r="AZ28">
        <v>45</v>
      </c>
      <c r="BA28" s="23"/>
      <c r="BD28" s="22"/>
      <c r="BE28">
        <v>180</v>
      </c>
      <c r="BF28" s="23"/>
      <c r="BI28" s="4"/>
      <c r="BK28" s="22"/>
      <c r="BL28">
        <v>20</v>
      </c>
      <c r="BP28" s="22"/>
      <c r="BQ28">
        <v>5</v>
      </c>
      <c r="BT28" s="4"/>
      <c r="BV28" s="26"/>
      <c r="BW28">
        <v>25</v>
      </c>
      <c r="CA28" s="22"/>
      <c r="CB28">
        <v>5</v>
      </c>
      <c r="CH28" s="4"/>
      <c r="CJ28" s="26"/>
      <c r="CK28">
        <v>15</v>
      </c>
      <c r="CO28" s="26"/>
      <c r="CP28">
        <v>25</v>
      </c>
      <c r="CS28" s="4"/>
    </row>
    <row r="29" spans="1:97" x14ac:dyDescent="0.25">
      <c r="B29" s="22"/>
      <c r="C29" s="2">
        <v>75</v>
      </c>
      <c r="D29" s="23"/>
      <c r="F29" s="2"/>
      <c r="G29" s="22"/>
      <c r="H29">
        <v>5</v>
      </c>
      <c r="I29" s="23"/>
      <c r="K29" s="18"/>
      <c r="L29" s="2"/>
      <c r="N29" s="22"/>
      <c r="O29">
        <v>180</v>
      </c>
      <c r="P29" s="23"/>
      <c r="S29" s="22"/>
      <c r="T29">
        <v>170</v>
      </c>
      <c r="U29" s="23"/>
      <c r="W29" s="4"/>
      <c r="X29" t="s">
        <v>78</v>
      </c>
      <c r="Y29">
        <v>62.8333333333333</v>
      </c>
      <c r="AH29" s="4"/>
      <c r="AJ29" s="22"/>
      <c r="AK29">
        <v>20</v>
      </c>
      <c r="AL29">
        <v>15</v>
      </c>
      <c r="AM29" s="26"/>
      <c r="AO29" s="22"/>
      <c r="AP29">
        <v>5</v>
      </c>
      <c r="AQ29">
        <v>25</v>
      </c>
      <c r="AR29" s="26"/>
      <c r="AV29" s="4"/>
      <c r="AY29" s="22"/>
      <c r="AZ29">
        <v>15</v>
      </c>
      <c r="BA29" s="23"/>
      <c r="BD29" s="22"/>
      <c r="BE29">
        <v>20</v>
      </c>
      <c r="BF29" s="23"/>
      <c r="BI29" s="4"/>
      <c r="BK29" s="22"/>
      <c r="BL29">
        <v>25</v>
      </c>
      <c r="BP29" s="22"/>
      <c r="BQ29">
        <v>10</v>
      </c>
      <c r="BT29" s="4"/>
      <c r="BV29" s="26"/>
      <c r="BW29">
        <v>50</v>
      </c>
      <c r="CA29" s="22"/>
      <c r="CB29">
        <v>10</v>
      </c>
      <c r="CH29" s="4"/>
      <c r="CJ29" s="26"/>
      <c r="CK29">
        <v>145</v>
      </c>
      <c r="CO29" s="26"/>
      <c r="CP29">
        <v>15</v>
      </c>
      <c r="CS29" s="4"/>
    </row>
    <row r="30" spans="1:97" x14ac:dyDescent="0.25">
      <c r="B30" s="22"/>
      <c r="C30" s="2">
        <v>20</v>
      </c>
      <c r="D30" s="23"/>
      <c r="F30" s="2"/>
      <c r="G30" s="22"/>
      <c r="H30">
        <v>20</v>
      </c>
      <c r="I30" s="23"/>
      <c r="K30" s="18"/>
      <c r="L30" s="2"/>
      <c r="N30" s="22"/>
      <c r="O30">
        <v>25</v>
      </c>
      <c r="P30" s="23"/>
      <c r="S30" s="22"/>
      <c r="T30">
        <v>460</v>
      </c>
      <c r="U30" s="23"/>
      <c r="W30" s="4"/>
      <c r="AH30" s="4"/>
      <c r="AJ30" s="22"/>
      <c r="AK30">
        <v>15</v>
      </c>
      <c r="AL30">
        <v>50</v>
      </c>
      <c r="AM30" s="26"/>
      <c r="AO30" s="22" t="s">
        <v>94</v>
      </c>
      <c r="AP30">
        <v>15</v>
      </c>
      <c r="AQ30">
        <v>20</v>
      </c>
      <c r="AR30" s="26"/>
      <c r="AV30" s="4"/>
      <c r="AY30" s="22"/>
      <c r="AZ30">
        <v>20</v>
      </c>
      <c r="BA30" s="23"/>
      <c r="BD30" s="22"/>
      <c r="BE30">
        <v>190</v>
      </c>
      <c r="BF30" s="23"/>
      <c r="BI30" s="4"/>
      <c r="BK30" s="22"/>
      <c r="BL30">
        <v>30</v>
      </c>
      <c r="BP30" s="22"/>
      <c r="BQ30">
        <v>20</v>
      </c>
      <c r="BT30" s="4"/>
      <c r="BV30" s="26"/>
      <c r="BW30">
        <v>35</v>
      </c>
      <c r="CA30" s="22"/>
      <c r="CB30">
        <v>10</v>
      </c>
      <c r="CH30" s="4"/>
      <c r="CJ30" s="26"/>
      <c r="CK30">
        <v>45</v>
      </c>
      <c r="CO30" s="26"/>
      <c r="CP30">
        <v>5</v>
      </c>
      <c r="CS30" s="4"/>
    </row>
    <row r="31" spans="1:97" x14ac:dyDescent="0.25">
      <c r="B31" s="22"/>
      <c r="C31" s="2">
        <v>255</v>
      </c>
      <c r="D31" s="23"/>
      <c r="F31" s="2"/>
      <c r="G31" s="22"/>
      <c r="H31">
        <v>30</v>
      </c>
      <c r="I31" s="23"/>
      <c r="K31" s="18"/>
      <c r="L31" s="2"/>
      <c r="N31" s="22"/>
      <c r="O31">
        <v>30</v>
      </c>
      <c r="P31" s="23"/>
      <c r="S31" s="22"/>
      <c r="T31">
        <v>10</v>
      </c>
      <c r="U31" s="23"/>
      <c r="W31" s="4"/>
      <c r="AH31" s="4"/>
      <c r="AJ31" s="22"/>
      <c r="AK31">
        <v>15</v>
      </c>
      <c r="AL31">
        <v>15</v>
      </c>
      <c r="AM31" s="26"/>
      <c r="AO31" s="22"/>
      <c r="AP31">
        <v>55</v>
      </c>
      <c r="AQ31">
        <v>10</v>
      </c>
      <c r="AR31" s="26"/>
      <c r="AV31" s="4"/>
      <c r="AY31" s="22"/>
      <c r="AZ31">
        <v>15</v>
      </c>
      <c r="BA31" s="23"/>
      <c r="BD31" s="22"/>
      <c r="BE31">
        <v>330</v>
      </c>
      <c r="BF31" s="23"/>
      <c r="BI31" s="4"/>
      <c r="BK31" s="22"/>
      <c r="BL31">
        <v>95</v>
      </c>
      <c r="BP31" s="22"/>
      <c r="BQ31">
        <v>5</v>
      </c>
      <c r="BT31" s="4"/>
      <c r="BV31" s="26"/>
      <c r="BW31">
        <v>85</v>
      </c>
      <c r="CA31" s="22"/>
      <c r="CB31">
        <v>20</v>
      </c>
      <c r="CH31" s="4"/>
      <c r="CJ31" s="26"/>
      <c r="CK31">
        <v>80</v>
      </c>
      <c r="CO31" s="26"/>
      <c r="CP31">
        <v>60</v>
      </c>
      <c r="CS31" s="4"/>
    </row>
    <row r="32" spans="1:97" x14ac:dyDescent="0.25">
      <c r="B32" s="22"/>
      <c r="C32" s="2">
        <v>35</v>
      </c>
      <c r="D32" s="23"/>
      <c r="F32" s="2"/>
      <c r="G32" s="22"/>
      <c r="H32">
        <v>10</v>
      </c>
      <c r="I32" s="23"/>
      <c r="J32" s="7"/>
      <c r="K32" s="18"/>
      <c r="L32" s="2"/>
      <c r="N32" s="22"/>
      <c r="O32">
        <v>40</v>
      </c>
      <c r="P32" s="23"/>
      <c r="S32" s="22"/>
      <c r="T32">
        <v>10</v>
      </c>
      <c r="U32" s="23"/>
      <c r="W32" s="4"/>
      <c r="AH32" s="4"/>
      <c r="AJ32" s="22"/>
      <c r="AK32">
        <v>90</v>
      </c>
      <c r="AL32">
        <v>15</v>
      </c>
      <c r="AM32" s="26"/>
      <c r="AO32" s="22"/>
      <c r="AP32">
        <v>5</v>
      </c>
      <c r="AQ32">
        <v>5</v>
      </c>
      <c r="AR32" s="26"/>
      <c r="AV32" s="4"/>
      <c r="AY32" s="22"/>
      <c r="AZ32">
        <v>15</v>
      </c>
      <c r="BA32" s="23"/>
      <c r="BD32" s="22"/>
      <c r="BE32">
        <v>20</v>
      </c>
      <c r="BF32" s="23"/>
      <c r="BI32" s="4"/>
      <c r="BK32" s="22"/>
      <c r="BL32">
        <v>580</v>
      </c>
      <c r="BP32" s="22"/>
      <c r="BQ32">
        <v>115</v>
      </c>
      <c r="BT32" s="4"/>
      <c r="BV32" s="26"/>
      <c r="BW32">
        <v>25</v>
      </c>
      <c r="CA32" s="22"/>
      <c r="CB32">
        <v>30</v>
      </c>
      <c r="CH32" s="4"/>
      <c r="CJ32" s="26"/>
      <c r="CK32">
        <v>15</v>
      </c>
      <c r="CO32" s="26"/>
      <c r="CP32">
        <v>45</v>
      </c>
      <c r="CS32" s="4"/>
    </row>
    <row r="33" spans="2:97" x14ac:dyDescent="0.25">
      <c r="B33" s="22"/>
      <c r="C33" s="2">
        <v>15</v>
      </c>
      <c r="D33" s="23"/>
      <c r="F33" s="2"/>
      <c r="G33" s="22"/>
      <c r="H33">
        <v>20</v>
      </c>
      <c r="I33" s="23"/>
      <c r="J33" s="7"/>
      <c r="K33" s="18"/>
      <c r="L33" s="2"/>
      <c r="N33" s="22"/>
      <c r="O33">
        <v>15</v>
      </c>
      <c r="P33" s="23"/>
      <c r="S33" s="22"/>
      <c r="T33">
        <v>20</v>
      </c>
      <c r="U33" s="23"/>
      <c r="W33" s="4"/>
      <c r="X33" s="1" t="s">
        <v>129</v>
      </c>
      <c r="AH33" s="4"/>
      <c r="AJ33" s="22"/>
      <c r="AK33">
        <v>30</v>
      </c>
      <c r="AO33" s="22"/>
      <c r="AP33">
        <v>15</v>
      </c>
      <c r="AQ33">
        <v>110</v>
      </c>
      <c r="AR33" s="26"/>
      <c r="AV33" s="4"/>
      <c r="AY33" s="22"/>
      <c r="AZ33">
        <v>15</v>
      </c>
      <c r="BA33" s="23"/>
      <c r="BD33" s="22"/>
      <c r="BE33">
        <v>580</v>
      </c>
      <c r="BF33" s="23"/>
      <c r="BI33" s="4"/>
      <c r="BK33" s="22"/>
      <c r="BL33">
        <v>200</v>
      </c>
      <c r="BP33" s="22"/>
      <c r="BQ33">
        <v>5</v>
      </c>
      <c r="BT33" s="4"/>
      <c r="BV33" s="22" t="s">
        <v>35</v>
      </c>
      <c r="BW33">
        <v>55</v>
      </c>
      <c r="CA33" s="22"/>
      <c r="CB33">
        <v>10</v>
      </c>
      <c r="CH33" s="4"/>
      <c r="CJ33" s="26"/>
      <c r="CK33">
        <v>15</v>
      </c>
      <c r="CO33" s="26"/>
      <c r="CP33">
        <v>40</v>
      </c>
      <c r="CS33" s="4"/>
    </row>
    <row r="34" spans="2:97" x14ac:dyDescent="0.25">
      <c r="B34" s="22"/>
      <c r="C34" s="2">
        <v>25</v>
      </c>
      <c r="D34" s="23"/>
      <c r="F34" s="2"/>
      <c r="G34" s="22"/>
      <c r="H34">
        <v>5</v>
      </c>
      <c r="I34" s="23"/>
      <c r="J34" s="7"/>
      <c r="K34" s="18"/>
      <c r="L34" s="2"/>
      <c r="N34" s="22"/>
      <c r="O34">
        <v>20</v>
      </c>
      <c r="P34" s="23"/>
      <c r="S34" s="22"/>
      <c r="T34">
        <v>75</v>
      </c>
      <c r="U34" s="23"/>
      <c r="W34" s="4"/>
      <c r="AH34" s="4"/>
      <c r="AJ34" s="22"/>
      <c r="AK34">
        <v>15</v>
      </c>
      <c r="AO34" s="22"/>
      <c r="AP34">
        <v>5</v>
      </c>
      <c r="AV34" s="4"/>
      <c r="AY34" s="22"/>
      <c r="AZ34">
        <v>30</v>
      </c>
      <c r="BA34" s="23"/>
      <c r="BD34" s="22"/>
      <c r="BE34">
        <v>370</v>
      </c>
      <c r="BF34" s="23"/>
      <c r="BI34" s="4"/>
      <c r="BK34" s="22"/>
      <c r="BL34">
        <v>175</v>
      </c>
      <c r="BP34" s="22"/>
      <c r="BQ34">
        <v>5</v>
      </c>
      <c r="BT34" s="4"/>
      <c r="BV34" s="22"/>
      <c r="BW34">
        <v>105</v>
      </c>
      <c r="CA34" s="22" t="s">
        <v>93</v>
      </c>
      <c r="CB34">
        <v>25</v>
      </c>
      <c r="CH34" s="4"/>
      <c r="CJ34" s="26"/>
      <c r="CK34">
        <v>15</v>
      </c>
      <c r="CO34" s="26"/>
      <c r="CP34">
        <v>15</v>
      </c>
      <c r="CS34" s="4"/>
    </row>
    <row r="35" spans="2:97" x14ac:dyDescent="0.25">
      <c r="B35" s="22"/>
      <c r="C35" s="2">
        <v>115</v>
      </c>
      <c r="D35" s="23"/>
      <c r="F35" s="2"/>
      <c r="G35" s="22"/>
      <c r="H35">
        <v>1590</v>
      </c>
      <c r="I35" s="23"/>
      <c r="J35" s="7"/>
      <c r="K35" s="18"/>
      <c r="L35" s="2"/>
      <c r="N35" s="22"/>
      <c r="O35">
        <v>665</v>
      </c>
      <c r="P35" s="23"/>
      <c r="S35" s="22"/>
      <c r="T35">
        <v>5</v>
      </c>
      <c r="U35" s="23"/>
      <c r="W35" s="4"/>
      <c r="AH35" s="4"/>
      <c r="AJ35" s="22"/>
      <c r="AK35">
        <v>20</v>
      </c>
      <c r="AO35" s="22"/>
      <c r="AP35">
        <v>5</v>
      </c>
      <c r="AV35" s="4"/>
      <c r="AY35" s="22"/>
      <c r="AZ35">
        <v>20</v>
      </c>
      <c r="BA35" s="23"/>
      <c r="BD35" s="22"/>
      <c r="BE35">
        <v>115</v>
      </c>
      <c r="BF35" s="23"/>
      <c r="BI35" s="4"/>
      <c r="BK35" s="22"/>
      <c r="BL35">
        <v>15</v>
      </c>
      <c r="BP35" s="22"/>
      <c r="BQ35">
        <v>25</v>
      </c>
      <c r="BT35" s="4"/>
      <c r="BV35" s="22"/>
      <c r="BW35">
        <v>75</v>
      </c>
      <c r="CA35" s="22"/>
      <c r="CB35">
        <v>55</v>
      </c>
      <c r="CH35" s="4"/>
      <c r="CJ35" s="26"/>
      <c r="CK35">
        <v>375</v>
      </c>
      <c r="CO35" s="26"/>
      <c r="CP35">
        <v>10</v>
      </c>
      <c r="CS35" s="4"/>
    </row>
    <row r="36" spans="2:97" x14ac:dyDescent="0.25">
      <c r="B36" s="22" t="s">
        <v>90</v>
      </c>
      <c r="C36" s="2">
        <v>40</v>
      </c>
      <c r="D36" s="23"/>
      <c r="F36" s="2"/>
      <c r="G36" s="22"/>
      <c r="H36">
        <v>30</v>
      </c>
      <c r="I36" s="23"/>
      <c r="J36" s="7"/>
      <c r="K36" s="18"/>
      <c r="L36" s="2"/>
      <c r="N36" s="22"/>
      <c r="O36">
        <v>270</v>
      </c>
      <c r="P36" s="23"/>
      <c r="S36" s="22"/>
      <c r="T36">
        <v>5</v>
      </c>
      <c r="U36" s="23"/>
      <c r="W36" s="4"/>
      <c r="AH36" s="4"/>
      <c r="AJ36" s="22"/>
      <c r="AK36">
        <v>15</v>
      </c>
      <c r="AO36" s="22"/>
      <c r="AP36">
        <v>5</v>
      </c>
      <c r="AV36" s="4"/>
      <c r="AY36" s="22"/>
      <c r="AZ36">
        <v>40</v>
      </c>
      <c r="BA36" s="23"/>
      <c r="BD36" s="22"/>
      <c r="BE36">
        <v>20</v>
      </c>
      <c r="BF36" s="23"/>
      <c r="BI36" s="4"/>
      <c r="BK36" s="22"/>
      <c r="BL36">
        <v>20</v>
      </c>
      <c r="BP36" s="22"/>
      <c r="BQ36">
        <v>15</v>
      </c>
      <c r="BT36" s="4"/>
      <c r="BV36" s="22"/>
      <c r="BW36">
        <v>15</v>
      </c>
      <c r="CA36" s="22"/>
      <c r="CB36">
        <v>5</v>
      </c>
      <c r="CH36" s="4"/>
      <c r="CJ36" s="26"/>
      <c r="CK36">
        <v>15</v>
      </c>
      <c r="CO36" s="26"/>
      <c r="CP36">
        <v>40</v>
      </c>
      <c r="CS36" s="4"/>
    </row>
    <row r="37" spans="2:97" x14ac:dyDescent="0.25">
      <c r="B37" s="22"/>
      <c r="C37" s="2">
        <v>400</v>
      </c>
      <c r="D37" s="23"/>
      <c r="F37" s="2"/>
      <c r="G37" s="22" t="s">
        <v>90</v>
      </c>
      <c r="H37">
        <v>235</v>
      </c>
      <c r="I37" s="23"/>
      <c r="J37" s="7"/>
      <c r="K37" s="18"/>
      <c r="L37" s="2"/>
      <c r="N37" s="22"/>
      <c r="O37">
        <v>55</v>
      </c>
      <c r="P37" s="23"/>
      <c r="S37" s="22"/>
      <c r="T37">
        <v>25</v>
      </c>
      <c r="U37" s="23"/>
      <c r="W37" s="4"/>
      <c r="AH37" s="4"/>
      <c r="AJ37" s="22"/>
      <c r="AK37">
        <v>205</v>
      </c>
      <c r="AO37" s="22"/>
      <c r="AP37">
        <v>55</v>
      </c>
      <c r="AV37" s="4"/>
      <c r="AY37" s="22"/>
      <c r="AZ37">
        <v>15</v>
      </c>
      <c r="BA37" s="23"/>
      <c r="BD37" s="22"/>
      <c r="BE37">
        <v>5</v>
      </c>
      <c r="BF37" s="23"/>
      <c r="BI37" s="4"/>
      <c r="BK37" s="22"/>
      <c r="BL37">
        <v>15</v>
      </c>
      <c r="BP37" s="22"/>
      <c r="BQ37">
        <v>25</v>
      </c>
      <c r="BT37" s="4"/>
      <c r="BV37" s="22"/>
      <c r="BW37">
        <v>100</v>
      </c>
      <c r="CA37" s="22"/>
      <c r="CB37">
        <v>10</v>
      </c>
      <c r="CH37" s="4"/>
      <c r="CJ37" s="26"/>
      <c r="CK37">
        <v>40</v>
      </c>
      <c r="CO37" s="26"/>
      <c r="CP37">
        <v>35</v>
      </c>
      <c r="CS37" s="4"/>
    </row>
    <row r="38" spans="2:97" x14ac:dyDescent="0.25">
      <c r="B38" s="22"/>
      <c r="C38" s="2">
        <v>70</v>
      </c>
      <c r="D38" s="23"/>
      <c r="F38" s="2"/>
      <c r="G38" s="22"/>
      <c r="H38">
        <v>45</v>
      </c>
      <c r="I38" s="23"/>
      <c r="J38" s="7"/>
      <c r="K38" s="18"/>
      <c r="L38" s="2"/>
      <c r="N38" s="22"/>
      <c r="O38">
        <v>15</v>
      </c>
      <c r="P38" s="23"/>
      <c r="S38" s="22"/>
      <c r="T38">
        <v>155</v>
      </c>
      <c r="U38" s="23"/>
      <c r="W38" s="4"/>
      <c r="AH38" s="4"/>
      <c r="AJ38" s="22"/>
      <c r="AK38">
        <v>15</v>
      </c>
      <c r="AO38" s="22"/>
      <c r="AP38">
        <v>10</v>
      </c>
      <c r="AV38" s="4"/>
      <c r="AY38" s="22"/>
      <c r="AZ38">
        <v>15</v>
      </c>
      <c r="BA38" s="23"/>
      <c r="BD38" s="22"/>
      <c r="BE38">
        <v>35</v>
      </c>
      <c r="BF38" s="23"/>
      <c r="BI38" s="4"/>
      <c r="BK38" s="22"/>
      <c r="BL38">
        <v>15</v>
      </c>
      <c r="BP38" s="22"/>
      <c r="BQ38">
        <v>210</v>
      </c>
      <c r="BT38" s="4"/>
      <c r="BV38" s="22"/>
      <c r="BW38">
        <v>25</v>
      </c>
      <c r="CA38" s="22"/>
      <c r="CB38">
        <v>5</v>
      </c>
      <c r="CH38" s="4"/>
      <c r="CJ38" s="26"/>
      <c r="CK38">
        <v>115</v>
      </c>
      <c r="CO38" s="26"/>
      <c r="CP38">
        <v>25</v>
      </c>
      <c r="CS38" s="4"/>
    </row>
    <row r="39" spans="2:97" x14ac:dyDescent="0.25">
      <c r="B39" s="22"/>
      <c r="C39" s="2">
        <v>175</v>
      </c>
      <c r="D39" s="23"/>
      <c r="F39" s="2"/>
      <c r="G39" s="22"/>
      <c r="H39">
        <v>60</v>
      </c>
      <c r="I39" s="23"/>
      <c r="J39" s="7"/>
      <c r="K39" s="18"/>
      <c r="L39" s="2"/>
      <c r="N39" s="22"/>
      <c r="O39">
        <v>90</v>
      </c>
      <c r="P39" s="23"/>
      <c r="S39" s="22"/>
      <c r="T39">
        <v>180</v>
      </c>
      <c r="U39" s="23"/>
      <c r="W39" s="4"/>
      <c r="AH39" s="4"/>
      <c r="AJ39" s="22"/>
      <c r="AK39">
        <v>15</v>
      </c>
      <c r="AO39" s="22"/>
      <c r="AP39">
        <v>20</v>
      </c>
      <c r="AV39" s="4"/>
      <c r="AY39" s="22"/>
      <c r="AZ39">
        <v>15</v>
      </c>
      <c r="BA39" s="23"/>
      <c r="BD39" s="22"/>
      <c r="BE39">
        <v>60</v>
      </c>
      <c r="BF39" s="23"/>
      <c r="BI39" s="4"/>
      <c r="BK39" s="22"/>
      <c r="BL39">
        <v>75</v>
      </c>
      <c r="BP39" s="22"/>
      <c r="BQ39">
        <v>25</v>
      </c>
      <c r="BT39" s="4"/>
      <c r="BV39" s="22"/>
      <c r="BW39">
        <v>200</v>
      </c>
      <c r="CA39" s="22"/>
      <c r="CB39">
        <v>265</v>
      </c>
      <c r="CH39" s="4"/>
      <c r="CJ39" s="26"/>
      <c r="CK39">
        <v>35</v>
      </c>
      <c r="CO39" s="26"/>
      <c r="CP39">
        <v>140</v>
      </c>
      <c r="CS39" s="4"/>
    </row>
    <row r="40" spans="2:97" x14ac:dyDescent="0.25">
      <c r="B40" s="22"/>
      <c r="C40" s="2">
        <v>55</v>
      </c>
      <c r="D40" s="23"/>
      <c r="F40" s="2"/>
      <c r="G40" s="22"/>
      <c r="H40">
        <v>5</v>
      </c>
      <c r="I40" s="23"/>
      <c r="J40" s="7"/>
      <c r="K40" s="18"/>
      <c r="L40" s="2"/>
      <c r="N40" s="22"/>
      <c r="O40">
        <v>15</v>
      </c>
      <c r="P40" s="23"/>
      <c r="S40" s="22"/>
      <c r="T40">
        <v>20</v>
      </c>
      <c r="U40" s="23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J40" s="22"/>
      <c r="AK40">
        <v>430</v>
      </c>
      <c r="AO40" s="22"/>
      <c r="AP40">
        <v>30</v>
      </c>
      <c r="AV40" s="4"/>
      <c r="AY40" s="22"/>
      <c r="AZ40">
        <v>20</v>
      </c>
      <c r="BA40" s="23"/>
      <c r="BD40" s="22"/>
      <c r="BE40">
        <v>250</v>
      </c>
      <c r="BF40" s="23"/>
      <c r="BI40" s="4"/>
      <c r="BK40" s="22"/>
      <c r="BL40">
        <v>15</v>
      </c>
      <c r="BP40" s="22"/>
      <c r="BQ40">
        <v>45</v>
      </c>
      <c r="BT40" s="4"/>
      <c r="BV40" s="22"/>
      <c r="BW40">
        <v>55</v>
      </c>
      <c r="CA40" s="22"/>
      <c r="CB40">
        <v>5</v>
      </c>
      <c r="CH40" s="4"/>
      <c r="CJ40" s="26"/>
      <c r="CK40">
        <v>20</v>
      </c>
      <c r="CO40" s="26"/>
      <c r="CP40">
        <v>55</v>
      </c>
      <c r="CS40" s="4"/>
    </row>
    <row r="41" spans="2:97" x14ac:dyDescent="0.25">
      <c r="B41" s="22"/>
      <c r="C41" s="2">
        <v>20</v>
      </c>
      <c r="D41" s="23"/>
      <c r="F41" s="2"/>
      <c r="G41" s="22"/>
      <c r="H41">
        <v>20</v>
      </c>
      <c r="I41" s="23"/>
      <c r="J41" s="7"/>
      <c r="K41" s="18"/>
      <c r="L41" s="2"/>
      <c r="N41" s="22"/>
      <c r="O41">
        <v>125</v>
      </c>
      <c r="P41" s="23"/>
      <c r="S41" s="22"/>
      <c r="T41">
        <v>260</v>
      </c>
      <c r="U41" s="23"/>
      <c r="W41" s="4"/>
      <c r="AH41" s="4"/>
      <c r="AJ41" s="22"/>
      <c r="AK41">
        <v>165</v>
      </c>
      <c r="AO41" s="22"/>
      <c r="AP41">
        <v>40</v>
      </c>
      <c r="AV41" s="4"/>
      <c r="AY41" s="22" t="s">
        <v>97</v>
      </c>
      <c r="AZ41">
        <v>15</v>
      </c>
      <c r="BA41" s="23"/>
      <c r="BD41" s="22"/>
      <c r="BE41">
        <v>225</v>
      </c>
      <c r="BF41" s="23"/>
      <c r="BI41" s="4"/>
      <c r="BK41" s="22"/>
      <c r="BL41">
        <v>15</v>
      </c>
      <c r="BP41" s="22"/>
      <c r="BQ41">
        <v>60</v>
      </c>
      <c r="BT41" s="4"/>
      <c r="BV41" s="22"/>
      <c r="BW41">
        <v>20</v>
      </c>
      <c r="CA41" s="22"/>
      <c r="CB41">
        <v>5</v>
      </c>
      <c r="CH41" s="4"/>
      <c r="CJ41" s="26"/>
      <c r="CK41">
        <v>110</v>
      </c>
      <c r="CO41" s="26"/>
      <c r="CP41">
        <v>45</v>
      </c>
      <c r="CS41" s="4"/>
    </row>
    <row r="42" spans="2:97" x14ac:dyDescent="0.25">
      <c r="B42" s="22"/>
      <c r="C42" s="2">
        <v>95</v>
      </c>
      <c r="D42" s="23"/>
      <c r="F42" s="2"/>
      <c r="G42" s="22"/>
      <c r="H42">
        <v>15</v>
      </c>
      <c r="I42" s="23"/>
      <c r="J42" s="7"/>
      <c r="K42" s="18"/>
      <c r="L42" s="2"/>
      <c r="N42" s="22"/>
      <c r="O42">
        <v>25</v>
      </c>
      <c r="P42" s="23"/>
      <c r="S42" s="22"/>
      <c r="T42">
        <v>5</v>
      </c>
      <c r="U42" s="23"/>
      <c r="W42" s="4"/>
      <c r="AH42" s="4"/>
      <c r="AJ42" s="22"/>
      <c r="AK42">
        <v>45</v>
      </c>
      <c r="AO42" s="22"/>
      <c r="AP42">
        <v>75</v>
      </c>
      <c r="AV42" s="4"/>
      <c r="AY42" s="22"/>
      <c r="AZ42">
        <v>25</v>
      </c>
      <c r="BA42" s="23"/>
      <c r="BD42" s="22" t="s">
        <v>97</v>
      </c>
      <c r="BE42">
        <v>595</v>
      </c>
      <c r="BF42" s="23"/>
      <c r="BI42" s="4"/>
      <c r="BK42" s="22"/>
      <c r="BL42">
        <v>15</v>
      </c>
      <c r="BP42" s="22"/>
      <c r="BQ42">
        <v>45</v>
      </c>
      <c r="BT42" s="4"/>
      <c r="BV42" s="22"/>
      <c r="BW42">
        <v>525</v>
      </c>
      <c r="CA42" s="22"/>
      <c r="CB42">
        <v>120</v>
      </c>
      <c r="CH42" s="4"/>
      <c r="CJ42" s="26"/>
      <c r="CK42">
        <v>325</v>
      </c>
      <c r="CO42" s="26"/>
      <c r="CP42">
        <v>50</v>
      </c>
      <c r="CS42" s="4"/>
    </row>
    <row r="43" spans="2:97" x14ac:dyDescent="0.25">
      <c r="B43" s="22"/>
      <c r="C43" s="2">
        <v>35</v>
      </c>
      <c r="D43" s="23"/>
      <c r="F43" s="2"/>
      <c r="G43" s="22"/>
      <c r="H43">
        <v>35</v>
      </c>
      <c r="I43" s="23"/>
      <c r="J43" s="7"/>
      <c r="K43" s="18"/>
      <c r="L43" s="2"/>
      <c r="N43" s="22"/>
      <c r="O43">
        <v>15</v>
      </c>
      <c r="P43" s="23"/>
      <c r="S43" s="22"/>
      <c r="T43">
        <v>135</v>
      </c>
      <c r="U43" s="23"/>
      <c r="W43" s="4"/>
      <c r="AH43" s="4"/>
      <c r="AJ43" s="22"/>
      <c r="AK43">
        <v>30</v>
      </c>
      <c r="AO43" s="22"/>
      <c r="AP43">
        <v>5</v>
      </c>
      <c r="AV43" s="4"/>
      <c r="AY43" s="22"/>
      <c r="AZ43">
        <v>15</v>
      </c>
      <c r="BA43" s="23"/>
      <c r="BD43" s="22"/>
      <c r="BE43">
        <v>460</v>
      </c>
      <c r="BF43" s="23"/>
      <c r="BI43" s="4"/>
      <c r="BK43" s="22" t="s">
        <v>91</v>
      </c>
      <c r="BL43">
        <v>15</v>
      </c>
      <c r="BP43" s="22" t="s">
        <v>91</v>
      </c>
      <c r="BQ43">
        <v>15</v>
      </c>
      <c r="BT43" s="4"/>
      <c r="BV43" s="22"/>
      <c r="BW43">
        <v>15</v>
      </c>
      <c r="CA43" s="22"/>
      <c r="CB43">
        <v>5</v>
      </c>
      <c r="CH43" s="4"/>
      <c r="CJ43" s="26"/>
      <c r="CK43">
        <v>15</v>
      </c>
      <c r="CO43" s="26"/>
      <c r="CP43">
        <v>35</v>
      </c>
      <c r="CS43" s="4"/>
    </row>
    <row r="44" spans="2:97" x14ac:dyDescent="0.25">
      <c r="B44" s="22"/>
      <c r="C44" s="2">
        <v>705</v>
      </c>
      <c r="D44" s="23"/>
      <c r="F44" s="2"/>
      <c r="G44" s="22"/>
      <c r="H44">
        <v>20</v>
      </c>
      <c r="I44" s="23"/>
      <c r="J44" s="7"/>
      <c r="K44" s="18"/>
      <c r="L44" s="2"/>
      <c r="N44" s="22"/>
      <c r="O44">
        <v>15</v>
      </c>
      <c r="P44" s="23"/>
      <c r="S44" s="22"/>
      <c r="T44">
        <v>35</v>
      </c>
      <c r="U44" s="23"/>
      <c r="W44" s="4"/>
      <c r="AH44" s="4"/>
      <c r="AJ44" s="22"/>
      <c r="AK44">
        <v>35</v>
      </c>
      <c r="AO44" s="22"/>
      <c r="AP44">
        <v>45</v>
      </c>
      <c r="AV44" s="4"/>
      <c r="AY44" s="22"/>
      <c r="AZ44">
        <v>45</v>
      </c>
      <c r="BA44" s="23"/>
      <c r="BD44" s="22"/>
      <c r="BE44">
        <v>380</v>
      </c>
      <c r="BF44" s="23"/>
      <c r="BI44" s="4"/>
      <c r="BK44" s="22"/>
      <c r="BL44">
        <v>15</v>
      </c>
      <c r="BP44" s="22"/>
      <c r="BQ44">
        <v>20</v>
      </c>
      <c r="BT44" s="4"/>
      <c r="BV44" s="22"/>
      <c r="BW44">
        <v>245</v>
      </c>
      <c r="CA44" s="22"/>
      <c r="CB44">
        <v>165</v>
      </c>
      <c r="CH44" s="4"/>
      <c r="CJ44" s="26"/>
      <c r="CK44">
        <v>25</v>
      </c>
      <c r="CO44" s="26"/>
      <c r="CP44">
        <v>15</v>
      </c>
      <c r="CS44" s="4"/>
    </row>
    <row r="45" spans="2:97" x14ac:dyDescent="0.25">
      <c r="B45" s="22"/>
      <c r="C45" s="2">
        <v>15</v>
      </c>
      <c r="D45" s="23"/>
      <c r="F45" s="2"/>
      <c r="G45" s="22"/>
      <c r="H45">
        <v>365</v>
      </c>
      <c r="I45" s="23"/>
      <c r="J45" s="5"/>
      <c r="K45" s="18"/>
      <c r="L45" s="2"/>
      <c r="N45" s="22"/>
      <c r="O45">
        <v>25</v>
      </c>
      <c r="P45" s="23"/>
      <c r="S45" s="22"/>
      <c r="T45">
        <v>20</v>
      </c>
      <c r="U45" s="23"/>
      <c r="W45" s="4"/>
      <c r="AH45" s="4"/>
      <c r="AJ45" s="22"/>
      <c r="AK45">
        <v>445</v>
      </c>
      <c r="AO45" s="22"/>
      <c r="AP45">
        <v>105</v>
      </c>
      <c r="AV45" s="4"/>
      <c r="AY45" s="22"/>
      <c r="AZ45">
        <v>70</v>
      </c>
      <c r="BA45" s="23"/>
      <c r="BD45" s="22"/>
      <c r="BE45">
        <v>290</v>
      </c>
      <c r="BF45" s="23"/>
      <c r="BI45" s="4"/>
      <c r="BK45" s="22"/>
      <c r="BL45">
        <v>25</v>
      </c>
      <c r="BP45" s="22"/>
      <c r="BQ45">
        <v>5</v>
      </c>
      <c r="BT45" s="4"/>
      <c r="BV45" s="22"/>
      <c r="BW45">
        <v>270</v>
      </c>
      <c r="CA45" s="22"/>
      <c r="CB45">
        <v>55</v>
      </c>
      <c r="CH45" s="4"/>
      <c r="CJ45" s="26"/>
      <c r="CK45">
        <v>50</v>
      </c>
      <c r="CO45" s="26"/>
      <c r="CP45">
        <v>20</v>
      </c>
      <c r="CS45" s="4"/>
    </row>
    <row r="46" spans="2:97" x14ac:dyDescent="0.25">
      <c r="B46" s="22"/>
      <c r="C46" s="2">
        <v>420</v>
      </c>
      <c r="D46" s="23"/>
      <c r="F46" s="2"/>
      <c r="G46" s="22"/>
      <c r="H46">
        <v>1075</v>
      </c>
      <c r="I46" s="23"/>
      <c r="J46" s="5"/>
      <c r="K46" s="18"/>
      <c r="L46" s="2"/>
      <c r="N46" s="22"/>
      <c r="O46">
        <v>15</v>
      </c>
      <c r="P46" s="23"/>
      <c r="S46" s="22"/>
      <c r="T46">
        <v>10</v>
      </c>
      <c r="U46" s="23"/>
      <c r="W46" s="4"/>
      <c r="AH46" s="4"/>
      <c r="AJ46" s="22"/>
      <c r="AK46">
        <v>15</v>
      </c>
      <c r="AO46" s="22"/>
      <c r="AP46">
        <v>30</v>
      </c>
      <c r="AV46" s="4"/>
      <c r="AY46" s="22"/>
      <c r="AZ46">
        <v>30</v>
      </c>
      <c r="BA46" s="23"/>
      <c r="BD46" s="22"/>
      <c r="BE46">
        <v>10</v>
      </c>
      <c r="BF46" s="23"/>
      <c r="BI46" s="4"/>
      <c r="BK46" s="22"/>
      <c r="BL46">
        <v>15</v>
      </c>
      <c r="BP46" s="22"/>
      <c r="BQ46">
        <v>85</v>
      </c>
      <c r="BT46" s="4"/>
      <c r="BV46" s="22"/>
      <c r="BW46">
        <v>50</v>
      </c>
      <c r="CA46" s="22"/>
      <c r="CB46">
        <v>60</v>
      </c>
      <c r="CH46" s="4"/>
      <c r="CJ46" s="26"/>
      <c r="CK46">
        <v>155</v>
      </c>
      <c r="CO46" s="26"/>
      <c r="CP46">
        <v>10</v>
      </c>
      <c r="CS46" s="4"/>
    </row>
    <row r="47" spans="2:97" x14ac:dyDescent="0.25">
      <c r="B47" s="22"/>
      <c r="C47" s="2">
        <v>15</v>
      </c>
      <c r="D47" s="23"/>
      <c r="F47" s="2"/>
      <c r="G47" s="22"/>
      <c r="H47">
        <v>15</v>
      </c>
      <c r="I47" s="23"/>
      <c r="J47" s="5"/>
      <c r="K47" s="18"/>
      <c r="L47" s="2"/>
      <c r="N47" s="22"/>
      <c r="O47">
        <v>15</v>
      </c>
      <c r="P47" s="23"/>
      <c r="S47" s="22"/>
      <c r="T47">
        <v>10</v>
      </c>
      <c r="U47" s="23"/>
      <c r="W47" s="4"/>
      <c r="AH47" s="4"/>
      <c r="AJ47" s="22"/>
      <c r="AK47">
        <v>15</v>
      </c>
      <c r="AO47" s="22"/>
      <c r="AP47">
        <v>15</v>
      </c>
      <c r="AV47" s="4"/>
      <c r="AY47" s="22"/>
      <c r="AZ47">
        <v>15</v>
      </c>
      <c r="BA47" s="23"/>
      <c r="BD47" s="22"/>
      <c r="BE47">
        <v>15</v>
      </c>
      <c r="BF47" s="23"/>
      <c r="BI47" s="4"/>
      <c r="BK47" s="22"/>
      <c r="BL47">
        <v>135</v>
      </c>
      <c r="BP47" s="22"/>
      <c r="BQ47">
        <v>35</v>
      </c>
      <c r="BT47" s="4"/>
      <c r="BV47" s="22"/>
      <c r="BW47">
        <v>15</v>
      </c>
      <c r="CA47" s="22"/>
      <c r="CB47">
        <v>5</v>
      </c>
      <c r="CH47" s="4"/>
      <c r="CJ47" s="22" t="s">
        <v>35</v>
      </c>
      <c r="CK47">
        <v>15</v>
      </c>
      <c r="CO47" s="26"/>
      <c r="CP47">
        <v>35</v>
      </c>
      <c r="CS47" s="4"/>
    </row>
    <row r="48" spans="2:97" x14ac:dyDescent="0.25">
      <c r="B48" s="22"/>
      <c r="C48" s="2">
        <v>55</v>
      </c>
      <c r="D48" s="23"/>
      <c r="F48" s="2"/>
      <c r="G48" s="22"/>
      <c r="H48">
        <v>25</v>
      </c>
      <c r="I48" s="23"/>
      <c r="J48" s="5"/>
      <c r="K48" s="18"/>
      <c r="L48" s="2"/>
      <c r="N48" s="22"/>
      <c r="O48">
        <v>15</v>
      </c>
      <c r="P48" s="23"/>
      <c r="S48" s="22"/>
      <c r="T48">
        <v>445</v>
      </c>
      <c r="U48" s="23"/>
      <c r="W48" s="4"/>
      <c r="AH48" s="4"/>
      <c r="AJ48" s="22"/>
      <c r="AK48">
        <v>25</v>
      </c>
      <c r="AO48" s="22"/>
      <c r="AP48">
        <v>30</v>
      </c>
      <c r="AV48" s="4"/>
      <c r="AY48" s="22"/>
      <c r="AZ48">
        <v>120</v>
      </c>
      <c r="BA48" s="23"/>
      <c r="BD48" s="22"/>
      <c r="BE48">
        <v>15</v>
      </c>
      <c r="BF48" s="23"/>
      <c r="BI48" s="4"/>
      <c r="BK48" s="22"/>
      <c r="BL48">
        <v>35</v>
      </c>
      <c r="BP48" s="22"/>
      <c r="BQ48">
        <v>10</v>
      </c>
      <c r="BT48" s="4"/>
      <c r="BV48" s="22"/>
      <c r="BW48">
        <v>15</v>
      </c>
      <c r="CA48" s="22"/>
      <c r="CB48">
        <v>20</v>
      </c>
      <c r="CH48" s="4"/>
      <c r="CJ48" s="22"/>
      <c r="CK48">
        <v>100</v>
      </c>
      <c r="CO48" s="22" t="s">
        <v>35</v>
      </c>
      <c r="CP48">
        <v>15</v>
      </c>
      <c r="CS48" s="4"/>
    </row>
    <row r="49" spans="2:97" x14ac:dyDescent="0.25">
      <c r="B49" s="22"/>
      <c r="C49" s="2">
        <v>55</v>
      </c>
      <c r="D49" s="23"/>
      <c r="F49" s="2"/>
      <c r="G49" s="22"/>
      <c r="H49">
        <v>10</v>
      </c>
      <c r="I49" s="23"/>
      <c r="J49" s="5"/>
      <c r="K49" s="18"/>
      <c r="L49" s="2"/>
      <c r="N49" s="22"/>
      <c r="O49">
        <v>15</v>
      </c>
      <c r="P49" s="23"/>
      <c r="S49" s="22"/>
      <c r="T49">
        <v>85</v>
      </c>
      <c r="U49" s="23"/>
      <c r="W49" s="4"/>
      <c r="AH49" s="4"/>
      <c r="AJ49" s="22"/>
      <c r="AK49">
        <v>125</v>
      </c>
      <c r="AO49" s="22"/>
      <c r="AP49">
        <v>10</v>
      </c>
      <c r="AV49" s="4"/>
      <c r="AY49" s="22"/>
      <c r="AZ49">
        <v>15</v>
      </c>
      <c r="BA49" s="23"/>
      <c r="BD49" s="22"/>
      <c r="BE49">
        <v>15</v>
      </c>
      <c r="BF49" s="23"/>
      <c r="BI49" s="4"/>
      <c r="BK49" s="22"/>
      <c r="BL49">
        <v>15</v>
      </c>
      <c r="BP49" s="22"/>
      <c r="BQ49">
        <v>10</v>
      </c>
      <c r="BT49" s="4"/>
      <c r="BV49" s="22"/>
      <c r="BW49">
        <v>15</v>
      </c>
      <c r="CA49" s="22"/>
      <c r="CB49">
        <v>230</v>
      </c>
      <c r="CH49" s="4"/>
      <c r="CJ49" s="22"/>
      <c r="CK49">
        <v>15</v>
      </c>
      <c r="CO49" s="22"/>
      <c r="CP49">
        <v>20</v>
      </c>
      <c r="CS49" s="4"/>
    </row>
    <row r="50" spans="2:97" x14ac:dyDescent="0.25">
      <c r="B50" s="22"/>
      <c r="C50" s="2">
        <v>15</v>
      </c>
      <c r="D50" s="23"/>
      <c r="F50" s="2"/>
      <c r="G50" s="22"/>
      <c r="H50">
        <v>40</v>
      </c>
      <c r="I50" s="23"/>
      <c r="J50" s="5"/>
      <c r="K50" s="18"/>
      <c r="L50" s="2"/>
      <c r="N50" s="22"/>
      <c r="O50">
        <v>15</v>
      </c>
      <c r="P50" s="23"/>
      <c r="S50" s="22"/>
      <c r="T50">
        <v>5</v>
      </c>
      <c r="U50" s="23"/>
      <c r="W50" s="4"/>
      <c r="AH50" s="4"/>
      <c r="AJ50" s="22"/>
      <c r="AK50">
        <v>370</v>
      </c>
      <c r="AO50" s="22"/>
      <c r="AP50">
        <v>10</v>
      </c>
      <c r="AV50" s="4"/>
      <c r="AY50" s="22"/>
      <c r="AZ50">
        <v>215</v>
      </c>
      <c r="BA50" s="23"/>
      <c r="BD50" s="22"/>
      <c r="BE50">
        <v>10</v>
      </c>
      <c r="BF50" s="23"/>
      <c r="BH50" s="6"/>
      <c r="BI50" s="4"/>
      <c r="BK50" s="22"/>
      <c r="BL50">
        <v>20</v>
      </c>
      <c r="BP50" s="22"/>
      <c r="BQ50">
        <v>5</v>
      </c>
      <c r="BT50" s="4"/>
      <c r="BV50" s="22"/>
      <c r="BW50">
        <v>30</v>
      </c>
      <c r="CA50" s="22"/>
      <c r="CB50">
        <v>5</v>
      </c>
      <c r="CH50" s="4"/>
      <c r="CJ50" s="22"/>
      <c r="CK50">
        <v>140</v>
      </c>
      <c r="CO50" s="22"/>
      <c r="CP50">
        <v>120</v>
      </c>
      <c r="CS50" s="4"/>
    </row>
    <row r="51" spans="2:97" x14ac:dyDescent="0.25">
      <c r="B51" s="22"/>
      <c r="C51" s="2">
        <v>20</v>
      </c>
      <c r="D51" s="23"/>
      <c r="F51" s="2"/>
      <c r="G51" s="22"/>
      <c r="H51">
        <v>65</v>
      </c>
      <c r="I51" s="23"/>
      <c r="J51" s="5"/>
      <c r="K51" s="18"/>
      <c r="L51" s="2"/>
      <c r="N51" s="22"/>
      <c r="O51">
        <v>35</v>
      </c>
      <c r="P51" s="23"/>
      <c r="S51" s="22"/>
      <c r="T51">
        <v>40</v>
      </c>
      <c r="U51" s="23"/>
      <c r="W51" s="4"/>
      <c r="AH51" s="4"/>
      <c r="AJ51" s="22"/>
      <c r="AK51">
        <v>640</v>
      </c>
      <c r="AO51" s="22"/>
      <c r="AP51">
        <v>20</v>
      </c>
      <c r="AV51" s="4"/>
      <c r="AY51" s="22"/>
      <c r="AZ51">
        <v>60</v>
      </c>
      <c r="BA51" s="23"/>
      <c r="BD51" s="22"/>
      <c r="BE51">
        <v>10</v>
      </c>
      <c r="BF51" s="23"/>
      <c r="BI51" s="4"/>
      <c r="BK51" s="22"/>
      <c r="BL51">
        <v>20</v>
      </c>
      <c r="BP51" s="22"/>
      <c r="BQ51">
        <v>85</v>
      </c>
      <c r="BT51" s="4"/>
      <c r="BV51" s="22"/>
      <c r="BW51">
        <v>15</v>
      </c>
      <c r="CA51" s="22"/>
      <c r="CB51">
        <v>135</v>
      </c>
      <c r="CH51" s="4"/>
      <c r="CJ51" s="22"/>
      <c r="CK51">
        <v>20</v>
      </c>
      <c r="CO51" s="22"/>
      <c r="CP51">
        <v>80</v>
      </c>
      <c r="CS51" s="4"/>
    </row>
    <row r="52" spans="2:97" x14ac:dyDescent="0.25">
      <c r="B52" s="22"/>
      <c r="C52" s="2">
        <v>15</v>
      </c>
      <c r="D52" s="23"/>
      <c r="F52" s="2"/>
      <c r="G52" s="22"/>
      <c r="H52">
        <v>10</v>
      </c>
      <c r="I52" s="23"/>
      <c r="J52" s="5"/>
      <c r="K52" s="18"/>
      <c r="L52" s="2"/>
      <c r="N52" s="22"/>
      <c r="O52">
        <v>800</v>
      </c>
      <c r="P52" s="23"/>
      <c r="S52" s="22"/>
      <c r="T52">
        <v>155</v>
      </c>
      <c r="U52" s="23"/>
      <c r="W52" s="4"/>
      <c r="AH52" s="4"/>
      <c r="AJ52" s="22"/>
      <c r="AK52">
        <v>20</v>
      </c>
      <c r="AO52" s="22"/>
      <c r="AP52">
        <v>15</v>
      </c>
      <c r="AV52" s="4"/>
      <c r="AY52" s="22"/>
      <c r="AZ52">
        <v>40</v>
      </c>
      <c r="BA52" s="23"/>
      <c r="BD52" s="22"/>
      <c r="BE52">
        <v>10</v>
      </c>
      <c r="BF52" s="23"/>
      <c r="BI52" s="4"/>
      <c r="BK52" s="22"/>
      <c r="BL52">
        <v>30</v>
      </c>
      <c r="BP52" s="22"/>
      <c r="BQ52">
        <v>70</v>
      </c>
      <c r="BT52" s="4"/>
      <c r="BV52" s="22"/>
      <c r="BW52">
        <v>20</v>
      </c>
      <c r="CA52" s="22"/>
      <c r="CB52">
        <v>10</v>
      </c>
      <c r="CH52" s="4"/>
      <c r="CJ52" s="22"/>
      <c r="CK52">
        <v>15</v>
      </c>
      <c r="CO52" s="22"/>
      <c r="CP52">
        <v>70</v>
      </c>
      <c r="CS52" s="4"/>
    </row>
    <row r="53" spans="2:97" x14ac:dyDescent="0.25">
      <c r="B53" s="22"/>
      <c r="C53" s="2">
        <v>15</v>
      </c>
      <c r="D53" s="23"/>
      <c r="F53" s="2"/>
      <c r="G53" s="22"/>
      <c r="H53">
        <v>5</v>
      </c>
      <c r="I53" s="23"/>
      <c r="J53" s="5"/>
      <c r="K53" s="18"/>
      <c r="L53" s="2"/>
      <c r="N53" s="22" t="s">
        <v>92</v>
      </c>
      <c r="O53">
        <v>450</v>
      </c>
      <c r="P53" s="23"/>
      <c r="S53" s="22"/>
      <c r="T53">
        <v>5</v>
      </c>
      <c r="U53" s="23"/>
      <c r="W53" s="4"/>
      <c r="AH53" s="4"/>
      <c r="AJ53" s="22"/>
      <c r="AK53">
        <v>15</v>
      </c>
      <c r="AO53" s="22"/>
      <c r="AP53">
        <v>50</v>
      </c>
      <c r="AV53" s="4"/>
      <c r="AY53" s="22"/>
      <c r="AZ53">
        <v>15</v>
      </c>
      <c r="BA53" s="23"/>
      <c r="BD53" s="22"/>
      <c r="BE53">
        <v>1545</v>
      </c>
      <c r="BF53" s="23"/>
      <c r="BI53" s="4"/>
      <c r="BK53" s="22"/>
      <c r="BL53">
        <v>30</v>
      </c>
      <c r="BP53" s="22"/>
      <c r="BQ53">
        <v>30</v>
      </c>
      <c r="BT53" s="4"/>
      <c r="BV53" s="22"/>
      <c r="BW53">
        <v>45</v>
      </c>
      <c r="CA53" s="22"/>
      <c r="CB53">
        <v>5</v>
      </c>
      <c r="CH53" s="4"/>
      <c r="CJ53" s="22"/>
      <c r="CK53">
        <v>15</v>
      </c>
      <c r="CO53" s="22"/>
      <c r="CP53">
        <v>35</v>
      </c>
      <c r="CS53" s="4"/>
    </row>
    <row r="54" spans="2:97" x14ac:dyDescent="0.25">
      <c r="B54" s="22"/>
      <c r="C54" s="2">
        <v>25</v>
      </c>
      <c r="D54" s="23"/>
      <c r="F54" s="2"/>
      <c r="G54" s="22"/>
      <c r="H54">
        <v>25</v>
      </c>
      <c r="I54" s="23"/>
      <c r="J54" s="5"/>
      <c r="K54" s="18"/>
      <c r="L54" s="2"/>
      <c r="N54" s="22"/>
      <c r="O54">
        <v>15</v>
      </c>
      <c r="P54" s="23"/>
      <c r="S54" s="22" t="s">
        <v>92</v>
      </c>
      <c r="T54">
        <v>5</v>
      </c>
      <c r="U54" s="23"/>
      <c r="W54" s="4"/>
      <c r="AH54" s="4"/>
      <c r="AJ54" s="22"/>
      <c r="AK54">
        <v>35</v>
      </c>
      <c r="AO54" s="22"/>
      <c r="AP54">
        <v>10</v>
      </c>
      <c r="AV54" s="4"/>
      <c r="AY54" s="22"/>
      <c r="AZ54">
        <v>15</v>
      </c>
      <c r="BA54" s="23"/>
      <c r="BD54" s="22"/>
      <c r="BE54">
        <v>65</v>
      </c>
      <c r="BF54" s="23"/>
      <c r="BI54" s="4"/>
      <c r="BK54" s="22"/>
      <c r="BL54">
        <v>25</v>
      </c>
      <c r="BP54" s="22"/>
      <c r="BQ54">
        <v>35</v>
      </c>
      <c r="BT54" s="4"/>
      <c r="BV54" s="22"/>
      <c r="BW54">
        <v>35</v>
      </c>
      <c r="CA54" s="22"/>
      <c r="CB54">
        <v>10</v>
      </c>
      <c r="CH54" s="4"/>
      <c r="CJ54" s="22"/>
      <c r="CK54">
        <v>15</v>
      </c>
      <c r="CO54" s="22"/>
      <c r="CP54">
        <v>5</v>
      </c>
      <c r="CS54" s="4"/>
    </row>
    <row r="55" spans="2:97" x14ac:dyDescent="0.25">
      <c r="B55" s="22"/>
      <c r="C55">
        <v>15</v>
      </c>
      <c r="D55" s="23"/>
      <c r="F55" s="2"/>
      <c r="G55" s="22"/>
      <c r="H55">
        <v>55</v>
      </c>
      <c r="I55" s="23"/>
      <c r="J55" s="5"/>
      <c r="K55" s="18"/>
      <c r="L55" s="2"/>
      <c r="N55" s="22"/>
      <c r="O55">
        <v>65</v>
      </c>
      <c r="P55" s="23"/>
      <c r="S55" s="22"/>
      <c r="T55">
        <v>5</v>
      </c>
      <c r="U55" s="23"/>
      <c r="W55" s="4"/>
      <c r="AH55" s="4"/>
      <c r="AJ55" s="22"/>
      <c r="AK55">
        <v>45</v>
      </c>
      <c r="AO55" s="22"/>
      <c r="AP55">
        <v>5</v>
      </c>
      <c r="AV55" s="4"/>
      <c r="AY55" s="22"/>
      <c r="AZ55">
        <v>15</v>
      </c>
      <c r="BA55" s="23"/>
      <c r="BD55" s="22"/>
      <c r="BE55">
        <v>85</v>
      </c>
      <c r="BF55" s="23"/>
      <c r="BI55" s="4"/>
      <c r="BK55" s="22"/>
      <c r="BL55">
        <v>45</v>
      </c>
      <c r="BP55" s="22"/>
      <c r="BQ55">
        <v>5</v>
      </c>
      <c r="BT55" s="4"/>
      <c r="BV55" s="22"/>
      <c r="BW55">
        <v>30</v>
      </c>
      <c r="CA55" s="22"/>
      <c r="CB55">
        <v>165</v>
      </c>
      <c r="CH55" s="4"/>
      <c r="CJ55" s="22"/>
      <c r="CK55">
        <v>20</v>
      </c>
      <c r="CO55" s="22"/>
      <c r="CP55">
        <v>60</v>
      </c>
      <c r="CS55" s="4"/>
    </row>
    <row r="56" spans="2:97" x14ac:dyDescent="0.25">
      <c r="B56" s="2"/>
      <c r="G56" s="22"/>
      <c r="H56">
        <v>5</v>
      </c>
      <c r="I56" s="23"/>
      <c r="J56" s="5"/>
      <c r="K56" s="18"/>
      <c r="L56" s="2"/>
      <c r="N56" s="22"/>
      <c r="O56">
        <v>405</v>
      </c>
      <c r="P56" s="23"/>
      <c r="S56" s="22"/>
      <c r="T56">
        <v>315</v>
      </c>
      <c r="U56" s="23"/>
      <c r="W56" s="4"/>
      <c r="AH56" s="4"/>
      <c r="AJ56" s="22"/>
      <c r="AK56">
        <v>1060</v>
      </c>
      <c r="AO56" s="22"/>
      <c r="AP56">
        <v>20</v>
      </c>
      <c r="AV56" s="4"/>
      <c r="AY56" s="22"/>
      <c r="AZ56">
        <v>15</v>
      </c>
      <c r="BA56" s="23"/>
      <c r="BD56" s="22"/>
      <c r="BE56">
        <v>25</v>
      </c>
      <c r="BF56" s="23"/>
      <c r="BI56" s="4"/>
      <c r="BK56" s="22"/>
      <c r="BL56">
        <v>345</v>
      </c>
      <c r="BP56" s="22"/>
      <c r="BQ56">
        <v>25</v>
      </c>
      <c r="BT56" s="4"/>
      <c r="BV56" s="22"/>
      <c r="BW56">
        <v>55</v>
      </c>
      <c r="CA56" s="22"/>
      <c r="CB56">
        <v>100</v>
      </c>
      <c r="CH56" s="4"/>
      <c r="CJ56" s="22"/>
      <c r="CK56">
        <v>325</v>
      </c>
      <c r="CO56" s="22"/>
      <c r="CP56">
        <v>40</v>
      </c>
      <c r="CS56" s="4"/>
    </row>
    <row r="57" spans="2:97" x14ac:dyDescent="0.25">
      <c r="J57" s="5"/>
      <c r="K57" s="18"/>
      <c r="L57" s="2"/>
      <c r="N57" s="22"/>
      <c r="O57">
        <v>15</v>
      </c>
      <c r="P57" s="23"/>
      <c r="S57" s="22"/>
      <c r="T57">
        <v>85</v>
      </c>
      <c r="U57" s="23"/>
      <c r="W57" s="4"/>
      <c r="AH57" s="4"/>
      <c r="AJ57" s="22" t="s">
        <v>95</v>
      </c>
      <c r="AK57">
        <v>30</v>
      </c>
      <c r="AO57" s="22"/>
      <c r="AP57">
        <v>5</v>
      </c>
      <c r="AV57" s="4"/>
      <c r="AY57" s="22"/>
      <c r="AZ57">
        <v>20</v>
      </c>
      <c r="BA57" s="23"/>
      <c r="BD57" s="22"/>
      <c r="BE57">
        <v>235</v>
      </c>
      <c r="BF57" s="23"/>
      <c r="BI57" s="4"/>
      <c r="BK57" s="22"/>
      <c r="BL57">
        <v>35</v>
      </c>
      <c r="BP57" s="22"/>
      <c r="BQ57">
        <v>20</v>
      </c>
      <c r="BT57" s="4"/>
      <c r="BV57" s="22"/>
      <c r="BW57">
        <v>735</v>
      </c>
      <c r="CA57" s="22"/>
      <c r="CB57">
        <v>85</v>
      </c>
      <c r="CH57" s="4"/>
      <c r="CJ57" s="22"/>
      <c r="CK57">
        <v>15</v>
      </c>
      <c r="CO57" s="22"/>
      <c r="CP57">
        <v>5</v>
      </c>
      <c r="CS57" s="4"/>
    </row>
    <row r="58" spans="2:97" x14ac:dyDescent="0.25">
      <c r="B58" t="s">
        <v>6</v>
      </c>
      <c r="C58">
        <f>AVERAGE(C4:C55)</f>
        <v>108.07692307692308</v>
      </c>
      <c r="G58" t="s">
        <v>6</v>
      </c>
      <c r="H58">
        <f>AVERAGE(H4:H56)</f>
        <v>130.28301886792454</v>
      </c>
      <c r="J58" s="5"/>
      <c r="K58" s="18"/>
      <c r="N58" s="22"/>
      <c r="O58">
        <v>15</v>
      </c>
      <c r="P58" s="23"/>
      <c r="S58" s="22"/>
      <c r="T58">
        <v>95</v>
      </c>
      <c r="U58" s="23"/>
      <c r="W58" s="4"/>
      <c r="AH58" s="4"/>
      <c r="AJ58" s="22"/>
      <c r="AK58">
        <v>15</v>
      </c>
      <c r="AO58" s="22"/>
      <c r="AP58">
        <v>30</v>
      </c>
      <c r="AV58" s="4"/>
      <c r="AY58" s="22"/>
      <c r="AZ58">
        <v>15</v>
      </c>
      <c r="BA58" s="23"/>
      <c r="BD58" s="22"/>
      <c r="BE58">
        <v>15</v>
      </c>
      <c r="BF58" s="23"/>
      <c r="BI58" s="4"/>
      <c r="BK58" s="22"/>
      <c r="BL58">
        <v>60</v>
      </c>
      <c r="BP58" s="22"/>
      <c r="BQ58">
        <v>20</v>
      </c>
      <c r="BT58" s="4"/>
      <c r="BV58" s="22"/>
      <c r="BW58">
        <v>135</v>
      </c>
      <c r="CA58" s="22"/>
      <c r="CB58">
        <v>100</v>
      </c>
      <c r="CH58" s="4"/>
      <c r="CJ58" s="22"/>
      <c r="CK58">
        <v>35</v>
      </c>
      <c r="CO58" s="22"/>
      <c r="CP58">
        <v>220</v>
      </c>
      <c r="CS58" s="4"/>
    </row>
    <row r="59" spans="2:97" x14ac:dyDescent="0.25">
      <c r="B59" t="s">
        <v>7</v>
      </c>
      <c r="C59">
        <f>MEDIAN(C4:C55)</f>
        <v>52.5</v>
      </c>
      <c r="G59" t="s">
        <v>7</v>
      </c>
      <c r="H59">
        <f>MEDIAN(H4:H56)</f>
        <v>25</v>
      </c>
      <c r="J59" s="5"/>
      <c r="K59" s="18"/>
      <c r="N59" s="22"/>
      <c r="O59">
        <v>15</v>
      </c>
      <c r="P59" s="23"/>
      <c r="S59" s="22"/>
      <c r="T59">
        <v>10</v>
      </c>
      <c r="U59" s="23"/>
      <c r="W59" s="4"/>
      <c r="AH59" s="4"/>
      <c r="AJ59" s="22"/>
      <c r="AK59">
        <v>15</v>
      </c>
      <c r="AO59" s="22"/>
      <c r="AP59">
        <v>15</v>
      </c>
      <c r="AV59" s="4"/>
      <c r="AY59" s="22"/>
      <c r="AZ59">
        <v>15</v>
      </c>
      <c r="BA59" s="23"/>
      <c r="BD59" s="22"/>
      <c r="BE59">
        <v>245</v>
      </c>
      <c r="BF59" s="23"/>
      <c r="BI59" s="4"/>
      <c r="BK59" s="22"/>
      <c r="BL59">
        <v>65</v>
      </c>
      <c r="BP59" s="22"/>
      <c r="BQ59">
        <v>115</v>
      </c>
      <c r="BT59" s="4"/>
      <c r="BV59" s="22"/>
      <c r="BW59">
        <v>80</v>
      </c>
      <c r="CA59" s="22"/>
      <c r="CB59">
        <v>295</v>
      </c>
      <c r="CH59" s="4"/>
      <c r="CJ59" s="22"/>
      <c r="CK59">
        <v>15</v>
      </c>
      <c r="CO59" s="22"/>
      <c r="CP59">
        <v>30</v>
      </c>
      <c r="CS59" s="4"/>
    </row>
    <row r="60" spans="2:97" x14ac:dyDescent="0.25">
      <c r="B60" t="s">
        <v>21</v>
      </c>
      <c r="C60">
        <f>_xlfn.STDEV.S(C4:C55)</f>
        <v>148.50283501008721</v>
      </c>
      <c r="G60" t="s">
        <v>21</v>
      </c>
      <c r="H60">
        <f>_xlfn.STDEV.S(H4:H56)</f>
        <v>294.41992364115754</v>
      </c>
      <c r="J60" s="5"/>
      <c r="K60" s="18"/>
      <c r="N60" s="22"/>
      <c r="O60">
        <v>60</v>
      </c>
      <c r="P60" s="23"/>
      <c r="S60" s="22"/>
      <c r="T60">
        <v>145</v>
      </c>
      <c r="U60" s="23"/>
      <c r="W60" s="4"/>
      <c r="AH60" s="4"/>
      <c r="AJ60" s="22"/>
      <c r="AK60">
        <v>50</v>
      </c>
      <c r="AO60" s="22" t="s">
        <v>95</v>
      </c>
      <c r="AP60">
        <v>30</v>
      </c>
      <c r="AV60" s="4"/>
      <c r="AY60" s="22"/>
      <c r="AZ60">
        <v>15</v>
      </c>
      <c r="BA60" s="23"/>
      <c r="BD60" s="22"/>
      <c r="BE60">
        <v>155</v>
      </c>
      <c r="BF60" s="23"/>
      <c r="BI60" s="4"/>
      <c r="BK60" s="22"/>
      <c r="BL60">
        <v>20</v>
      </c>
      <c r="BP60" s="22"/>
      <c r="BQ60">
        <v>35</v>
      </c>
      <c r="BT60" s="4"/>
      <c r="BV60" s="22"/>
      <c r="BW60">
        <v>45</v>
      </c>
      <c r="CA60" s="22"/>
      <c r="CB60">
        <v>90</v>
      </c>
      <c r="CH60" s="4"/>
      <c r="CJ60" s="22"/>
      <c r="CK60">
        <v>15</v>
      </c>
      <c r="CO60" s="22"/>
      <c r="CP60">
        <v>20</v>
      </c>
      <c r="CS60" s="4"/>
    </row>
    <row r="61" spans="2:97" x14ac:dyDescent="0.25">
      <c r="B61" t="s">
        <v>22</v>
      </c>
      <c r="C61">
        <f>COUNT(C4:C55)</f>
        <v>52</v>
      </c>
      <c r="G61" t="s">
        <v>22</v>
      </c>
      <c r="H61">
        <f>COUNT(H4:H56)</f>
        <v>53</v>
      </c>
      <c r="J61" s="5"/>
      <c r="K61" s="18"/>
      <c r="N61" s="22"/>
      <c r="O61">
        <v>65</v>
      </c>
      <c r="P61" s="23"/>
      <c r="S61" s="22"/>
      <c r="T61">
        <v>30</v>
      </c>
      <c r="U61" s="23"/>
      <c r="W61" s="4"/>
      <c r="AH61" s="4"/>
      <c r="AJ61" s="22"/>
      <c r="AK61">
        <v>75</v>
      </c>
      <c r="AO61" s="22"/>
      <c r="AP61">
        <v>15</v>
      </c>
      <c r="AV61" s="4"/>
      <c r="AY61" s="22"/>
      <c r="AZ61">
        <v>15</v>
      </c>
      <c r="BA61" s="23"/>
      <c r="BD61" s="22"/>
      <c r="BE61">
        <v>80</v>
      </c>
      <c r="BF61" s="23"/>
      <c r="BI61" s="4"/>
      <c r="BK61" s="22"/>
      <c r="BL61">
        <v>25</v>
      </c>
      <c r="BP61" s="22"/>
      <c r="BQ61">
        <v>5</v>
      </c>
      <c r="BT61" s="4"/>
      <c r="BV61" s="22"/>
      <c r="BW61">
        <v>35</v>
      </c>
      <c r="CA61" s="22"/>
      <c r="CB61">
        <v>220</v>
      </c>
      <c r="CH61" s="4"/>
      <c r="CJ61" s="22"/>
      <c r="CK61">
        <v>20</v>
      </c>
      <c r="CO61" s="22"/>
      <c r="CP61">
        <v>20</v>
      </c>
      <c r="CS61" s="4"/>
    </row>
    <row r="62" spans="2:97" x14ac:dyDescent="0.25">
      <c r="B62" t="s">
        <v>23</v>
      </c>
      <c r="C62">
        <f>C60/SQRT(C61)</f>
        <v>20.593637930024553</v>
      </c>
      <c r="G62" t="s">
        <v>23</v>
      </c>
      <c r="H62">
        <f>H60/SQRT(H61)</f>
        <v>40.441686749079359</v>
      </c>
      <c r="J62" s="5"/>
      <c r="K62" s="18"/>
      <c r="S62" s="22"/>
      <c r="T62">
        <v>15</v>
      </c>
      <c r="U62" s="23"/>
      <c r="W62" s="4"/>
      <c r="AH62" s="4"/>
      <c r="AJ62" s="22"/>
      <c r="AK62">
        <v>50</v>
      </c>
      <c r="AO62" s="22"/>
      <c r="AP62">
        <v>20</v>
      </c>
      <c r="AV62" s="4"/>
      <c r="AY62" s="22"/>
      <c r="AZ62">
        <v>20</v>
      </c>
      <c r="BA62" s="23"/>
      <c r="BD62" s="22"/>
      <c r="BE62">
        <v>70</v>
      </c>
      <c r="BF62" s="23"/>
      <c r="BI62" s="4"/>
      <c r="BK62" s="22"/>
      <c r="BL62">
        <v>20</v>
      </c>
      <c r="BP62" s="22"/>
      <c r="BQ62">
        <v>5</v>
      </c>
      <c r="BT62" s="4"/>
      <c r="BV62" s="22" t="s">
        <v>94</v>
      </c>
      <c r="BW62">
        <v>35</v>
      </c>
      <c r="CA62" s="22"/>
      <c r="CB62">
        <v>130</v>
      </c>
      <c r="CH62" s="4"/>
      <c r="CJ62" s="22"/>
      <c r="CK62">
        <v>175</v>
      </c>
      <c r="CO62" s="22"/>
      <c r="CP62">
        <v>40</v>
      </c>
      <c r="CS62" s="4"/>
    </row>
    <row r="63" spans="2:97" x14ac:dyDescent="0.25">
      <c r="J63" s="5"/>
      <c r="K63" s="18"/>
      <c r="W63" s="4"/>
      <c r="AH63" s="4"/>
      <c r="AJ63" s="22"/>
      <c r="AK63">
        <v>1920</v>
      </c>
      <c r="AO63" s="22"/>
      <c r="AP63">
        <v>20</v>
      </c>
      <c r="AV63" s="4"/>
      <c r="AY63" s="22"/>
      <c r="AZ63">
        <v>50</v>
      </c>
      <c r="BA63" s="23"/>
      <c r="BD63" s="22"/>
      <c r="BE63">
        <v>5</v>
      </c>
      <c r="BF63" s="23"/>
      <c r="BI63" s="4"/>
      <c r="BK63" s="22"/>
      <c r="BL63">
        <v>15</v>
      </c>
      <c r="BP63" s="22"/>
      <c r="BQ63">
        <v>25</v>
      </c>
      <c r="BT63" s="4"/>
      <c r="BV63" s="22"/>
      <c r="BW63">
        <v>80</v>
      </c>
      <c r="CA63" s="22" t="s">
        <v>94</v>
      </c>
      <c r="CB63">
        <v>10</v>
      </c>
      <c r="CH63" s="4"/>
      <c r="CJ63" s="22"/>
      <c r="CK63">
        <v>15</v>
      </c>
      <c r="CO63" s="22"/>
      <c r="CP63">
        <v>15</v>
      </c>
      <c r="CS63" s="4"/>
    </row>
    <row r="64" spans="2:97" x14ac:dyDescent="0.25">
      <c r="B64" s="24" t="s">
        <v>80</v>
      </c>
      <c r="C64" s="24"/>
      <c r="D64" s="24"/>
      <c r="G64" s="24"/>
      <c r="H64" s="24"/>
      <c r="J64" s="5"/>
      <c r="K64" s="18"/>
      <c r="W64" s="4"/>
      <c r="AH64" s="4"/>
      <c r="AJ64" s="22"/>
      <c r="AK64">
        <v>40</v>
      </c>
      <c r="AO64" s="22"/>
      <c r="AP64">
        <v>95</v>
      </c>
      <c r="AV64" s="4"/>
      <c r="AY64" s="22"/>
      <c r="AZ64">
        <v>30</v>
      </c>
      <c r="BA64" s="23"/>
      <c r="BD64" s="22"/>
      <c r="BE64">
        <v>25</v>
      </c>
      <c r="BF64" s="23"/>
      <c r="BI64" s="4"/>
      <c r="BK64" s="22"/>
      <c r="BL64">
        <v>35</v>
      </c>
      <c r="BP64" s="22"/>
      <c r="BQ64">
        <v>10</v>
      </c>
      <c r="BT64" s="4"/>
      <c r="BV64" s="22"/>
      <c r="BW64">
        <v>15</v>
      </c>
      <c r="CA64" s="22"/>
      <c r="CB64">
        <v>20</v>
      </c>
      <c r="CH64" s="4"/>
      <c r="CJ64" s="22"/>
      <c r="CK64">
        <v>120</v>
      </c>
      <c r="CO64" s="22"/>
      <c r="CP64">
        <v>60</v>
      </c>
      <c r="CS64" s="4"/>
    </row>
    <row r="65" spans="1:97" x14ac:dyDescent="0.25">
      <c r="B65" t="s">
        <v>88</v>
      </c>
      <c r="C65" t="s">
        <v>26</v>
      </c>
      <c r="D65" t="s">
        <v>27</v>
      </c>
      <c r="E65" s="1" t="s">
        <v>85</v>
      </c>
      <c r="J65" s="5"/>
      <c r="K65" s="18"/>
      <c r="W65" s="4"/>
      <c r="AH65" s="4"/>
      <c r="AO65" s="22"/>
      <c r="AP65">
        <v>10</v>
      </c>
      <c r="AV65" s="4"/>
      <c r="AY65" s="22"/>
      <c r="AZ65">
        <v>25</v>
      </c>
      <c r="BA65" s="23"/>
      <c r="BD65" s="22"/>
      <c r="BE65">
        <v>5</v>
      </c>
      <c r="BF65" s="23"/>
      <c r="BI65" s="4"/>
      <c r="BK65" s="22"/>
      <c r="BL65">
        <v>15</v>
      </c>
      <c r="BP65" s="22"/>
      <c r="BQ65">
        <v>15</v>
      </c>
      <c r="BT65" s="4"/>
      <c r="BV65" s="22"/>
      <c r="BW65">
        <v>15</v>
      </c>
      <c r="CA65" s="22"/>
      <c r="CB65">
        <v>110</v>
      </c>
      <c r="CH65" s="4"/>
      <c r="CJ65" s="22"/>
      <c r="CK65">
        <v>15</v>
      </c>
      <c r="CO65" s="22"/>
      <c r="CP65">
        <v>40</v>
      </c>
      <c r="CS65" s="4"/>
    </row>
    <row r="66" spans="1:97" x14ac:dyDescent="0.25">
      <c r="A66" t="s">
        <v>84</v>
      </c>
      <c r="E66" s="1"/>
      <c r="J66" s="5"/>
      <c r="K66" s="18"/>
      <c r="N66" t="s">
        <v>6</v>
      </c>
      <c r="O66">
        <f>AVERAGE(O4:O61)</f>
        <v>88.189655172413794</v>
      </c>
      <c r="S66" t="s">
        <v>6</v>
      </c>
      <c r="T66">
        <f>AVERAGE(T4:T62)</f>
        <v>80</v>
      </c>
      <c r="W66" s="4"/>
      <c r="AH66" s="4"/>
      <c r="AO66" s="22"/>
      <c r="AP66">
        <v>5</v>
      </c>
      <c r="AV66" s="4"/>
      <c r="AY66" s="22"/>
      <c r="AZ66">
        <v>15</v>
      </c>
      <c r="BA66" s="23"/>
      <c r="BD66" s="22"/>
      <c r="BE66">
        <v>5</v>
      </c>
      <c r="BF66" s="23"/>
      <c r="BI66" s="4"/>
      <c r="BK66" s="22"/>
      <c r="BL66">
        <v>45</v>
      </c>
      <c r="BP66" s="22"/>
      <c r="BQ66">
        <v>15</v>
      </c>
      <c r="BT66" s="4"/>
      <c r="BV66" s="22"/>
      <c r="BW66">
        <v>15</v>
      </c>
      <c r="CA66" s="22"/>
      <c r="CB66">
        <v>20</v>
      </c>
      <c r="CH66" s="4"/>
      <c r="CJ66" s="22"/>
      <c r="CK66">
        <v>15</v>
      </c>
      <c r="CO66" s="22"/>
      <c r="CP66">
        <v>50</v>
      </c>
      <c r="CS66" s="4"/>
    </row>
    <row r="67" spans="1:97" x14ac:dyDescent="0.25">
      <c r="E67" s="1"/>
      <c r="J67" s="5"/>
      <c r="K67" s="18"/>
      <c r="N67" t="s">
        <v>7</v>
      </c>
      <c r="O67">
        <f>MEDIAN(O4:O61)</f>
        <v>22.5</v>
      </c>
      <c r="S67" t="s">
        <v>7</v>
      </c>
      <c r="T67">
        <f>MEDIAN(T4:T62)</f>
        <v>30</v>
      </c>
      <c r="W67" s="4"/>
      <c r="AH67" s="4"/>
      <c r="AO67" s="22"/>
      <c r="AP67">
        <v>30</v>
      </c>
      <c r="AV67" s="4"/>
      <c r="AY67" s="22"/>
      <c r="AZ67">
        <v>15</v>
      </c>
      <c r="BA67" s="23"/>
      <c r="BD67" s="22"/>
      <c r="BE67">
        <v>555</v>
      </c>
      <c r="BF67" s="23"/>
      <c r="BI67" s="4"/>
      <c r="BK67" s="22"/>
      <c r="BL67">
        <v>45</v>
      </c>
      <c r="BP67" s="22"/>
      <c r="BQ67">
        <v>5</v>
      </c>
      <c r="BT67" s="4"/>
      <c r="BV67" s="22"/>
      <c r="BW67">
        <v>15</v>
      </c>
      <c r="CA67" s="22"/>
      <c r="CB67">
        <v>40</v>
      </c>
      <c r="CH67" s="4"/>
      <c r="CJ67" s="22"/>
      <c r="CK67">
        <v>20</v>
      </c>
      <c r="CO67" s="22"/>
      <c r="CP67">
        <v>50</v>
      </c>
      <c r="CS67" s="4"/>
    </row>
    <row r="68" spans="1:97" x14ac:dyDescent="0.25">
      <c r="A68" t="s">
        <v>77</v>
      </c>
      <c r="B68">
        <v>31.1666666666667</v>
      </c>
      <c r="C68">
        <v>21.3333333333333</v>
      </c>
      <c r="D68">
        <v>37.8333333333333</v>
      </c>
      <c r="E68" s="1">
        <f>AVERAGE(B68:D68)</f>
        <v>30.1111111111111</v>
      </c>
      <c r="J68" s="5"/>
      <c r="K68" s="18"/>
      <c r="N68" t="s">
        <v>21</v>
      </c>
      <c r="O68">
        <f>_xlfn.STDEV.S(O4:O61)</f>
        <v>162.74697365839626</v>
      </c>
      <c r="S68" t="s">
        <v>21</v>
      </c>
      <c r="T68">
        <f>_xlfn.STDEV.S(T4:T62)</f>
        <v>109.63890575508501</v>
      </c>
      <c r="W68" s="4"/>
      <c r="AH68" s="4"/>
      <c r="AO68" s="22"/>
      <c r="AP68">
        <v>5</v>
      </c>
      <c r="AV68" s="4"/>
      <c r="AY68" s="22" t="s">
        <v>100</v>
      </c>
      <c r="AZ68">
        <v>140</v>
      </c>
      <c r="BA68" s="23"/>
      <c r="BD68" s="22"/>
      <c r="BE68">
        <v>15</v>
      </c>
      <c r="BF68" s="23"/>
      <c r="BI68" s="4"/>
      <c r="BK68" s="22"/>
      <c r="BL68">
        <v>35</v>
      </c>
      <c r="BP68" s="22"/>
      <c r="BQ68">
        <v>10</v>
      </c>
      <c r="BT68" s="4"/>
      <c r="BV68" s="22"/>
      <c r="BW68">
        <v>70</v>
      </c>
      <c r="CA68" s="22"/>
      <c r="CB68">
        <v>50</v>
      </c>
      <c r="CH68" s="4"/>
      <c r="CJ68" s="22"/>
      <c r="CK68">
        <v>55</v>
      </c>
      <c r="CO68" s="22"/>
      <c r="CP68">
        <v>25</v>
      </c>
      <c r="CS68" s="4"/>
    </row>
    <row r="69" spans="1:97" x14ac:dyDescent="0.25">
      <c r="A69" t="s">
        <v>78</v>
      </c>
      <c r="B69">
        <v>45.3333333333333</v>
      </c>
      <c r="C69">
        <v>77.5833333333333</v>
      </c>
      <c r="D69">
        <v>39.75</v>
      </c>
      <c r="E69" s="1">
        <f>AVERAGE(B69:D69)</f>
        <v>54.2222222222222</v>
      </c>
      <c r="J69" s="5"/>
      <c r="K69" s="18"/>
      <c r="N69" t="s">
        <v>22</v>
      </c>
      <c r="O69">
        <f>COUNT(O4:O61)</f>
        <v>58</v>
      </c>
      <c r="S69" t="s">
        <v>22</v>
      </c>
      <c r="T69">
        <f>COUNT(T4:T62)</f>
        <v>59</v>
      </c>
      <c r="W69" s="4"/>
      <c r="AH69" s="4"/>
      <c r="AV69" s="4"/>
      <c r="AY69" s="22"/>
      <c r="AZ69">
        <v>285</v>
      </c>
      <c r="BA69" s="23"/>
      <c r="BD69" s="22" t="s">
        <v>100</v>
      </c>
      <c r="BE69">
        <v>55</v>
      </c>
      <c r="BF69" s="23"/>
      <c r="BI69" s="4"/>
      <c r="BK69" s="22"/>
      <c r="BL69">
        <v>15</v>
      </c>
      <c r="BP69" s="22"/>
      <c r="BQ69">
        <v>5</v>
      </c>
      <c r="BT69" s="4"/>
      <c r="BV69" s="22"/>
      <c r="BW69">
        <v>235</v>
      </c>
      <c r="CA69" s="22"/>
      <c r="CB69">
        <v>25</v>
      </c>
      <c r="CH69" s="4"/>
      <c r="CJ69" s="22"/>
      <c r="CK69">
        <v>20</v>
      </c>
      <c r="CO69" s="22"/>
      <c r="CP69">
        <v>15</v>
      </c>
      <c r="CS69" s="4"/>
    </row>
    <row r="70" spans="1:97" x14ac:dyDescent="0.25">
      <c r="E70" s="1"/>
      <c r="J70" s="5"/>
      <c r="K70" s="18"/>
      <c r="N70" t="s">
        <v>23</v>
      </c>
      <c r="O70">
        <f>O68/SQRT(O69)</f>
        <v>21.369724569799242</v>
      </c>
      <c r="S70" t="s">
        <v>23</v>
      </c>
      <c r="T70">
        <f t="shared" ref="T70" si="1">T68/SQRT(T69)</f>
        <v>14.273769741383701</v>
      </c>
      <c r="W70" s="4"/>
      <c r="AH70" s="4"/>
      <c r="AV70" s="4"/>
      <c r="AY70" s="22"/>
      <c r="AZ70">
        <v>110</v>
      </c>
      <c r="BA70" s="23"/>
      <c r="BD70" s="22"/>
      <c r="BE70">
        <v>10</v>
      </c>
      <c r="BF70" s="23"/>
      <c r="BI70" s="4"/>
      <c r="BK70" s="22"/>
      <c r="BL70">
        <v>25</v>
      </c>
      <c r="BP70" s="22"/>
      <c r="BQ70">
        <v>10</v>
      </c>
      <c r="BT70" s="4"/>
      <c r="BV70" s="22"/>
      <c r="BW70">
        <v>90</v>
      </c>
      <c r="CA70" s="22"/>
      <c r="CB70">
        <v>75</v>
      </c>
      <c r="CH70" s="4"/>
      <c r="CJ70" s="22"/>
      <c r="CK70">
        <v>405</v>
      </c>
      <c r="CO70" s="22"/>
      <c r="CP70">
        <v>10</v>
      </c>
      <c r="CS70" s="4"/>
    </row>
    <row r="71" spans="1:97" x14ac:dyDescent="0.25">
      <c r="E71" s="1"/>
      <c r="J71" s="5"/>
      <c r="K71" s="18"/>
      <c r="W71" s="4"/>
      <c r="AH71" s="4"/>
      <c r="AV71" s="4"/>
      <c r="AY71" s="22"/>
      <c r="AZ71">
        <v>375</v>
      </c>
      <c r="BA71" s="23"/>
      <c r="BD71" s="22"/>
      <c r="BE71">
        <v>35</v>
      </c>
      <c r="BF71" s="23"/>
      <c r="BI71" s="4"/>
      <c r="BK71" s="22"/>
      <c r="BL71">
        <v>25</v>
      </c>
      <c r="BP71" s="22"/>
      <c r="BQ71">
        <v>5</v>
      </c>
      <c r="BT71" s="4"/>
      <c r="BV71" s="22"/>
      <c r="BW71">
        <v>170</v>
      </c>
      <c r="CA71" s="22"/>
      <c r="CB71">
        <v>10</v>
      </c>
      <c r="CH71" s="4"/>
      <c r="CJ71" s="22"/>
      <c r="CK71">
        <v>30</v>
      </c>
      <c r="CO71" s="22"/>
      <c r="CP71">
        <v>15</v>
      </c>
      <c r="CS71" s="4"/>
    </row>
    <row r="72" spans="1:97" x14ac:dyDescent="0.25">
      <c r="E72" s="1"/>
      <c r="J72" s="5"/>
      <c r="K72" s="18"/>
      <c r="M72" s="24" t="s">
        <v>80</v>
      </c>
      <c r="N72" s="24"/>
      <c r="O72" s="24"/>
      <c r="R72" s="24"/>
      <c r="S72" s="24"/>
      <c r="W72" s="4"/>
      <c r="AH72" s="4"/>
      <c r="AJ72" t="s">
        <v>6</v>
      </c>
      <c r="AK72">
        <f>AVERAGE(AK4:AK64)</f>
        <v>241.96721311475409</v>
      </c>
      <c r="AL72">
        <f>AVERAGE(AL4:AL64)</f>
        <v>86.724137931034477</v>
      </c>
      <c r="AO72" t="s">
        <v>6</v>
      </c>
      <c r="AP72">
        <f>AVERAGE(AP4:AP68)</f>
        <v>24.76923076923077</v>
      </c>
      <c r="AQ72">
        <f>AVERAGE(AQ4:AQ68)</f>
        <v>49</v>
      </c>
      <c r="AV72" s="4"/>
      <c r="BD72" s="22"/>
      <c r="BE72">
        <v>10</v>
      </c>
      <c r="BF72" s="23"/>
      <c r="BI72" s="4"/>
      <c r="BK72" s="22"/>
      <c r="BL72">
        <v>30</v>
      </c>
      <c r="BP72" s="22"/>
      <c r="BQ72">
        <v>15</v>
      </c>
      <c r="BT72" s="4"/>
      <c r="BV72" s="22"/>
      <c r="BW72">
        <v>15</v>
      </c>
      <c r="CA72" s="22"/>
      <c r="CB72">
        <v>175</v>
      </c>
      <c r="CH72" s="4"/>
      <c r="CJ72" s="22"/>
      <c r="CK72">
        <v>15</v>
      </c>
      <c r="CO72" s="22"/>
      <c r="CP72">
        <v>15</v>
      </c>
      <c r="CS72" s="4"/>
    </row>
    <row r="73" spans="1:97" x14ac:dyDescent="0.25">
      <c r="E73" s="1"/>
      <c r="J73" s="5"/>
      <c r="K73" s="18"/>
      <c r="M73" t="s">
        <v>88</v>
      </c>
      <c r="N73" t="s">
        <v>91</v>
      </c>
      <c r="P73" s="1" t="s">
        <v>85</v>
      </c>
      <c r="W73" s="4"/>
      <c r="AH73" s="4"/>
      <c r="AJ73" t="s">
        <v>7</v>
      </c>
      <c r="AK73">
        <f>MEDIAN(AK4:AK64)</f>
        <v>45</v>
      </c>
      <c r="AL73">
        <f>MEDIAN(AL4:AL64)</f>
        <v>30</v>
      </c>
      <c r="AO73" t="s">
        <v>7</v>
      </c>
      <c r="AP73">
        <f>MEDIAN(AP4:AP68)</f>
        <v>15</v>
      </c>
      <c r="AQ73">
        <f>MEDIAN(AQ4:AQ68)</f>
        <v>25</v>
      </c>
      <c r="AV73" s="4"/>
      <c r="BI73" s="4"/>
      <c r="BK73" s="22"/>
      <c r="BL73">
        <v>15</v>
      </c>
      <c r="BP73" s="22"/>
      <c r="BQ73">
        <v>5</v>
      </c>
      <c r="BT73" s="4"/>
      <c r="BV73" s="22"/>
      <c r="BW73">
        <v>40</v>
      </c>
      <c r="CA73" s="22"/>
      <c r="CB73">
        <v>5</v>
      </c>
      <c r="CH73" s="4"/>
      <c r="CJ73" s="22"/>
      <c r="CK73">
        <v>15</v>
      </c>
      <c r="CO73" s="22"/>
      <c r="CP73">
        <v>30</v>
      </c>
      <c r="CS73" s="4"/>
    </row>
    <row r="74" spans="1:97" x14ac:dyDescent="0.25">
      <c r="E74" s="1"/>
      <c r="J74" s="5"/>
      <c r="K74" s="18"/>
      <c r="L74" t="s">
        <v>84</v>
      </c>
      <c r="P74" s="1"/>
      <c r="W74" s="4"/>
      <c r="AH74" s="4"/>
      <c r="AJ74" t="s">
        <v>21</v>
      </c>
      <c r="AK74">
        <f>_xlfn.STDEV.S(AK4:AK64)</f>
        <v>424.15728086065411</v>
      </c>
      <c r="AL74">
        <f>_xlfn.STDEV.S(AL4:AL64)</f>
        <v>136.90635395661729</v>
      </c>
      <c r="AO74" t="s">
        <v>21</v>
      </c>
      <c r="AP74">
        <f>_xlfn.STDEV.S(AP4:AP68)</f>
        <v>24.229223851818663</v>
      </c>
      <c r="AQ74">
        <f>_xlfn.STDEV.S(AQ4:AQ68)</f>
        <v>56.422054870963969</v>
      </c>
      <c r="AV74" s="4"/>
      <c r="BI74" s="4"/>
      <c r="BK74" s="22"/>
      <c r="BL74">
        <v>20</v>
      </c>
      <c r="BP74" s="22"/>
      <c r="BQ74">
        <v>10</v>
      </c>
      <c r="BT74" s="4"/>
      <c r="BV74" s="22"/>
      <c r="BW74">
        <v>40</v>
      </c>
      <c r="CA74" s="22"/>
      <c r="CB74">
        <v>90</v>
      </c>
      <c r="CH74" s="4"/>
      <c r="CJ74" s="22"/>
      <c r="CK74">
        <v>25</v>
      </c>
      <c r="CO74" s="22"/>
      <c r="CP74">
        <v>65</v>
      </c>
      <c r="CS74" s="4"/>
    </row>
    <row r="75" spans="1:97" x14ac:dyDescent="0.25">
      <c r="E75" s="1"/>
      <c r="J75" s="5"/>
      <c r="K75" s="18"/>
      <c r="P75" s="1"/>
      <c r="W75" s="4"/>
      <c r="AH75" s="4"/>
      <c r="AJ75" t="s">
        <v>22</v>
      </c>
      <c r="AK75">
        <f>COUNT(AK4:AK64)</f>
        <v>61</v>
      </c>
      <c r="AL75">
        <f>COUNT(AL4:AL64)</f>
        <v>29</v>
      </c>
      <c r="AO75" t="s">
        <v>22</v>
      </c>
      <c r="AP75">
        <f>COUNT(AP4:AP68)</f>
        <v>65</v>
      </c>
      <c r="AQ75">
        <f>COUNT(AQ4:AQ68)</f>
        <v>30</v>
      </c>
      <c r="AV75" s="4"/>
      <c r="BI75" s="4"/>
      <c r="BK75" s="22"/>
      <c r="BL75">
        <v>20</v>
      </c>
      <c r="BP75" s="22"/>
      <c r="BQ75">
        <v>15</v>
      </c>
      <c r="BT75" s="4"/>
      <c r="BV75" s="22"/>
      <c r="BW75">
        <v>25</v>
      </c>
      <c r="CA75" s="22"/>
      <c r="CB75">
        <v>25</v>
      </c>
      <c r="CH75" s="4"/>
      <c r="CJ75" s="22"/>
      <c r="CK75">
        <v>20</v>
      </c>
      <c r="CO75" s="22"/>
      <c r="CP75">
        <v>10</v>
      </c>
      <c r="CS75" s="4"/>
    </row>
    <row r="76" spans="1:97" x14ac:dyDescent="0.25">
      <c r="E76" s="1"/>
      <c r="J76" s="5"/>
      <c r="K76" s="18"/>
      <c r="L76" t="s">
        <v>77</v>
      </c>
      <c r="M76">
        <v>11.5</v>
      </c>
      <c r="N76">
        <v>66.5</v>
      </c>
      <c r="O76">
        <v>19.8333333333333</v>
      </c>
      <c r="P76" s="1">
        <f>AVERAGE(M76:O76)</f>
        <v>32.6111111111111</v>
      </c>
      <c r="W76" s="4"/>
      <c r="AH76" s="4"/>
      <c r="AJ76" t="s">
        <v>23</v>
      </c>
      <c r="AK76">
        <f>AK74/SQRT(AK75)</f>
        <v>54.30777484221921</v>
      </c>
      <c r="AL76">
        <f>AL74/SQRT(AL75)</f>
        <v>25.422871696561213</v>
      </c>
      <c r="AO76" t="s">
        <v>23</v>
      </c>
      <c r="AP76">
        <f t="shared" ref="AP76:AQ76" si="2">AP74/SQRT(AP75)</f>
        <v>3.0052653497628472</v>
      </c>
      <c r="AQ76">
        <f t="shared" si="2"/>
        <v>10.301210731207066</v>
      </c>
      <c r="AV76" s="4"/>
      <c r="BI76" s="4"/>
      <c r="BK76" s="22"/>
      <c r="BL76">
        <v>45</v>
      </c>
      <c r="BP76" s="22"/>
      <c r="BQ76">
        <v>15</v>
      </c>
      <c r="BT76" s="4"/>
      <c r="BV76" s="22"/>
      <c r="BW76">
        <v>45</v>
      </c>
      <c r="CA76" s="22"/>
      <c r="CB76">
        <v>35</v>
      </c>
      <c r="CH76" s="4"/>
      <c r="CJ76" s="22"/>
      <c r="CK76">
        <v>30</v>
      </c>
      <c r="CO76" s="22"/>
      <c r="CP76">
        <v>45</v>
      </c>
      <c r="CS76" s="4"/>
    </row>
    <row r="77" spans="1:97" x14ac:dyDescent="0.25">
      <c r="E77" s="1"/>
      <c r="J77" s="5"/>
      <c r="K77" s="18"/>
      <c r="L77" t="s">
        <v>78</v>
      </c>
      <c r="M77">
        <v>15.3333333333333</v>
      </c>
      <c r="N77">
        <v>53.4166666666667</v>
      </c>
      <c r="O77">
        <v>13.8333333333333</v>
      </c>
      <c r="P77" s="1">
        <f>AVERAGE(M77:O77)</f>
        <v>27.527777777777768</v>
      </c>
      <c r="W77" s="4"/>
      <c r="AH77" s="4"/>
      <c r="AV77" s="4"/>
      <c r="AY77" t="s">
        <v>6</v>
      </c>
      <c r="AZ77">
        <f>AVERAGE(AZ4:AZ75)</f>
        <v>48.161764705882355</v>
      </c>
      <c r="BD77" t="s">
        <v>6</v>
      </c>
      <c r="BE77">
        <f>AVERAGE(BE4:BE75)</f>
        <v>192.10144927536231</v>
      </c>
      <c r="BI77" s="4"/>
      <c r="BK77" s="22"/>
      <c r="BL77">
        <v>15</v>
      </c>
      <c r="BP77" s="22"/>
      <c r="BQ77">
        <v>10</v>
      </c>
      <c r="BT77" s="4"/>
      <c r="BV77" s="22"/>
      <c r="BW77">
        <v>105</v>
      </c>
      <c r="CA77" s="22"/>
      <c r="CB77">
        <v>15</v>
      </c>
      <c r="CH77" s="4"/>
      <c r="CJ77" s="22"/>
      <c r="CK77">
        <v>20</v>
      </c>
      <c r="CO77" s="22"/>
      <c r="CP77">
        <v>15</v>
      </c>
      <c r="CS77" s="4"/>
    </row>
    <row r="78" spans="1:97" x14ac:dyDescent="0.25">
      <c r="E78" s="1"/>
      <c r="J78" s="5"/>
      <c r="K78" s="18"/>
      <c r="P78" s="1"/>
      <c r="W78" s="4"/>
      <c r="AH78" s="4"/>
      <c r="AV78" s="4"/>
      <c r="AY78" t="s">
        <v>7</v>
      </c>
      <c r="AZ78">
        <f>MEDIAN(AZ4:AZ75)</f>
        <v>15</v>
      </c>
      <c r="BD78" t="s">
        <v>7</v>
      </c>
      <c r="BE78">
        <f>MEDIAN(BE4:BE75)</f>
        <v>35</v>
      </c>
      <c r="BI78" s="4"/>
      <c r="BK78" s="22"/>
      <c r="BL78">
        <v>15</v>
      </c>
      <c r="BP78" s="22"/>
      <c r="BQ78">
        <v>10</v>
      </c>
      <c r="BT78" s="4"/>
      <c r="BV78" s="22"/>
      <c r="BW78">
        <v>30</v>
      </c>
      <c r="CA78" s="22"/>
      <c r="CB78">
        <v>40</v>
      </c>
      <c r="CH78" s="4"/>
      <c r="CJ78" s="22"/>
      <c r="CK78">
        <v>375</v>
      </c>
      <c r="CO78" s="22"/>
      <c r="CP78">
        <v>5</v>
      </c>
      <c r="CS78" s="4"/>
    </row>
    <row r="79" spans="1:97" x14ac:dyDescent="0.25">
      <c r="I79" s="2"/>
      <c r="J79" s="5"/>
      <c r="K79" s="18"/>
      <c r="P79" s="1"/>
      <c r="W79" s="4"/>
      <c r="AH79" s="4"/>
      <c r="AV79" s="4"/>
      <c r="AY79" t="s">
        <v>21</v>
      </c>
      <c r="AZ79">
        <f>_xlfn.STDEV.S(AZ4:AZ75)</f>
        <v>71.07335086239766</v>
      </c>
      <c r="BD79" t="s">
        <v>21</v>
      </c>
      <c r="BE79">
        <f>_xlfn.STDEV.S(BE4:BE75)</f>
        <v>368.20650954911065</v>
      </c>
      <c r="BI79" s="4"/>
      <c r="BK79" s="22"/>
      <c r="BL79">
        <v>125</v>
      </c>
      <c r="BP79" s="22"/>
      <c r="BQ79">
        <v>30</v>
      </c>
      <c r="BT79" s="4"/>
      <c r="BV79" s="22"/>
      <c r="BW79">
        <v>15</v>
      </c>
      <c r="CA79" s="22"/>
      <c r="CB79">
        <v>70</v>
      </c>
      <c r="CH79" s="4"/>
      <c r="CJ79" s="22"/>
      <c r="CK79">
        <v>15</v>
      </c>
      <c r="CO79" s="22"/>
      <c r="CP79">
        <v>20</v>
      </c>
      <c r="CS79" s="4"/>
    </row>
    <row r="80" spans="1:97" x14ac:dyDescent="0.25">
      <c r="A80" s="4"/>
      <c r="B80" s="4"/>
      <c r="C80" s="4"/>
      <c r="D80" s="4"/>
      <c r="E80" s="4"/>
      <c r="F80" s="4"/>
      <c r="G80" s="4"/>
      <c r="H80" s="4"/>
      <c r="I80" s="13"/>
      <c r="J80" s="18"/>
      <c r="K80" s="18"/>
      <c r="P80" s="1"/>
      <c r="W80" s="4"/>
      <c r="AH80" s="4"/>
      <c r="AV80" s="4"/>
      <c r="AY80" t="s">
        <v>22</v>
      </c>
      <c r="AZ80">
        <f>COUNT(AZ4:AZ71)</f>
        <v>68</v>
      </c>
      <c r="BD80" t="s">
        <v>22</v>
      </c>
      <c r="BE80">
        <f>COUNT(BE4:BE75)</f>
        <v>69</v>
      </c>
      <c r="BI80" s="4"/>
      <c r="BK80" s="22"/>
      <c r="BL80">
        <v>595</v>
      </c>
      <c r="BP80" s="22"/>
      <c r="BQ80">
        <v>15</v>
      </c>
      <c r="BT80" s="4"/>
      <c r="BV80" s="22"/>
      <c r="BW80">
        <v>100</v>
      </c>
      <c r="CA80" s="22"/>
      <c r="CB80">
        <v>70</v>
      </c>
      <c r="CH80" s="4"/>
      <c r="CJ80" s="22"/>
      <c r="CK80">
        <v>15</v>
      </c>
      <c r="CO80" s="22"/>
      <c r="CP80">
        <v>15</v>
      </c>
      <c r="CS80" s="4"/>
    </row>
    <row r="81" spans="1:97" x14ac:dyDescent="0.25">
      <c r="K81" s="4"/>
      <c r="P81" s="1"/>
      <c r="W81" s="4"/>
      <c r="AH81" s="4"/>
      <c r="AV81" s="4"/>
      <c r="AY81" t="s">
        <v>23</v>
      </c>
      <c r="AZ81">
        <f>AZ79/SQRT(AZ80)</f>
        <v>8.6189097874191063</v>
      </c>
      <c r="BD81" t="s">
        <v>23</v>
      </c>
      <c r="BE81">
        <f>BE79/SQRT(BE80)</f>
        <v>44.326854763803112</v>
      </c>
      <c r="BI81" s="4"/>
      <c r="BK81" s="22"/>
      <c r="BL81">
        <v>15</v>
      </c>
      <c r="BP81" s="22"/>
      <c r="BQ81">
        <v>5</v>
      </c>
      <c r="BT81" s="4"/>
      <c r="BV81" s="22"/>
      <c r="BW81">
        <v>20</v>
      </c>
      <c r="CA81" s="22"/>
      <c r="CB81">
        <v>15</v>
      </c>
      <c r="CH81" s="4"/>
      <c r="CJ81" s="22"/>
      <c r="CK81">
        <v>110</v>
      </c>
      <c r="CO81" s="22"/>
      <c r="CP81">
        <v>35</v>
      </c>
      <c r="CS81" s="4"/>
    </row>
    <row r="82" spans="1:97" x14ac:dyDescent="0.25">
      <c r="A82" s="11"/>
      <c r="I82" s="2"/>
      <c r="J82" s="5"/>
      <c r="K82" s="18"/>
      <c r="P82" s="1"/>
      <c r="W82" s="4"/>
      <c r="AH82" s="4"/>
      <c r="AV82" s="4"/>
      <c r="BI82" s="4"/>
      <c r="BK82" s="22"/>
      <c r="BL82">
        <v>20</v>
      </c>
      <c r="BP82" s="22"/>
      <c r="BQ82">
        <v>5</v>
      </c>
      <c r="BT82" s="4"/>
      <c r="BV82" s="22"/>
      <c r="BW82">
        <v>15</v>
      </c>
      <c r="CA82" s="22"/>
      <c r="CB82">
        <v>5</v>
      </c>
      <c r="CH82" s="4"/>
      <c r="CJ82" s="22"/>
      <c r="CK82">
        <v>25</v>
      </c>
      <c r="CO82" s="22"/>
      <c r="CP82">
        <v>20</v>
      </c>
      <c r="CS82" s="4"/>
    </row>
    <row r="83" spans="1:97" x14ac:dyDescent="0.25">
      <c r="A83" s="11"/>
      <c r="C83" s="24"/>
      <c r="D83" s="24"/>
      <c r="F83" s="1"/>
      <c r="H83" s="24"/>
      <c r="I83" s="24"/>
      <c r="K83" s="18"/>
      <c r="P83" s="1"/>
      <c r="W83" s="4"/>
      <c r="AH83" s="4"/>
      <c r="AV83" s="4"/>
      <c r="BI83" s="4"/>
      <c r="BK83" s="22"/>
      <c r="BL83">
        <v>20</v>
      </c>
      <c r="BP83" s="22"/>
      <c r="BQ83">
        <v>60</v>
      </c>
      <c r="BT83" s="4"/>
      <c r="BV83" s="22"/>
      <c r="BW83">
        <v>130</v>
      </c>
      <c r="CA83" s="22"/>
      <c r="CB83">
        <v>35</v>
      </c>
      <c r="CH83" s="4"/>
      <c r="CJ83" s="22"/>
      <c r="CK83">
        <v>15</v>
      </c>
      <c r="CO83" s="22"/>
      <c r="CP83">
        <v>15</v>
      </c>
      <c r="CS83" s="4"/>
    </row>
    <row r="84" spans="1:97" x14ac:dyDescent="0.25">
      <c r="A84" s="11"/>
      <c r="B84" s="1"/>
      <c r="C84" s="23"/>
      <c r="D84" s="23"/>
      <c r="E84" s="11"/>
      <c r="G84" s="1"/>
      <c r="H84" s="23"/>
      <c r="I84" s="23"/>
      <c r="J84" s="11"/>
      <c r="K84" s="18"/>
      <c r="P84" s="1"/>
      <c r="W84" s="4"/>
      <c r="AH84" s="4"/>
      <c r="AK84" s="24" t="s">
        <v>80</v>
      </c>
      <c r="AL84" s="24"/>
      <c r="AM84" s="24"/>
      <c r="AQ84" s="1"/>
      <c r="AR84" s="24" t="s">
        <v>81</v>
      </c>
      <c r="AS84" s="24"/>
      <c r="AT84" s="24"/>
      <c r="AV84" s="4"/>
      <c r="AY84" s="24" t="s">
        <v>80</v>
      </c>
      <c r="AZ84" s="24"/>
      <c r="BA84" s="24"/>
      <c r="BE84" s="1"/>
      <c r="BF84" s="24"/>
      <c r="BG84" s="24"/>
      <c r="BH84" s="24"/>
      <c r="BI84" s="4"/>
      <c r="BK84" s="22" t="s">
        <v>97</v>
      </c>
      <c r="BL84">
        <v>45</v>
      </c>
      <c r="BP84" s="22"/>
      <c r="BQ84">
        <v>10</v>
      </c>
      <c r="BT84" s="4"/>
      <c r="BV84" s="22"/>
      <c r="BW84">
        <v>50</v>
      </c>
      <c r="CA84" s="22"/>
      <c r="CB84">
        <v>25</v>
      </c>
      <c r="CH84" s="4"/>
      <c r="CJ84" s="22"/>
      <c r="CK84">
        <v>15</v>
      </c>
      <c r="CO84" s="22"/>
      <c r="CP84">
        <v>10</v>
      </c>
      <c r="CS84" s="4"/>
    </row>
    <row r="85" spans="1:97" x14ac:dyDescent="0.25">
      <c r="A85" s="11"/>
      <c r="C85" s="3"/>
      <c r="D85" s="3"/>
      <c r="E85" s="3"/>
      <c r="F85" s="2"/>
      <c r="H85" s="3"/>
      <c r="I85" s="3"/>
      <c r="J85" s="3"/>
      <c r="K85" s="18"/>
      <c r="P85" s="1"/>
      <c r="W85" s="4"/>
      <c r="AH85" s="4"/>
      <c r="AK85" s="17">
        <v>43070</v>
      </c>
      <c r="AL85" t="s">
        <v>93</v>
      </c>
      <c r="AM85" t="s">
        <v>94</v>
      </c>
      <c r="AN85" t="s">
        <v>95</v>
      </c>
      <c r="AO85" s="1" t="s">
        <v>85</v>
      </c>
      <c r="AR85" s="17">
        <v>43009</v>
      </c>
      <c r="AS85" s="17">
        <v>43040</v>
      </c>
      <c r="AT85" s="1" t="s">
        <v>85</v>
      </c>
      <c r="AV85" s="4"/>
      <c r="AY85" s="17"/>
      <c r="BC85" s="1" t="s">
        <v>85</v>
      </c>
      <c r="BF85" s="17"/>
      <c r="BG85" s="17"/>
      <c r="BH85" s="1"/>
      <c r="BI85" s="4"/>
      <c r="BK85" s="22"/>
      <c r="BL85">
        <v>15</v>
      </c>
      <c r="BP85" s="22" t="s">
        <v>97</v>
      </c>
      <c r="BQ85">
        <v>15</v>
      </c>
      <c r="BT85" s="4"/>
      <c r="BV85" s="22"/>
      <c r="BW85">
        <v>35</v>
      </c>
      <c r="CA85" s="22"/>
      <c r="CB85">
        <v>135</v>
      </c>
      <c r="CH85" s="4"/>
      <c r="CJ85" s="22"/>
      <c r="CK85">
        <v>65</v>
      </c>
      <c r="CO85" s="22"/>
      <c r="CP85">
        <v>75</v>
      </c>
      <c r="CS85" s="4"/>
    </row>
    <row r="86" spans="1:97" x14ac:dyDescent="0.25">
      <c r="A86" s="11"/>
      <c r="J86" s="5"/>
      <c r="K86" s="18"/>
      <c r="P86" s="1"/>
      <c r="W86" s="4"/>
      <c r="AH86" s="4"/>
      <c r="AJ86" t="s">
        <v>84</v>
      </c>
      <c r="AO86" s="1"/>
      <c r="AQ86" t="s">
        <v>84</v>
      </c>
      <c r="AT86" s="1"/>
      <c r="AV86" s="4"/>
      <c r="AX86" t="s">
        <v>84</v>
      </c>
      <c r="AY86" t="s">
        <v>96</v>
      </c>
      <c r="AZ86" t="s">
        <v>98</v>
      </c>
      <c r="BA86" t="s">
        <v>97</v>
      </c>
      <c r="BB86" t="s">
        <v>99</v>
      </c>
      <c r="BC86" s="1"/>
      <c r="BH86" s="1"/>
      <c r="BI86" s="4"/>
      <c r="BK86" s="22"/>
      <c r="BL86">
        <v>15</v>
      </c>
      <c r="BP86" s="22"/>
      <c r="BQ86">
        <v>230</v>
      </c>
      <c r="BT86" s="4"/>
      <c r="BV86" s="22"/>
      <c r="BW86">
        <v>155</v>
      </c>
      <c r="CA86" s="22"/>
      <c r="CB86">
        <v>5</v>
      </c>
      <c r="CH86" s="4"/>
      <c r="CJ86" s="22"/>
      <c r="CK86">
        <v>15</v>
      </c>
      <c r="CO86" s="22"/>
      <c r="CP86">
        <v>5</v>
      </c>
      <c r="CS86" s="4"/>
    </row>
    <row r="87" spans="1:97" x14ac:dyDescent="0.25">
      <c r="A87" s="11"/>
      <c r="J87" s="5"/>
      <c r="K87" s="18"/>
      <c r="L87" s="2"/>
      <c r="W87" s="4"/>
      <c r="AH87" s="4"/>
      <c r="AO87" s="1"/>
      <c r="AT87" s="1"/>
      <c r="AV87" s="4"/>
      <c r="BC87" s="1"/>
      <c r="BH87" s="1"/>
      <c r="BI87" s="4"/>
      <c r="BK87" s="22"/>
      <c r="BL87">
        <v>15</v>
      </c>
      <c r="BP87" s="22"/>
      <c r="BQ87">
        <v>15</v>
      </c>
      <c r="BT87" s="4"/>
      <c r="BV87" s="22"/>
      <c r="BW87">
        <v>270</v>
      </c>
      <c r="CA87" s="22"/>
      <c r="CB87">
        <v>25</v>
      </c>
      <c r="CH87" s="4"/>
      <c r="CJ87" s="22"/>
      <c r="CK87">
        <v>15</v>
      </c>
      <c r="CO87" s="22"/>
      <c r="CP87">
        <v>35</v>
      </c>
      <c r="CS87" s="4"/>
    </row>
    <row r="88" spans="1:97" x14ac:dyDescent="0.25">
      <c r="A88" s="11"/>
      <c r="J88" s="5"/>
      <c r="K88" s="18"/>
      <c r="W88" s="4"/>
      <c r="AH88" s="4"/>
      <c r="AJ88" t="s">
        <v>77</v>
      </c>
      <c r="AK88">
        <v>71.8333333333333</v>
      </c>
      <c r="AL88">
        <v>95.9166666666667</v>
      </c>
      <c r="AM88">
        <v>67.4166666666667</v>
      </c>
      <c r="AN88">
        <v>77.75</v>
      </c>
      <c r="AO88" s="1">
        <f>AVERAGE(AK88:AN88)</f>
        <v>78.229166666666671</v>
      </c>
      <c r="AQ88" t="s">
        <v>77</v>
      </c>
      <c r="AR88">
        <v>36.75</v>
      </c>
      <c r="AS88">
        <v>10.9166666666667</v>
      </c>
      <c r="AT88" s="1">
        <f>AVERAGE(AR88:AS88)</f>
        <v>23.83333333333335</v>
      </c>
      <c r="AV88" s="4"/>
      <c r="AX88" t="s">
        <v>77</v>
      </c>
      <c r="AY88">
        <v>15.0833333333333</v>
      </c>
      <c r="AZ88">
        <v>10.3333333333333</v>
      </c>
      <c r="BA88">
        <v>16.1666666666667</v>
      </c>
      <c r="BB88">
        <v>33.1666666666667</v>
      </c>
      <c r="BC88" s="1">
        <f>AVERAGE(AY88:BB88)</f>
        <v>18.6875</v>
      </c>
      <c r="BH88" s="1"/>
      <c r="BI88" s="4"/>
      <c r="BK88" s="22"/>
      <c r="BL88">
        <v>15</v>
      </c>
      <c r="BP88" s="22"/>
      <c r="BQ88">
        <v>45</v>
      </c>
      <c r="BT88" s="4"/>
      <c r="BV88" s="22"/>
      <c r="BW88">
        <v>15</v>
      </c>
      <c r="CA88" s="22"/>
      <c r="CB88">
        <v>10</v>
      </c>
      <c r="CH88" s="4"/>
      <c r="CJ88" s="22"/>
      <c r="CK88">
        <v>15</v>
      </c>
      <c r="CO88" s="22"/>
      <c r="CP88">
        <v>20</v>
      </c>
      <c r="CS88" s="4"/>
    </row>
    <row r="89" spans="1:97" x14ac:dyDescent="0.25">
      <c r="A89" s="11"/>
      <c r="J89" s="5"/>
      <c r="K89" s="18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H89" s="4"/>
      <c r="AJ89" t="s">
        <v>78</v>
      </c>
      <c r="AK89">
        <v>7.9166666666666696</v>
      </c>
      <c r="AL89">
        <v>2.5</v>
      </c>
      <c r="AM89">
        <v>12.5833333333333</v>
      </c>
      <c r="AN89">
        <v>3.8333333333333299</v>
      </c>
      <c r="AO89" s="1">
        <f t="shared" ref="AO89" si="3">AVERAGE(AK89:AN89)</f>
        <v>6.708333333333325</v>
      </c>
      <c r="AQ89" t="s">
        <v>78</v>
      </c>
      <c r="AR89">
        <v>22.9166666666667</v>
      </c>
      <c r="AS89">
        <v>5.6666666666666696</v>
      </c>
      <c r="AT89" s="1">
        <f t="shared" ref="AT89" si="4">AVERAGE(AR89:AS89)</f>
        <v>14.291666666666686</v>
      </c>
      <c r="AV89" s="4"/>
      <c r="AX89" t="s">
        <v>78</v>
      </c>
      <c r="AY89">
        <v>61.4166666666667</v>
      </c>
      <c r="AZ89">
        <v>76.0833333333333</v>
      </c>
      <c r="BA89">
        <v>82.75</v>
      </c>
      <c r="BB89">
        <v>26.75</v>
      </c>
      <c r="BC89" s="1">
        <f t="shared" ref="BC89" si="5">AVERAGE(AY89:BB89)</f>
        <v>61.75</v>
      </c>
      <c r="BH89" s="1"/>
      <c r="BI89" s="4"/>
      <c r="BK89" s="22"/>
      <c r="BL89">
        <v>120</v>
      </c>
      <c r="BP89" s="22"/>
      <c r="BQ89">
        <v>60</v>
      </c>
      <c r="BT89" s="4"/>
      <c r="BV89" s="22"/>
      <c r="BW89">
        <v>30</v>
      </c>
      <c r="CA89" s="22"/>
      <c r="CB89">
        <v>60</v>
      </c>
      <c r="CH89" s="4"/>
      <c r="CJ89" s="22"/>
      <c r="CK89">
        <v>20</v>
      </c>
      <c r="CO89" s="22"/>
      <c r="CP89">
        <v>30</v>
      </c>
      <c r="CS89" s="4"/>
    </row>
    <row r="90" spans="1:97" x14ac:dyDescent="0.25">
      <c r="A90" s="11"/>
      <c r="J90" s="5"/>
      <c r="K90" s="5"/>
      <c r="AH90" s="4"/>
      <c r="AO90" s="1"/>
      <c r="AT90" s="1"/>
      <c r="AV90" s="4"/>
      <c r="BC90" s="1"/>
      <c r="BH90" s="1"/>
      <c r="BI90" s="4"/>
      <c r="BK90" s="22"/>
      <c r="BL90">
        <v>15</v>
      </c>
      <c r="BP90" s="22"/>
      <c r="BQ90">
        <v>105</v>
      </c>
      <c r="BT90" s="4"/>
      <c r="BV90" s="22"/>
      <c r="BW90">
        <v>125</v>
      </c>
      <c r="CA90" s="22"/>
      <c r="CB90">
        <v>120</v>
      </c>
      <c r="CH90" s="4"/>
      <c r="CJ90" s="22"/>
      <c r="CK90">
        <v>30</v>
      </c>
      <c r="CO90" s="22"/>
      <c r="CP90">
        <v>10</v>
      </c>
      <c r="CS90" s="4"/>
    </row>
    <row r="91" spans="1:97" x14ac:dyDescent="0.25">
      <c r="A91" s="11"/>
      <c r="J91" s="5"/>
      <c r="K91" s="5"/>
      <c r="AH91" s="4"/>
      <c r="AO91" s="1"/>
      <c r="AT91" s="1"/>
      <c r="AV91" s="4"/>
      <c r="BC91" s="1"/>
      <c r="BH91" s="1"/>
      <c r="BI91" s="4"/>
      <c r="BK91" s="22"/>
      <c r="BL91">
        <v>15</v>
      </c>
      <c r="BP91" s="22"/>
      <c r="BQ91">
        <v>90</v>
      </c>
      <c r="BT91" s="4"/>
      <c r="BV91" s="22"/>
      <c r="BW91">
        <v>15</v>
      </c>
      <c r="CA91" s="22"/>
      <c r="CB91">
        <v>105</v>
      </c>
      <c r="CH91" s="4"/>
      <c r="CJ91" s="22"/>
      <c r="CK91">
        <v>200</v>
      </c>
      <c r="CO91" s="22"/>
      <c r="CP91">
        <v>15</v>
      </c>
      <c r="CS91" s="4"/>
    </row>
    <row r="92" spans="1:97" x14ac:dyDescent="0.25">
      <c r="A92" s="11"/>
      <c r="J92" s="5"/>
      <c r="K92" s="5"/>
      <c r="AH92" s="4"/>
      <c r="AO92" s="1"/>
      <c r="AT92" s="1"/>
      <c r="AV92" s="4"/>
      <c r="BC92" s="1"/>
      <c r="BH92" s="1"/>
      <c r="BI92" s="4"/>
      <c r="BK92" s="22"/>
      <c r="BL92">
        <v>20</v>
      </c>
      <c r="BP92" s="22"/>
      <c r="BQ92">
        <v>50</v>
      </c>
      <c r="BT92" s="4"/>
      <c r="BV92" s="22"/>
      <c r="BW92">
        <v>35</v>
      </c>
      <c r="CA92" s="22"/>
      <c r="CB92">
        <v>20</v>
      </c>
      <c r="CH92" s="4"/>
      <c r="CJ92" s="22"/>
      <c r="CK92">
        <v>160</v>
      </c>
      <c r="CO92" s="22"/>
      <c r="CP92">
        <v>15</v>
      </c>
      <c r="CS92" s="4"/>
    </row>
    <row r="93" spans="1:97" x14ac:dyDescent="0.25">
      <c r="A93" s="11"/>
      <c r="J93" s="5"/>
      <c r="K93" s="5"/>
      <c r="AH93" s="4"/>
      <c r="AO93" s="1"/>
      <c r="AT93" s="1"/>
      <c r="AV93" s="4"/>
      <c r="BC93" s="1"/>
      <c r="BH93" s="1"/>
      <c r="BI93" s="4"/>
      <c r="BK93" s="22"/>
      <c r="BL93">
        <v>15</v>
      </c>
      <c r="BP93" s="22"/>
      <c r="BQ93">
        <v>15</v>
      </c>
      <c r="BT93" s="4"/>
      <c r="BV93" s="22"/>
      <c r="BW93">
        <v>100</v>
      </c>
      <c r="CA93" s="22"/>
      <c r="CB93">
        <v>130</v>
      </c>
      <c r="CH93" s="4"/>
      <c r="CJ93" s="22"/>
      <c r="CK93">
        <v>15</v>
      </c>
      <c r="CO93" s="22"/>
      <c r="CP93">
        <v>20</v>
      </c>
      <c r="CS93" s="4"/>
    </row>
    <row r="94" spans="1:97" x14ac:dyDescent="0.25">
      <c r="A94" s="11"/>
      <c r="J94" s="5"/>
      <c r="K94" s="5"/>
      <c r="AH94" s="4"/>
      <c r="AO94" s="1"/>
      <c r="AT94" s="1"/>
      <c r="AV94" s="4"/>
      <c r="BC94" s="1"/>
      <c r="BH94" s="1"/>
      <c r="BI94" s="4"/>
      <c r="BK94" s="22"/>
      <c r="BL94">
        <v>15</v>
      </c>
      <c r="BP94" s="22"/>
      <c r="BQ94">
        <v>10</v>
      </c>
      <c r="BT94" s="4"/>
      <c r="BV94" s="22"/>
      <c r="BW94">
        <v>15</v>
      </c>
      <c r="CA94" s="22"/>
      <c r="CB94">
        <v>10</v>
      </c>
      <c r="CH94" s="4"/>
      <c r="CJ94" s="22"/>
      <c r="CK94">
        <v>15</v>
      </c>
      <c r="CO94" s="22"/>
      <c r="CP94">
        <v>50</v>
      </c>
      <c r="CS94" s="4"/>
    </row>
    <row r="95" spans="1:97" x14ac:dyDescent="0.25">
      <c r="A95" s="11"/>
      <c r="J95" s="5"/>
      <c r="K95" s="5"/>
      <c r="AH95" s="4"/>
      <c r="AO95" s="1"/>
      <c r="AT95" s="1"/>
      <c r="AV95" s="4"/>
      <c r="BC95" s="1"/>
      <c r="BH95" s="1"/>
      <c r="BI95" s="4"/>
      <c r="BK95" s="22"/>
      <c r="BL95">
        <v>90</v>
      </c>
      <c r="BP95" s="22"/>
      <c r="BQ95">
        <v>15</v>
      </c>
      <c r="BT95" s="4"/>
      <c r="BV95" s="22"/>
      <c r="BW95">
        <v>140</v>
      </c>
      <c r="CA95" s="22"/>
      <c r="CB95">
        <v>55</v>
      </c>
      <c r="CH95" s="4"/>
      <c r="CJ95" s="22"/>
      <c r="CK95">
        <v>15</v>
      </c>
      <c r="CO95" s="22"/>
      <c r="CP95">
        <v>10</v>
      </c>
      <c r="CS95" s="4"/>
    </row>
    <row r="96" spans="1:97" x14ac:dyDescent="0.25">
      <c r="A96" s="11"/>
      <c r="J96" s="5"/>
      <c r="K96" s="5"/>
      <c r="AH96" s="4"/>
      <c r="AO96" s="1"/>
      <c r="AT96" s="1"/>
      <c r="AV96" s="4"/>
      <c r="BC96" s="1"/>
      <c r="BH96" s="1"/>
      <c r="BI96" s="4"/>
      <c r="BK96" s="22"/>
      <c r="BL96">
        <v>355</v>
      </c>
      <c r="BP96" s="22"/>
      <c r="BQ96">
        <v>40</v>
      </c>
      <c r="BT96" s="4"/>
      <c r="BV96" s="22"/>
      <c r="BW96">
        <v>15</v>
      </c>
      <c r="CA96" s="22"/>
      <c r="CB96">
        <v>40</v>
      </c>
      <c r="CH96" s="4"/>
      <c r="CJ96" s="22"/>
      <c r="CK96">
        <v>15</v>
      </c>
      <c r="CO96" s="22"/>
      <c r="CP96">
        <v>55</v>
      </c>
      <c r="CS96" s="4"/>
    </row>
    <row r="97" spans="1:97" x14ac:dyDescent="0.25">
      <c r="A97" s="11"/>
      <c r="J97" s="5"/>
      <c r="K97" s="5"/>
      <c r="AH97" s="4"/>
      <c r="AO97" s="1"/>
      <c r="AT97" s="1"/>
      <c r="AV97" s="4"/>
      <c r="BC97" s="1"/>
      <c r="BH97" s="1"/>
      <c r="BI97" s="4"/>
      <c r="BK97" s="22"/>
      <c r="BL97">
        <v>20</v>
      </c>
      <c r="BP97" s="22"/>
      <c r="BQ97">
        <v>5</v>
      </c>
      <c r="BT97" s="4"/>
      <c r="BV97" s="22" t="s">
        <v>95</v>
      </c>
      <c r="BW97">
        <v>15</v>
      </c>
      <c r="CA97" s="22"/>
      <c r="CB97">
        <v>215</v>
      </c>
      <c r="CH97" s="4"/>
      <c r="CJ97" s="22"/>
      <c r="CK97">
        <v>25</v>
      </c>
      <c r="CO97" s="22"/>
      <c r="CP97">
        <v>20</v>
      </c>
      <c r="CS97" s="4"/>
    </row>
    <row r="98" spans="1:97" x14ac:dyDescent="0.25">
      <c r="A98" s="11"/>
      <c r="J98" s="5"/>
      <c r="K98" s="5"/>
      <c r="AH98" s="4"/>
      <c r="AO98" s="1"/>
      <c r="AT98" s="1"/>
      <c r="AV98" s="4"/>
      <c r="BC98" s="1"/>
      <c r="BH98" s="1"/>
      <c r="BI98" s="4"/>
      <c r="BK98" s="22"/>
      <c r="BL98">
        <v>15</v>
      </c>
      <c r="BP98" s="22"/>
      <c r="BQ98">
        <v>10</v>
      </c>
      <c r="BT98" s="4"/>
      <c r="BV98" s="22"/>
      <c r="BW98">
        <v>15</v>
      </c>
      <c r="CA98" s="22"/>
      <c r="CB98">
        <v>5</v>
      </c>
      <c r="CH98" s="4"/>
      <c r="CJ98" s="22"/>
      <c r="CK98">
        <v>15</v>
      </c>
      <c r="CO98" s="22"/>
      <c r="CP98">
        <v>15</v>
      </c>
      <c r="CS98" s="4"/>
    </row>
    <row r="99" spans="1:97" x14ac:dyDescent="0.25">
      <c r="A99" s="11"/>
      <c r="J99" s="5"/>
      <c r="K99" s="5"/>
      <c r="AH99" s="4"/>
      <c r="AV99" s="4"/>
      <c r="BI99" s="4"/>
      <c r="BK99" s="22"/>
      <c r="BL99">
        <v>15</v>
      </c>
      <c r="BP99" s="22"/>
      <c r="BQ99">
        <v>30</v>
      </c>
      <c r="BT99" s="4"/>
      <c r="BV99" s="22"/>
      <c r="BW99">
        <v>100</v>
      </c>
      <c r="CA99" s="22" t="s">
        <v>95</v>
      </c>
      <c r="CB99">
        <v>460</v>
      </c>
      <c r="CH99" s="4"/>
      <c r="CJ99" s="22"/>
      <c r="CK99">
        <v>15</v>
      </c>
      <c r="CO99" s="22"/>
      <c r="CP99">
        <v>40</v>
      </c>
      <c r="CS99" s="4"/>
    </row>
    <row r="100" spans="1:97" x14ac:dyDescent="0.25">
      <c r="A100" s="11"/>
      <c r="J100" s="5"/>
      <c r="K100" s="5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K100" s="22"/>
      <c r="BL100">
        <v>15</v>
      </c>
      <c r="BP100" s="22"/>
      <c r="BQ100">
        <v>5</v>
      </c>
      <c r="BT100" s="4"/>
      <c r="BV100" s="22"/>
      <c r="BW100">
        <v>30</v>
      </c>
      <c r="CA100" s="22"/>
      <c r="CB100">
        <v>20</v>
      </c>
      <c r="CH100" s="4"/>
      <c r="CJ100" s="22"/>
      <c r="CK100">
        <v>45</v>
      </c>
      <c r="CO100" s="22"/>
      <c r="CP100">
        <v>30</v>
      </c>
      <c r="CS100" s="4"/>
    </row>
    <row r="101" spans="1:97" x14ac:dyDescent="0.25">
      <c r="J101" s="5"/>
      <c r="K101" s="5"/>
      <c r="BI101" s="4"/>
      <c r="BK101" s="22"/>
      <c r="BL101">
        <v>15</v>
      </c>
      <c r="BP101" s="22"/>
      <c r="BQ101">
        <v>25</v>
      </c>
      <c r="BT101" s="4"/>
      <c r="BV101" s="22"/>
      <c r="BW101">
        <v>30</v>
      </c>
      <c r="CA101" s="22"/>
      <c r="CB101">
        <v>70</v>
      </c>
      <c r="CH101" s="4"/>
      <c r="CJ101" s="22"/>
      <c r="CK101">
        <v>15</v>
      </c>
      <c r="CO101" s="22"/>
      <c r="CP101">
        <v>10</v>
      </c>
      <c r="CS101" s="4"/>
    </row>
    <row r="102" spans="1:97" x14ac:dyDescent="0.25">
      <c r="J102" s="5"/>
      <c r="K102" s="5"/>
      <c r="BI102" s="4"/>
      <c r="BK102" s="22"/>
      <c r="BL102">
        <v>40</v>
      </c>
      <c r="BP102" s="22"/>
      <c r="BQ102">
        <v>95</v>
      </c>
      <c r="BT102" s="4"/>
      <c r="BV102" s="22"/>
      <c r="BW102">
        <v>30</v>
      </c>
      <c r="CA102" s="22"/>
      <c r="CB102">
        <v>5</v>
      </c>
      <c r="CH102" s="4"/>
      <c r="CJ102" s="22"/>
      <c r="CK102">
        <v>30</v>
      </c>
      <c r="CO102" s="22"/>
      <c r="CP102">
        <v>10</v>
      </c>
      <c r="CS102" s="4"/>
    </row>
    <row r="103" spans="1:97" x14ac:dyDescent="0.25">
      <c r="J103" s="5"/>
      <c r="K103" s="5"/>
      <c r="BI103" s="4"/>
      <c r="BK103" s="22"/>
      <c r="BL103">
        <v>180</v>
      </c>
      <c r="BP103" s="22"/>
      <c r="BQ103">
        <v>50</v>
      </c>
      <c r="BT103" s="4"/>
      <c r="BV103" s="22"/>
      <c r="BW103">
        <v>75</v>
      </c>
      <c r="CA103" s="22"/>
      <c r="CB103">
        <v>5</v>
      </c>
      <c r="CH103" s="4"/>
      <c r="CJ103" s="22"/>
      <c r="CK103">
        <v>15</v>
      </c>
      <c r="CO103" s="22"/>
      <c r="CP103">
        <v>25</v>
      </c>
      <c r="CS103" s="4"/>
    </row>
    <row r="104" spans="1:97" x14ac:dyDescent="0.25">
      <c r="J104" s="5"/>
      <c r="K104" s="5"/>
      <c r="BI104" s="4"/>
      <c r="BK104" s="22"/>
      <c r="BL104">
        <v>845</v>
      </c>
      <c r="BP104" s="22"/>
      <c r="BQ104">
        <v>20</v>
      </c>
      <c r="BT104" s="4"/>
      <c r="BV104" s="22"/>
      <c r="BW104">
        <v>40</v>
      </c>
      <c r="CA104" s="22"/>
      <c r="CB104">
        <v>5</v>
      </c>
      <c r="CH104" s="4"/>
      <c r="CJ104" s="22"/>
      <c r="CK104">
        <v>250</v>
      </c>
      <c r="CO104" s="22"/>
      <c r="CP104">
        <v>5</v>
      </c>
      <c r="CS104" s="4"/>
    </row>
    <row r="105" spans="1:97" x14ac:dyDescent="0.25">
      <c r="J105" s="5"/>
      <c r="K105" s="5"/>
      <c r="BI105" s="4"/>
      <c r="BK105" s="22"/>
      <c r="BL105">
        <v>15</v>
      </c>
      <c r="BP105" s="22"/>
      <c r="BQ105">
        <v>15</v>
      </c>
      <c r="BT105" s="4"/>
      <c r="BV105" s="22"/>
      <c r="BW105">
        <v>80</v>
      </c>
      <c r="CA105" s="22"/>
      <c r="CB105">
        <v>370</v>
      </c>
      <c r="CH105" s="4"/>
      <c r="CJ105" s="22"/>
      <c r="CK105">
        <v>60</v>
      </c>
      <c r="CO105" s="22"/>
      <c r="CP105">
        <v>115</v>
      </c>
      <c r="CS105" s="4"/>
    </row>
    <row r="106" spans="1:97" x14ac:dyDescent="0.25">
      <c r="J106" s="5"/>
      <c r="K106" s="5"/>
      <c r="BI106" s="4"/>
      <c r="BK106" s="22"/>
      <c r="BL106">
        <v>20</v>
      </c>
      <c r="BP106" s="22"/>
      <c r="BQ106">
        <v>45</v>
      </c>
      <c r="BT106" s="4"/>
      <c r="BV106" s="22"/>
      <c r="BW106">
        <v>160</v>
      </c>
      <c r="CA106" s="22"/>
      <c r="CB106">
        <v>200</v>
      </c>
      <c r="CH106" s="4"/>
      <c r="CJ106" s="22"/>
      <c r="CK106">
        <v>20</v>
      </c>
      <c r="CO106" s="22"/>
      <c r="CP106">
        <v>25</v>
      </c>
      <c r="CS106" s="4"/>
    </row>
    <row r="107" spans="1:97" x14ac:dyDescent="0.25">
      <c r="J107" s="5"/>
      <c r="K107" s="5"/>
      <c r="BI107" s="4"/>
      <c r="BK107" s="22"/>
      <c r="BL107">
        <v>15</v>
      </c>
      <c r="BP107" s="22"/>
      <c r="BQ107">
        <v>105</v>
      </c>
      <c r="BT107" s="4"/>
      <c r="BV107" s="22"/>
      <c r="BW107">
        <v>235</v>
      </c>
      <c r="CA107" s="22"/>
      <c r="CB107">
        <v>25</v>
      </c>
      <c r="CH107" s="4"/>
      <c r="CJ107" s="22"/>
      <c r="CK107">
        <v>30</v>
      </c>
      <c r="CO107" s="22"/>
      <c r="CP107">
        <v>145</v>
      </c>
      <c r="CS107" s="4"/>
    </row>
    <row r="108" spans="1:97" x14ac:dyDescent="0.25">
      <c r="J108" s="5"/>
      <c r="K108" s="5"/>
      <c r="BI108" s="4"/>
      <c r="BK108" s="22"/>
      <c r="BL108">
        <v>990</v>
      </c>
      <c r="BP108" s="22"/>
      <c r="BQ108">
        <v>20</v>
      </c>
      <c r="BT108" s="4"/>
      <c r="BV108" s="22"/>
      <c r="BW108">
        <v>15</v>
      </c>
      <c r="CA108" s="22"/>
      <c r="CB108">
        <v>170</v>
      </c>
      <c r="CH108" s="4"/>
      <c r="CJ108" s="22"/>
      <c r="CK108">
        <v>15</v>
      </c>
      <c r="CO108" s="22"/>
      <c r="CP108">
        <v>5</v>
      </c>
      <c r="CS108" s="4"/>
    </row>
    <row r="109" spans="1:97" x14ac:dyDescent="0.25">
      <c r="J109" s="5"/>
      <c r="K109" s="5"/>
      <c r="BI109" s="4"/>
      <c r="BK109" s="22"/>
      <c r="BL109">
        <v>15</v>
      </c>
      <c r="BP109" s="22"/>
      <c r="BQ109">
        <v>50</v>
      </c>
      <c r="BT109" s="4"/>
      <c r="BV109" s="22"/>
      <c r="BW109">
        <v>20</v>
      </c>
      <c r="CA109" s="22"/>
      <c r="CB109">
        <v>240</v>
      </c>
      <c r="CH109" s="4"/>
      <c r="CJ109" s="22"/>
      <c r="CK109">
        <v>30</v>
      </c>
      <c r="CO109" s="22"/>
      <c r="CP109">
        <v>20</v>
      </c>
      <c r="CS109" s="4"/>
    </row>
    <row r="110" spans="1:97" x14ac:dyDescent="0.25">
      <c r="J110" s="5"/>
      <c r="K110" s="5"/>
      <c r="L110" s="2"/>
      <c r="BI110" s="4"/>
      <c r="BK110" s="22" t="s">
        <v>90</v>
      </c>
      <c r="BL110">
        <v>15</v>
      </c>
      <c r="BP110" s="22"/>
      <c r="BQ110">
        <v>15</v>
      </c>
      <c r="BT110" s="4"/>
      <c r="BV110" s="22"/>
      <c r="BW110">
        <v>35</v>
      </c>
      <c r="CA110" s="22"/>
      <c r="CB110">
        <v>235</v>
      </c>
      <c r="CH110" s="4"/>
      <c r="CJ110" s="22"/>
      <c r="CK110">
        <v>20</v>
      </c>
      <c r="CO110" s="22"/>
      <c r="CP110">
        <v>5</v>
      </c>
      <c r="CS110" s="4"/>
    </row>
    <row r="111" spans="1:97" x14ac:dyDescent="0.25">
      <c r="J111" s="5"/>
      <c r="K111" s="5"/>
      <c r="L111" s="2"/>
      <c r="BI111" s="4"/>
      <c r="BK111" s="22"/>
      <c r="BL111">
        <v>40</v>
      </c>
      <c r="BP111" s="22"/>
      <c r="BQ111">
        <v>15</v>
      </c>
      <c r="BT111" s="4"/>
      <c r="BV111" s="22"/>
      <c r="BW111">
        <v>105</v>
      </c>
      <c r="CA111" s="22"/>
      <c r="CB111">
        <v>260</v>
      </c>
      <c r="CH111" s="4"/>
      <c r="CJ111" s="22"/>
      <c r="CK111">
        <v>20</v>
      </c>
      <c r="CO111" s="22"/>
      <c r="CP111">
        <v>5</v>
      </c>
      <c r="CS111" s="4"/>
    </row>
    <row r="112" spans="1:97" x14ac:dyDescent="0.25">
      <c r="J112" s="5"/>
      <c r="K112" s="5"/>
      <c r="L112" s="2"/>
      <c r="BI112" s="4"/>
      <c r="BK112" s="22"/>
      <c r="BL112">
        <v>15</v>
      </c>
      <c r="BP112" s="22" t="s">
        <v>90</v>
      </c>
      <c r="BQ112">
        <v>55</v>
      </c>
      <c r="BT112" s="4"/>
      <c r="BV112" s="22"/>
      <c r="BW112">
        <v>15</v>
      </c>
      <c r="CA112" s="22"/>
      <c r="CB112">
        <v>15</v>
      </c>
      <c r="CH112" s="4"/>
      <c r="CJ112" s="22"/>
      <c r="CK112">
        <v>30</v>
      </c>
      <c r="CO112" s="22"/>
      <c r="CP112">
        <v>10</v>
      </c>
      <c r="CS112" s="4"/>
    </row>
    <row r="113" spans="10:97" x14ac:dyDescent="0.25">
      <c r="J113" s="5"/>
      <c r="K113" s="5"/>
      <c r="L113" s="2"/>
      <c r="BI113" s="4"/>
      <c r="BK113" s="22"/>
      <c r="BL113">
        <v>255</v>
      </c>
      <c r="BP113" s="22"/>
      <c r="BQ113">
        <v>35</v>
      </c>
      <c r="BT113" s="4"/>
      <c r="BV113" s="22"/>
      <c r="BW113">
        <v>60</v>
      </c>
      <c r="CA113" s="22"/>
      <c r="CB113">
        <v>565</v>
      </c>
      <c r="CH113" s="4"/>
      <c r="CJ113" s="22" t="s">
        <v>94</v>
      </c>
      <c r="CK113">
        <v>45</v>
      </c>
      <c r="CO113" s="22"/>
      <c r="CP113">
        <v>70</v>
      </c>
      <c r="CS113" s="4"/>
    </row>
    <row r="114" spans="10:97" x14ac:dyDescent="0.25">
      <c r="J114" s="5"/>
      <c r="K114" s="5"/>
      <c r="L114" s="2"/>
      <c r="BI114" s="4"/>
      <c r="BK114" s="22"/>
      <c r="BL114">
        <v>185</v>
      </c>
      <c r="BP114" s="22"/>
      <c r="BQ114">
        <v>15</v>
      </c>
      <c r="BT114" s="4"/>
      <c r="BV114" s="22"/>
      <c r="BW114">
        <v>150</v>
      </c>
      <c r="CA114" s="22"/>
      <c r="CB114">
        <v>10</v>
      </c>
      <c r="CH114" s="4"/>
      <c r="CJ114" s="22"/>
      <c r="CK114">
        <v>40</v>
      </c>
      <c r="CO114" s="22" t="s">
        <v>94</v>
      </c>
      <c r="CP114">
        <v>75</v>
      </c>
      <c r="CS114" s="4"/>
    </row>
    <row r="115" spans="10:97" x14ac:dyDescent="0.25">
      <c r="J115" s="5"/>
      <c r="K115" s="5"/>
      <c r="L115" s="2"/>
      <c r="BI115" s="4"/>
      <c r="BK115" s="22"/>
      <c r="BL115">
        <v>15</v>
      </c>
      <c r="BP115" s="22"/>
      <c r="BQ115">
        <v>15</v>
      </c>
      <c r="BT115" s="4"/>
      <c r="BV115" s="22"/>
      <c r="BW115">
        <v>125</v>
      </c>
      <c r="CA115" s="22"/>
      <c r="CB115">
        <v>5</v>
      </c>
      <c r="CH115" s="4"/>
      <c r="CJ115" s="22"/>
      <c r="CK115">
        <v>35</v>
      </c>
      <c r="CO115" s="22"/>
      <c r="CP115">
        <v>40</v>
      </c>
      <c r="CS115" s="4"/>
    </row>
    <row r="116" spans="10:97" x14ac:dyDescent="0.25">
      <c r="BI116" s="4"/>
      <c r="BK116" s="22"/>
      <c r="BL116">
        <v>35</v>
      </c>
      <c r="BP116" s="22"/>
      <c r="BQ116">
        <v>5</v>
      </c>
      <c r="BT116" s="4"/>
      <c r="BV116" s="22"/>
      <c r="BW116">
        <v>260</v>
      </c>
      <c r="CA116" s="22"/>
      <c r="CB116">
        <v>15</v>
      </c>
      <c r="CH116" s="4"/>
      <c r="CJ116" s="22"/>
      <c r="CK116">
        <v>270</v>
      </c>
      <c r="CO116" s="22"/>
      <c r="CP116">
        <v>30</v>
      </c>
      <c r="CS116" s="4"/>
    </row>
    <row r="117" spans="10:97" x14ac:dyDescent="0.25">
      <c r="BI117" s="4"/>
      <c r="BK117" s="22"/>
      <c r="BL117">
        <v>20</v>
      </c>
      <c r="BP117" s="22"/>
      <c r="BQ117">
        <v>130</v>
      </c>
      <c r="BT117" s="4"/>
      <c r="BV117" s="22"/>
      <c r="BW117">
        <v>115</v>
      </c>
      <c r="CA117" s="22"/>
      <c r="CB117">
        <v>5</v>
      </c>
      <c r="CH117" s="4"/>
      <c r="CJ117" s="22"/>
      <c r="CK117">
        <v>175</v>
      </c>
      <c r="CO117" s="22"/>
      <c r="CP117">
        <v>5</v>
      </c>
      <c r="CS117" s="4"/>
    </row>
    <row r="118" spans="10:97" x14ac:dyDescent="0.25">
      <c r="BI118" s="4"/>
      <c r="BK118" s="22"/>
      <c r="BL118">
        <v>240</v>
      </c>
      <c r="BP118" s="22"/>
      <c r="BQ118">
        <v>185</v>
      </c>
      <c r="BT118" s="4"/>
      <c r="BV118" s="22"/>
      <c r="BW118">
        <v>15</v>
      </c>
      <c r="CA118" s="22"/>
      <c r="CB118">
        <v>25</v>
      </c>
      <c r="CH118" s="4"/>
      <c r="CJ118" s="22"/>
      <c r="CK118">
        <v>230</v>
      </c>
      <c r="CO118" s="22"/>
      <c r="CP118">
        <v>35</v>
      </c>
      <c r="CS118" s="4"/>
    </row>
    <row r="119" spans="10:97" x14ac:dyDescent="0.25">
      <c r="BI119" s="4"/>
      <c r="BK119" s="22"/>
      <c r="BL119">
        <v>30</v>
      </c>
      <c r="BP119" s="22"/>
      <c r="BQ119">
        <v>5</v>
      </c>
      <c r="BT119" s="4"/>
      <c r="BV119" s="22"/>
      <c r="BW119">
        <v>15</v>
      </c>
      <c r="CA119" s="22"/>
      <c r="CB119">
        <v>15</v>
      </c>
      <c r="CH119" s="4"/>
      <c r="CJ119" s="22"/>
      <c r="CK119">
        <v>45</v>
      </c>
      <c r="CO119" s="22"/>
      <c r="CP119">
        <v>25</v>
      </c>
      <c r="CS119" s="4"/>
    </row>
    <row r="120" spans="10:97" x14ac:dyDescent="0.25">
      <c r="BI120" s="4"/>
      <c r="BK120" s="22"/>
      <c r="BL120">
        <v>255</v>
      </c>
      <c r="BP120" s="22"/>
      <c r="BQ120">
        <v>25</v>
      </c>
      <c r="BT120" s="4"/>
      <c r="BV120" s="22"/>
      <c r="BW120">
        <v>95</v>
      </c>
      <c r="CA120" s="22"/>
      <c r="CB120">
        <v>220</v>
      </c>
      <c r="CH120" s="4"/>
      <c r="CJ120" s="22"/>
      <c r="CK120">
        <v>35</v>
      </c>
      <c r="CO120" s="22"/>
      <c r="CP120">
        <v>35</v>
      </c>
      <c r="CS120" s="4"/>
    </row>
    <row r="121" spans="10:97" x14ac:dyDescent="0.25">
      <c r="BI121" s="4"/>
      <c r="BK121" s="22"/>
      <c r="BL121">
        <v>400</v>
      </c>
      <c r="BP121" s="22"/>
      <c r="BQ121">
        <v>15</v>
      </c>
      <c r="BT121" s="4"/>
      <c r="BV121" s="22"/>
      <c r="BW121">
        <v>255</v>
      </c>
      <c r="CA121" s="22"/>
      <c r="CB121">
        <v>15</v>
      </c>
      <c r="CH121" s="4"/>
      <c r="CJ121" s="22"/>
      <c r="CK121">
        <v>15</v>
      </c>
      <c r="CO121" s="22"/>
      <c r="CP121">
        <v>20</v>
      </c>
      <c r="CS121" s="4"/>
    </row>
    <row r="122" spans="10:97" x14ac:dyDescent="0.25">
      <c r="BI122" s="4"/>
      <c r="BK122" s="22"/>
      <c r="BL122">
        <v>15</v>
      </c>
      <c r="BP122" s="22"/>
      <c r="BQ122">
        <v>90</v>
      </c>
      <c r="BT122" s="4"/>
      <c r="BV122" s="22"/>
      <c r="BW122">
        <v>315</v>
      </c>
      <c r="CA122" s="22"/>
      <c r="CB122">
        <v>10</v>
      </c>
      <c r="CH122" s="4"/>
      <c r="CJ122" s="22"/>
      <c r="CK122">
        <v>60</v>
      </c>
      <c r="CO122" s="22"/>
      <c r="CP122">
        <v>15</v>
      </c>
      <c r="CS122" s="4"/>
    </row>
    <row r="123" spans="10:97" x14ac:dyDescent="0.25">
      <c r="BI123" s="4"/>
      <c r="BK123" s="22"/>
      <c r="BL123">
        <v>40</v>
      </c>
      <c r="BP123" s="22"/>
      <c r="BQ123">
        <v>10</v>
      </c>
      <c r="BT123" s="4"/>
      <c r="BV123" s="22"/>
      <c r="BW123">
        <v>15</v>
      </c>
      <c r="CA123" s="22"/>
      <c r="CB123">
        <v>590</v>
      </c>
      <c r="CH123" s="4"/>
      <c r="CJ123" s="22"/>
      <c r="CK123">
        <v>15</v>
      </c>
      <c r="CO123" s="22"/>
      <c r="CP123">
        <v>40</v>
      </c>
      <c r="CS123" s="4"/>
    </row>
    <row r="124" spans="10:97" x14ac:dyDescent="0.25">
      <c r="BI124" s="4"/>
      <c r="BK124" s="22"/>
      <c r="BL124">
        <v>15</v>
      </c>
      <c r="BP124" s="22"/>
      <c r="BQ124">
        <v>20</v>
      </c>
      <c r="BT124" s="4"/>
      <c r="BV124" s="22"/>
      <c r="BW124">
        <v>15</v>
      </c>
      <c r="CA124" s="22"/>
      <c r="CB124">
        <v>35</v>
      </c>
      <c r="CH124" s="4"/>
      <c r="CJ124" s="22"/>
      <c r="CK124">
        <v>135</v>
      </c>
      <c r="CO124" s="22"/>
      <c r="CP124">
        <v>10</v>
      </c>
      <c r="CS124" s="4"/>
    </row>
    <row r="125" spans="10:97" x14ac:dyDescent="0.25">
      <c r="BI125" s="4"/>
      <c r="BK125" s="22"/>
      <c r="BL125">
        <v>340</v>
      </c>
      <c r="BP125" s="22"/>
      <c r="BQ125">
        <v>25</v>
      </c>
      <c r="BT125" s="4"/>
      <c r="BV125" s="22"/>
      <c r="BW125">
        <v>200</v>
      </c>
      <c r="CA125" s="22"/>
      <c r="CB125">
        <v>85</v>
      </c>
      <c r="CH125" s="4"/>
      <c r="CJ125" s="22"/>
      <c r="CK125">
        <v>65</v>
      </c>
      <c r="CO125" s="22"/>
      <c r="CP125">
        <v>45</v>
      </c>
      <c r="CS125" s="4"/>
    </row>
    <row r="126" spans="10:97" x14ac:dyDescent="0.25">
      <c r="BI126" s="4"/>
      <c r="BK126" s="22"/>
      <c r="BL126">
        <v>235</v>
      </c>
      <c r="BP126" s="22"/>
      <c r="BQ126">
        <v>10</v>
      </c>
      <c r="BT126" s="4"/>
      <c r="BV126" s="22"/>
      <c r="BW126">
        <v>240</v>
      </c>
      <c r="CA126" s="22"/>
      <c r="CB126">
        <v>50</v>
      </c>
      <c r="CH126" s="4"/>
      <c r="CJ126" s="22"/>
      <c r="CK126">
        <v>15</v>
      </c>
      <c r="CO126" s="22"/>
      <c r="CP126">
        <v>45</v>
      </c>
      <c r="CS126" s="4"/>
    </row>
    <row r="127" spans="10:97" x14ac:dyDescent="0.25">
      <c r="BI127" s="4"/>
      <c r="BK127" s="22"/>
      <c r="BL127">
        <v>15</v>
      </c>
      <c r="BP127" s="22"/>
      <c r="BQ127">
        <v>10</v>
      </c>
      <c r="BT127" s="4"/>
      <c r="BV127" s="22"/>
      <c r="BW127">
        <v>30</v>
      </c>
      <c r="CA127" s="22"/>
      <c r="CB127">
        <v>5</v>
      </c>
      <c r="CH127" s="4"/>
      <c r="CJ127" s="22"/>
      <c r="CK127">
        <v>70</v>
      </c>
      <c r="CO127" s="22"/>
      <c r="CP127">
        <v>55</v>
      </c>
      <c r="CS127" s="4"/>
    </row>
    <row r="128" spans="10:97" x14ac:dyDescent="0.25">
      <c r="BI128" s="4"/>
      <c r="BK128" s="22"/>
      <c r="BL128">
        <v>30</v>
      </c>
      <c r="BP128" s="22"/>
      <c r="BQ128">
        <v>20</v>
      </c>
      <c r="BT128" s="4"/>
      <c r="BV128" s="22" t="s">
        <v>37</v>
      </c>
      <c r="BW128">
        <v>15</v>
      </c>
      <c r="CA128" s="22"/>
      <c r="CB128">
        <v>5</v>
      </c>
      <c r="CH128" s="4"/>
      <c r="CJ128" s="22"/>
      <c r="CK128">
        <v>275</v>
      </c>
      <c r="CO128" s="22"/>
      <c r="CP128">
        <v>5</v>
      </c>
      <c r="CS128" s="4"/>
    </row>
    <row r="129" spans="2:97" x14ac:dyDescent="0.25">
      <c r="BI129" s="4"/>
      <c r="BK129" s="22"/>
      <c r="BL129">
        <v>50</v>
      </c>
      <c r="BP129" s="22"/>
      <c r="BQ129">
        <v>75</v>
      </c>
      <c r="BT129" s="4"/>
      <c r="BV129" s="22"/>
      <c r="BW129">
        <v>15</v>
      </c>
      <c r="CA129" s="22"/>
      <c r="CB129">
        <v>235</v>
      </c>
      <c r="CH129" s="4"/>
      <c r="CJ129" s="22"/>
      <c r="CK129">
        <v>40</v>
      </c>
      <c r="CO129" s="22"/>
      <c r="CP129">
        <v>10</v>
      </c>
      <c r="CS129" s="4"/>
    </row>
    <row r="130" spans="2:97" x14ac:dyDescent="0.25">
      <c r="BI130" s="4"/>
      <c r="BK130" s="22"/>
      <c r="BL130">
        <v>35</v>
      </c>
      <c r="BP130" s="22"/>
      <c r="BQ130">
        <v>30</v>
      </c>
      <c r="BT130" s="4"/>
      <c r="BV130" s="22"/>
      <c r="BW130">
        <v>15</v>
      </c>
      <c r="CA130" s="22"/>
      <c r="CB130">
        <v>100</v>
      </c>
      <c r="CH130" s="4"/>
      <c r="CJ130" s="22"/>
      <c r="CK130">
        <v>40</v>
      </c>
      <c r="CO130" s="22"/>
      <c r="CP130">
        <v>5</v>
      </c>
      <c r="CS130" s="4"/>
    </row>
    <row r="131" spans="2:97" x14ac:dyDescent="0.25">
      <c r="BI131" s="4"/>
      <c r="BK131" s="22"/>
      <c r="BL131">
        <v>65</v>
      </c>
      <c r="BP131" s="22"/>
      <c r="BQ131">
        <v>30</v>
      </c>
      <c r="BT131" s="4"/>
      <c r="BV131" s="22"/>
      <c r="BW131">
        <v>65</v>
      </c>
      <c r="CA131" s="22" t="s">
        <v>37</v>
      </c>
      <c r="CB131">
        <v>410</v>
      </c>
      <c r="CH131" s="4"/>
      <c r="CJ131" s="22"/>
      <c r="CK131">
        <v>35</v>
      </c>
      <c r="CO131" s="22"/>
      <c r="CP131">
        <v>60</v>
      </c>
      <c r="CS131" s="4"/>
    </row>
    <row r="132" spans="2:97" x14ac:dyDescent="0.25">
      <c r="BI132" s="4"/>
      <c r="BK132" s="22"/>
      <c r="BL132">
        <v>15</v>
      </c>
      <c r="BP132" s="22"/>
      <c r="BQ132">
        <v>5</v>
      </c>
      <c r="BT132" s="4"/>
      <c r="BV132" s="22"/>
      <c r="BW132">
        <v>155</v>
      </c>
      <c r="CA132" s="22"/>
      <c r="CB132">
        <v>230</v>
      </c>
      <c r="CH132" s="4"/>
      <c r="CJ132" s="22"/>
      <c r="CK132">
        <v>20</v>
      </c>
      <c r="CO132" s="22"/>
      <c r="CP132">
        <v>105</v>
      </c>
      <c r="CS132" s="4"/>
    </row>
    <row r="133" spans="2:97" x14ac:dyDescent="0.25">
      <c r="BI133" s="4"/>
      <c r="BK133" s="22"/>
      <c r="BL133">
        <v>25</v>
      </c>
      <c r="BP133" s="22"/>
      <c r="BQ133">
        <v>35</v>
      </c>
      <c r="BT133" s="4"/>
      <c r="BV133" s="22"/>
      <c r="BW133">
        <v>115</v>
      </c>
      <c r="CA133" s="22"/>
      <c r="CB133">
        <v>360</v>
      </c>
      <c r="CH133" s="4"/>
      <c r="CJ133" s="22"/>
      <c r="CK133">
        <v>15</v>
      </c>
      <c r="CO133" s="22"/>
      <c r="CP133">
        <v>20</v>
      </c>
      <c r="CS133" s="4"/>
    </row>
    <row r="134" spans="2:97" x14ac:dyDescent="0.25">
      <c r="BI134" s="4"/>
      <c r="BK134" s="22"/>
      <c r="BL134">
        <v>15</v>
      </c>
      <c r="BP134" s="22"/>
      <c r="BQ134">
        <v>5</v>
      </c>
      <c r="BT134" s="4"/>
      <c r="BV134" s="22"/>
      <c r="BW134">
        <v>145</v>
      </c>
      <c r="CA134" s="22"/>
      <c r="CB134">
        <v>90</v>
      </c>
      <c r="CH134" s="4"/>
      <c r="CJ134" s="22"/>
      <c r="CK134">
        <v>20</v>
      </c>
      <c r="CO134" s="22"/>
      <c r="CP134">
        <v>10</v>
      </c>
      <c r="CS134" s="4"/>
    </row>
    <row r="135" spans="2:97" x14ac:dyDescent="0.25">
      <c r="BI135" s="4"/>
      <c r="BK135" s="22"/>
      <c r="BL135">
        <v>40</v>
      </c>
      <c r="BP135" s="22"/>
      <c r="BQ135">
        <v>10</v>
      </c>
      <c r="BT135" s="4"/>
      <c r="BV135" s="22"/>
      <c r="BW135">
        <v>20</v>
      </c>
      <c r="CA135" s="22"/>
      <c r="CB135">
        <v>5</v>
      </c>
      <c r="CH135" s="4"/>
      <c r="CJ135" s="22"/>
      <c r="CK135">
        <v>20</v>
      </c>
      <c r="CO135" s="22"/>
      <c r="CP135">
        <v>5</v>
      </c>
      <c r="CS135" s="4"/>
    </row>
    <row r="136" spans="2:97" x14ac:dyDescent="0.25">
      <c r="BI136" s="4"/>
      <c r="BK136" s="22"/>
      <c r="BL136">
        <v>25</v>
      </c>
      <c r="BP136" s="22"/>
      <c r="BQ136">
        <v>65</v>
      </c>
      <c r="BT136" s="4"/>
      <c r="BV136" s="22"/>
      <c r="BW136">
        <v>15</v>
      </c>
      <c r="CA136" s="22"/>
      <c r="CB136">
        <v>15</v>
      </c>
      <c r="CH136" s="4"/>
      <c r="CJ136" s="22"/>
      <c r="CK136">
        <v>165</v>
      </c>
      <c r="CO136" s="22"/>
      <c r="CP136">
        <v>20</v>
      </c>
      <c r="CS136" s="4"/>
    </row>
    <row r="137" spans="2:97" x14ac:dyDescent="0.25">
      <c r="BI137" s="4"/>
      <c r="BK137" s="22"/>
      <c r="BL137">
        <v>35</v>
      </c>
      <c r="BP137" s="22"/>
      <c r="BQ137">
        <v>5</v>
      </c>
      <c r="BT137" s="4"/>
      <c r="BV137" s="22"/>
      <c r="BW137">
        <v>95</v>
      </c>
      <c r="CA137" s="22"/>
      <c r="CB137">
        <v>10</v>
      </c>
      <c r="CH137" s="4"/>
      <c r="CJ137" s="22"/>
      <c r="CK137">
        <v>15</v>
      </c>
      <c r="CO137" s="22"/>
      <c r="CP137">
        <v>5</v>
      </c>
      <c r="CS137" s="4"/>
    </row>
    <row r="138" spans="2:97" x14ac:dyDescent="0.25">
      <c r="BI138" s="4"/>
      <c r="BK138" s="22"/>
      <c r="BL138">
        <v>290</v>
      </c>
      <c r="BP138" s="22"/>
      <c r="BQ138">
        <v>10</v>
      </c>
      <c r="BT138" s="4"/>
      <c r="BV138" s="22"/>
      <c r="BW138">
        <v>130</v>
      </c>
      <c r="CA138" s="22"/>
      <c r="CB138">
        <v>45</v>
      </c>
      <c r="CH138" s="4"/>
      <c r="CJ138" s="22"/>
      <c r="CK138">
        <v>25</v>
      </c>
      <c r="CO138" s="22"/>
      <c r="CP138">
        <v>10</v>
      </c>
      <c r="CS138" s="4"/>
    </row>
    <row r="139" spans="2:97" x14ac:dyDescent="0.25">
      <c r="BI139" s="4"/>
      <c r="BK139" s="22"/>
      <c r="BL139">
        <v>645</v>
      </c>
      <c r="BP139" s="22"/>
      <c r="BQ139">
        <v>30</v>
      </c>
      <c r="BT139" s="4"/>
      <c r="BV139" s="22"/>
      <c r="BW139">
        <v>80</v>
      </c>
      <c r="CA139" s="22"/>
      <c r="CB139">
        <v>355</v>
      </c>
      <c r="CH139" s="4"/>
      <c r="CJ139" s="22"/>
      <c r="CK139">
        <v>40</v>
      </c>
      <c r="CO139" s="22"/>
      <c r="CP139">
        <v>5</v>
      </c>
      <c r="CS139" s="4"/>
    </row>
    <row r="140" spans="2:97" x14ac:dyDescent="0.25">
      <c r="BI140" s="4"/>
      <c r="BP140" s="22"/>
      <c r="BQ140">
        <v>25</v>
      </c>
      <c r="BT140" s="4"/>
      <c r="BV140" s="22"/>
      <c r="BW140">
        <v>20</v>
      </c>
      <c r="CA140" s="22"/>
      <c r="CB140">
        <v>5</v>
      </c>
      <c r="CH140" s="4"/>
      <c r="CJ140" s="22"/>
      <c r="CK140">
        <v>110</v>
      </c>
      <c r="CO140" s="22"/>
      <c r="CP140">
        <v>20</v>
      </c>
      <c r="CS140" s="4"/>
    </row>
    <row r="141" spans="2:97" x14ac:dyDescent="0.25">
      <c r="BI141" s="4"/>
      <c r="BP141" s="22"/>
      <c r="BQ141">
        <v>5</v>
      </c>
      <c r="BT141" s="4"/>
      <c r="BV141" s="22"/>
      <c r="BW141">
        <v>70</v>
      </c>
      <c r="CA141" s="22"/>
      <c r="CB141">
        <v>570</v>
      </c>
      <c r="CH141" s="4"/>
      <c r="CJ141" s="22"/>
      <c r="CK141">
        <v>20</v>
      </c>
      <c r="CO141" s="22"/>
      <c r="CP141">
        <v>20</v>
      </c>
      <c r="CS141" s="4"/>
    </row>
    <row r="142" spans="2:97" x14ac:dyDescent="0.25">
      <c r="BI142" s="4"/>
      <c r="BT142" s="4"/>
      <c r="BV142" s="22"/>
      <c r="BW142">
        <v>45</v>
      </c>
      <c r="CA142" s="22"/>
      <c r="CB142">
        <v>60</v>
      </c>
      <c r="CH142" s="4"/>
      <c r="CJ142" s="22"/>
      <c r="CK142">
        <v>40</v>
      </c>
      <c r="CO142" s="22"/>
      <c r="CP142">
        <v>5</v>
      </c>
      <c r="CS142" s="4"/>
    </row>
    <row r="143" spans="2:97" x14ac:dyDescent="0.25">
      <c r="B143" s="24"/>
      <c r="C143" s="24"/>
      <c r="D143" s="24"/>
      <c r="G143" s="24"/>
      <c r="H143" s="24"/>
      <c r="BI143" s="4"/>
      <c r="BT143" s="4"/>
      <c r="BV143" s="22"/>
      <c r="BW143">
        <v>65</v>
      </c>
      <c r="CA143" s="22"/>
      <c r="CB143">
        <v>160</v>
      </c>
      <c r="CH143" s="4"/>
      <c r="CJ143" s="22"/>
      <c r="CK143">
        <v>15</v>
      </c>
      <c r="CO143" s="22"/>
      <c r="CP143">
        <v>5</v>
      </c>
      <c r="CS143" s="4"/>
    </row>
    <row r="144" spans="2:97" x14ac:dyDescent="0.25">
      <c r="E144" s="1"/>
      <c r="BI144" s="4"/>
      <c r="BT144" s="4"/>
      <c r="BV144" s="22"/>
      <c r="BW144">
        <v>100</v>
      </c>
      <c r="CA144" s="22"/>
      <c r="CB144">
        <v>10</v>
      </c>
      <c r="CH144" s="4"/>
      <c r="CJ144" s="22"/>
      <c r="CK144">
        <v>215</v>
      </c>
      <c r="CO144" s="22"/>
      <c r="CP144">
        <v>40</v>
      </c>
      <c r="CS144" s="4"/>
    </row>
    <row r="145" spans="5:97" x14ac:dyDescent="0.25">
      <c r="E145" s="1"/>
      <c r="BI145" s="4"/>
      <c r="BK145" t="s">
        <v>6</v>
      </c>
      <c r="BL145">
        <f>AVERAGE(BL4:BL143)</f>
        <v>81.029411764705884</v>
      </c>
      <c r="BP145" t="s">
        <v>6</v>
      </c>
      <c r="BQ145">
        <f>AVERAGE(BQ4:BQ143)</f>
        <v>39.673913043478258</v>
      </c>
      <c r="BT145" s="4"/>
      <c r="BV145" s="22"/>
      <c r="BW145">
        <v>15</v>
      </c>
      <c r="CA145" s="22"/>
      <c r="CB145">
        <v>5</v>
      </c>
      <c r="CH145" s="4"/>
      <c r="CJ145" s="22"/>
      <c r="CK145">
        <v>125</v>
      </c>
      <c r="CO145" s="22"/>
      <c r="CP145">
        <v>5</v>
      </c>
      <c r="CS145" s="4"/>
    </row>
    <row r="146" spans="5:97" x14ac:dyDescent="0.25">
      <c r="E146" s="1"/>
      <c r="BI146" s="4"/>
      <c r="BK146" t="s">
        <v>7</v>
      </c>
      <c r="BL146">
        <f>MEDIAN(BL4:BL143)</f>
        <v>25</v>
      </c>
      <c r="BP146" t="s">
        <v>7</v>
      </c>
      <c r="BQ146">
        <f>MEDIAN(BQ4:BQ143)</f>
        <v>20</v>
      </c>
      <c r="BT146" s="4"/>
      <c r="BV146" s="22"/>
      <c r="BW146">
        <v>40</v>
      </c>
      <c r="CA146" s="22"/>
      <c r="CB146">
        <v>5</v>
      </c>
      <c r="CH146" s="4"/>
      <c r="CJ146" s="22"/>
      <c r="CK146">
        <v>30</v>
      </c>
      <c r="CO146" s="22"/>
      <c r="CP146">
        <v>90</v>
      </c>
      <c r="CS146" s="4"/>
    </row>
    <row r="147" spans="5:97" x14ac:dyDescent="0.25">
      <c r="E147" s="1"/>
      <c r="BI147" s="4"/>
      <c r="BK147" t="s">
        <v>21</v>
      </c>
      <c r="BL147">
        <f>_xlfn.STDEV.S(BL4:BL143)</f>
        <v>152.43470690522236</v>
      </c>
      <c r="BP147" t="s">
        <v>21</v>
      </c>
      <c r="BQ147">
        <f>_xlfn.STDEV.S(BQ4:BQ143)</f>
        <v>50.639006206084147</v>
      </c>
      <c r="BT147" s="4"/>
      <c r="BV147" s="22"/>
      <c r="BW147">
        <v>30</v>
      </c>
      <c r="CA147" s="22"/>
      <c r="CB147">
        <v>5</v>
      </c>
      <c r="CH147" s="4"/>
      <c r="CJ147" s="22"/>
      <c r="CK147">
        <v>15</v>
      </c>
      <c r="CO147" s="22"/>
      <c r="CP147">
        <v>80</v>
      </c>
      <c r="CS147" s="4"/>
    </row>
    <row r="148" spans="5:97" x14ac:dyDescent="0.25">
      <c r="E148" s="1"/>
      <c r="BI148" s="4"/>
      <c r="BK148" t="s">
        <v>22</v>
      </c>
      <c r="BL148">
        <f>COUNT(BL4:BL139)</f>
        <v>136</v>
      </c>
      <c r="BP148" t="s">
        <v>22</v>
      </c>
      <c r="BQ148">
        <f>COUNT(BQ4:BQ143)</f>
        <v>138</v>
      </c>
      <c r="BT148" s="4"/>
      <c r="BV148" s="22"/>
      <c r="BW148">
        <v>45</v>
      </c>
      <c r="CA148" s="22"/>
      <c r="CB148">
        <v>10</v>
      </c>
      <c r="CH148" s="4"/>
      <c r="CJ148" s="22"/>
      <c r="CK148">
        <v>35</v>
      </c>
      <c r="CO148" s="22"/>
      <c r="CP148">
        <v>5</v>
      </c>
      <c r="CS148" s="4"/>
    </row>
    <row r="149" spans="5:97" x14ac:dyDescent="0.25">
      <c r="E149" s="1"/>
      <c r="BI149" s="4"/>
      <c r="BK149" t="s">
        <v>23</v>
      </c>
      <c r="BL149">
        <f>BL147/SQRT(BL148)</f>
        <v>13.071168280429328</v>
      </c>
      <c r="BP149" t="s">
        <v>23</v>
      </c>
      <c r="BQ149">
        <f>BQ147/SQRT(BQ148)</f>
        <v>4.3106784744061937</v>
      </c>
      <c r="BT149" s="4"/>
      <c r="BV149" s="22"/>
      <c r="BW149">
        <v>130</v>
      </c>
      <c r="CA149" s="22"/>
      <c r="CB149">
        <v>40</v>
      </c>
      <c r="CH149" s="4"/>
      <c r="CJ149" s="22"/>
      <c r="CK149">
        <v>90</v>
      </c>
      <c r="CO149" s="22"/>
      <c r="CP149">
        <v>20</v>
      </c>
      <c r="CS149" s="4"/>
    </row>
    <row r="150" spans="5:97" x14ac:dyDescent="0.25">
      <c r="E150" s="1"/>
      <c r="BI150" s="4"/>
      <c r="BT150" s="4"/>
      <c r="BV150" s="22"/>
      <c r="BW150">
        <v>30</v>
      </c>
      <c r="CA150" s="22"/>
      <c r="CB150">
        <v>10</v>
      </c>
      <c r="CH150" s="4"/>
      <c r="CJ150" s="22"/>
      <c r="CK150">
        <v>15</v>
      </c>
      <c r="CO150" s="22"/>
      <c r="CP150">
        <v>10</v>
      </c>
      <c r="CS150" s="4"/>
    </row>
    <row r="151" spans="5:97" x14ac:dyDescent="0.25">
      <c r="E151" s="1"/>
      <c r="BI151" s="4"/>
      <c r="BT151" s="4"/>
      <c r="BV151" s="22"/>
      <c r="BW151">
        <v>65</v>
      </c>
      <c r="CA151" s="22"/>
      <c r="CB151">
        <v>5</v>
      </c>
      <c r="CH151" s="4"/>
      <c r="CJ151" s="22"/>
      <c r="CK151">
        <v>15</v>
      </c>
      <c r="CO151" s="22"/>
      <c r="CP151">
        <v>20</v>
      </c>
      <c r="CS151" s="4"/>
    </row>
    <row r="152" spans="5:97" x14ac:dyDescent="0.25">
      <c r="E152" s="1"/>
      <c r="BI152" s="4"/>
      <c r="BT152" s="4"/>
      <c r="BV152" s="22"/>
      <c r="BW152">
        <v>40</v>
      </c>
      <c r="CA152" s="22"/>
      <c r="CB152">
        <v>10</v>
      </c>
      <c r="CH152" s="4"/>
      <c r="CJ152" s="22"/>
      <c r="CK152">
        <v>45</v>
      </c>
      <c r="CO152" s="22"/>
      <c r="CP152">
        <v>5</v>
      </c>
      <c r="CS152" s="4"/>
    </row>
    <row r="153" spans="5:97" x14ac:dyDescent="0.25">
      <c r="E153" s="1"/>
      <c r="BI153" s="4"/>
      <c r="BL153" s="24" t="s">
        <v>80</v>
      </c>
      <c r="BM153" s="24"/>
      <c r="BN153" s="24"/>
      <c r="BT153" s="4"/>
      <c r="CA153" s="22"/>
      <c r="CB153">
        <v>15</v>
      </c>
      <c r="CH153" s="4"/>
      <c r="CJ153" s="22"/>
      <c r="CK153">
        <v>85</v>
      </c>
      <c r="CO153" s="22"/>
      <c r="CP153">
        <v>10</v>
      </c>
      <c r="CS153" s="4"/>
    </row>
    <row r="154" spans="5:97" x14ac:dyDescent="0.25">
      <c r="E154" s="1"/>
      <c r="BI154" s="4"/>
      <c r="BL154" s="17"/>
      <c r="BP154" s="1" t="s">
        <v>85</v>
      </c>
      <c r="BT154" s="4"/>
      <c r="CA154" s="22"/>
      <c r="CB154">
        <v>15</v>
      </c>
      <c r="CH154" s="4"/>
      <c r="CJ154" s="22"/>
      <c r="CK154">
        <v>90</v>
      </c>
      <c r="CO154" s="22"/>
      <c r="CP154">
        <v>70</v>
      </c>
      <c r="CS154" s="4"/>
    </row>
    <row r="155" spans="5:97" x14ac:dyDescent="0.25">
      <c r="E155" s="1"/>
      <c r="BI155" s="4"/>
      <c r="BK155" t="s">
        <v>84</v>
      </c>
      <c r="BL155" t="s">
        <v>96</v>
      </c>
      <c r="BM155" t="s">
        <v>98</v>
      </c>
      <c r="BN155" t="s">
        <v>97</v>
      </c>
      <c r="BO155" t="s">
        <v>101</v>
      </c>
      <c r="BP155" s="1"/>
      <c r="BT155" s="4"/>
      <c r="CA155" s="22"/>
      <c r="CB155">
        <v>25</v>
      </c>
      <c r="CH155" s="4"/>
      <c r="CJ155" s="22"/>
      <c r="CK155">
        <v>15</v>
      </c>
      <c r="CO155" s="22"/>
      <c r="CP155">
        <v>5</v>
      </c>
      <c r="CS155" s="4"/>
    </row>
    <row r="156" spans="5:97" x14ac:dyDescent="0.25">
      <c r="E156" s="1"/>
      <c r="BI156" s="4"/>
      <c r="BP156" s="1"/>
      <c r="BT156" s="4"/>
      <c r="CA156" s="22"/>
      <c r="CB156">
        <v>10</v>
      </c>
      <c r="CH156" s="4"/>
      <c r="CJ156" s="22"/>
      <c r="CK156">
        <v>15</v>
      </c>
      <c r="CO156" s="22"/>
      <c r="CP156">
        <v>35</v>
      </c>
      <c r="CS156" s="4"/>
    </row>
    <row r="157" spans="5:97" x14ac:dyDescent="0.25">
      <c r="E157" s="1"/>
      <c r="BI157" s="4"/>
      <c r="BK157" t="s">
        <v>77</v>
      </c>
      <c r="BL157">
        <v>41.3333333333333</v>
      </c>
      <c r="BM157">
        <v>41.0833333333333</v>
      </c>
      <c r="BN157">
        <v>49.9166666666667</v>
      </c>
      <c r="BO157">
        <v>57.4166666666667</v>
      </c>
      <c r="BP157" s="1">
        <f>AVERAGE(BL157:BO157)</f>
        <v>47.4375</v>
      </c>
      <c r="BT157" s="4"/>
      <c r="CH157" s="4"/>
      <c r="CJ157" s="22"/>
      <c r="CK157">
        <v>15</v>
      </c>
      <c r="CO157" s="22"/>
      <c r="CP157">
        <v>25</v>
      </c>
      <c r="CS157" s="4"/>
    </row>
    <row r="158" spans="5:97" x14ac:dyDescent="0.25">
      <c r="I158" s="2"/>
      <c r="BI158" s="4"/>
      <c r="BK158" t="s">
        <v>78</v>
      </c>
      <c r="BL158">
        <v>41.5</v>
      </c>
      <c r="BM158">
        <v>15.6666666666667</v>
      </c>
      <c r="BN158">
        <v>19.9166666666667</v>
      </c>
      <c r="BO158">
        <v>17.4166666666667</v>
      </c>
      <c r="BP158" s="1">
        <f t="shared" ref="BP158" si="6">AVERAGE(BL158:BO158)</f>
        <v>23.625000000000025</v>
      </c>
      <c r="BT158" s="4"/>
      <c r="CH158" s="4"/>
      <c r="CJ158" s="22"/>
      <c r="CK158">
        <v>40</v>
      </c>
      <c r="CO158" s="22"/>
      <c r="CP158">
        <v>40</v>
      </c>
      <c r="CS158" s="4"/>
    </row>
    <row r="159" spans="5:97" x14ac:dyDescent="0.25">
      <c r="BI159" s="4"/>
      <c r="BP159" s="1"/>
      <c r="BT159" s="4"/>
      <c r="CH159" s="4"/>
      <c r="CJ159" s="22"/>
      <c r="CK159">
        <v>160</v>
      </c>
      <c r="CO159" s="22"/>
      <c r="CP159">
        <v>5</v>
      </c>
      <c r="CS159" s="4"/>
    </row>
    <row r="160" spans="5:97" x14ac:dyDescent="0.25">
      <c r="BI160" s="4"/>
      <c r="BP160" s="1"/>
      <c r="BT160" s="4"/>
      <c r="CH160" s="4"/>
      <c r="CJ160" s="22"/>
      <c r="CK160">
        <v>20</v>
      </c>
      <c r="CO160" s="22"/>
      <c r="CP160">
        <v>30</v>
      </c>
      <c r="CS160" s="4"/>
    </row>
    <row r="161" spans="61:97" x14ac:dyDescent="0.25">
      <c r="BI161" s="4"/>
      <c r="BP161" s="1"/>
      <c r="BT161" s="4"/>
      <c r="CH161" s="4"/>
      <c r="CJ161" s="22"/>
      <c r="CK161">
        <v>20</v>
      </c>
      <c r="CO161" s="22"/>
      <c r="CP161">
        <v>45</v>
      </c>
      <c r="CS161" s="4"/>
    </row>
    <row r="162" spans="61:97" x14ac:dyDescent="0.25">
      <c r="BI162" s="4"/>
      <c r="BP162" s="1"/>
      <c r="BT162" s="4"/>
      <c r="CH162" s="4"/>
      <c r="CJ162" s="22"/>
      <c r="CK162">
        <v>15</v>
      </c>
      <c r="CO162" s="22"/>
      <c r="CP162">
        <v>30</v>
      </c>
      <c r="CS162" s="4"/>
    </row>
    <row r="163" spans="61:97" x14ac:dyDescent="0.25">
      <c r="BI163" s="4"/>
      <c r="BP163" s="1"/>
      <c r="BT163" s="4"/>
      <c r="BV163" t="s">
        <v>6</v>
      </c>
      <c r="BW163">
        <f>AVERAGE(BW3:BW152)</f>
        <v>78.833333333333329</v>
      </c>
      <c r="BX163">
        <f>AVERAGE(BX3:BX152)</f>
        <v>97.857142857142861</v>
      </c>
      <c r="CA163" t="s">
        <v>6</v>
      </c>
      <c r="CB163">
        <f>AVERAGE(CB3:CB156)</f>
        <v>80.129870129870127</v>
      </c>
      <c r="CC163">
        <f>AVERAGE(CC3:CC156)</f>
        <v>234.375</v>
      </c>
      <c r="CH163" s="4"/>
      <c r="CJ163" s="22"/>
      <c r="CK163">
        <v>85</v>
      </c>
      <c r="CO163" s="22"/>
      <c r="CP163">
        <v>25</v>
      </c>
      <c r="CS163" s="4"/>
    </row>
    <row r="164" spans="61:97" x14ac:dyDescent="0.25">
      <c r="BI164" s="4"/>
      <c r="BP164" s="1"/>
      <c r="BT164" s="4"/>
      <c r="BV164" t="s">
        <v>7</v>
      </c>
      <c r="BW164">
        <f>MEDIAN(BW3:BW152)</f>
        <v>42.5</v>
      </c>
      <c r="BX164">
        <f>MEDIAN(BX3:BX152)</f>
        <v>25</v>
      </c>
      <c r="CA164" t="s">
        <v>7</v>
      </c>
      <c r="CB164">
        <f>MEDIAN(CB3:CB161)</f>
        <v>25</v>
      </c>
      <c r="CC164">
        <f>MEDIAN(CC3:CC161)</f>
        <v>27.5</v>
      </c>
      <c r="CH164" s="4"/>
      <c r="CJ164" s="22" t="s">
        <v>37</v>
      </c>
      <c r="CK164">
        <v>25</v>
      </c>
      <c r="CO164" s="22"/>
      <c r="CP164">
        <v>70</v>
      </c>
      <c r="CS164" s="4"/>
    </row>
    <row r="165" spans="61:97" x14ac:dyDescent="0.25">
      <c r="BI165" s="4"/>
      <c r="BP165" s="1"/>
      <c r="BT165" s="4"/>
      <c r="BV165" t="s">
        <v>21</v>
      </c>
      <c r="BW165">
        <f>_xlfn.STDEV.S(BW3:BW152)</f>
        <v>96.041477104346896</v>
      </c>
      <c r="BX165">
        <f>_xlfn.STDEV.S(BX3:BX152)</f>
        <v>186.78992529169284</v>
      </c>
      <c r="CA165" t="s">
        <v>21</v>
      </c>
      <c r="CB165">
        <f>_xlfn.STDEV.S(CB3:CB161)</f>
        <v>116.6904010198744</v>
      </c>
      <c r="CC165">
        <f>_xlfn.STDEV.S(CC3:CC161)</f>
        <v>334.05984814529438</v>
      </c>
      <c r="CH165" s="4"/>
      <c r="CJ165" s="22"/>
      <c r="CK165">
        <v>35</v>
      </c>
      <c r="CO165" s="22"/>
      <c r="CP165">
        <v>25</v>
      </c>
      <c r="CS165" s="4"/>
    </row>
    <row r="166" spans="61:97" x14ac:dyDescent="0.25">
      <c r="BI166" s="4"/>
      <c r="BP166" s="1"/>
      <c r="BT166" s="4"/>
      <c r="BV166" t="s">
        <v>22</v>
      </c>
      <c r="BW166">
        <f>COUNT(BW3:BW152)</f>
        <v>150</v>
      </c>
      <c r="BX166">
        <f>COUNT(BX3:BX152)</f>
        <v>7</v>
      </c>
      <c r="CA166" t="s">
        <v>22</v>
      </c>
      <c r="CB166">
        <f>COUNT(CB3:CB161)</f>
        <v>154</v>
      </c>
      <c r="CC166">
        <f>COUNT(CC3:CC161)</f>
        <v>8</v>
      </c>
      <c r="CH166" s="4"/>
      <c r="CJ166" s="22"/>
      <c r="CK166">
        <v>15</v>
      </c>
      <c r="CO166" s="22" t="s">
        <v>37</v>
      </c>
      <c r="CP166">
        <v>1260</v>
      </c>
      <c r="CS166" s="4"/>
    </row>
    <row r="167" spans="61:97" x14ac:dyDescent="0.25">
      <c r="BI167" s="4"/>
      <c r="BP167" s="1"/>
      <c r="BT167" s="4"/>
      <c r="BV167" t="s">
        <v>23</v>
      </c>
      <c r="BW167">
        <f>BW165/SQRT(BW166)</f>
        <v>7.8417537682947724</v>
      </c>
      <c r="BX167">
        <f>BX165/SQRT(BX166)</f>
        <v>70.599955676307601</v>
      </c>
      <c r="CA167" t="s">
        <v>23</v>
      </c>
      <c r="CB167">
        <f>CB165/SQRT(CB166)</f>
        <v>9.4031804823145446</v>
      </c>
      <c r="CC167">
        <f>CC165/SQRT(CC166)</f>
        <v>118.10799197284298</v>
      </c>
      <c r="CH167" s="4"/>
      <c r="CJ167" s="22"/>
      <c r="CK167">
        <v>25</v>
      </c>
      <c r="CO167" s="22"/>
      <c r="CP167">
        <v>865</v>
      </c>
      <c r="CS167" s="4"/>
    </row>
    <row r="168" spans="61:97" x14ac:dyDescent="0.25">
      <c r="BI168" s="4"/>
      <c r="BT168" s="4"/>
      <c r="CH168" s="4"/>
      <c r="CJ168" s="22"/>
      <c r="CK168">
        <v>80</v>
      </c>
      <c r="CO168" s="22"/>
      <c r="CP168">
        <v>1140</v>
      </c>
      <c r="CS168" s="4"/>
    </row>
    <row r="169" spans="61:97" x14ac:dyDescent="0.25">
      <c r="BI169" s="4"/>
      <c r="BT169" s="4"/>
      <c r="CH169" s="4"/>
      <c r="CJ169" s="22"/>
      <c r="CK169">
        <v>15</v>
      </c>
      <c r="CO169" s="22"/>
      <c r="CP169">
        <v>65</v>
      </c>
      <c r="CS169" s="4"/>
    </row>
    <row r="170" spans="61:97" x14ac:dyDescent="0.25">
      <c r="BI170" s="4"/>
      <c r="BT170" s="4"/>
      <c r="CH170" s="4"/>
      <c r="CJ170" s="22"/>
      <c r="CK170">
        <v>15</v>
      </c>
      <c r="CO170" s="22"/>
      <c r="CP170">
        <v>15</v>
      </c>
      <c r="CS170" s="4"/>
    </row>
    <row r="171" spans="61:97" x14ac:dyDescent="0.25">
      <c r="BI171" s="4"/>
      <c r="BT171" s="4"/>
      <c r="BW171" s="24" t="s">
        <v>80</v>
      </c>
      <c r="BX171" s="24"/>
      <c r="BY171" s="24"/>
      <c r="CE171" s="24" t="s">
        <v>81</v>
      </c>
      <c r="CF171" s="24"/>
      <c r="CG171" s="24"/>
      <c r="CH171" s="4"/>
      <c r="CJ171" s="22"/>
      <c r="CK171">
        <v>15</v>
      </c>
      <c r="CO171" s="22"/>
      <c r="CP171">
        <v>140</v>
      </c>
      <c r="CS171" s="4"/>
    </row>
    <row r="172" spans="61:97" x14ac:dyDescent="0.25"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W172" s="17"/>
      <c r="CB172" s="1" t="s">
        <v>85</v>
      </c>
      <c r="CE172" s="17"/>
      <c r="CF172" s="17"/>
      <c r="CG172" s="1"/>
      <c r="CH172" s="4"/>
      <c r="CJ172" s="22"/>
      <c r="CK172">
        <v>15</v>
      </c>
      <c r="CO172" s="22"/>
      <c r="CP172">
        <v>35</v>
      </c>
      <c r="CS172" s="4"/>
    </row>
    <row r="173" spans="61:97" x14ac:dyDescent="0.25">
      <c r="BT173" s="4"/>
      <c r="BV173" t="s">
        <v>84</v>
      </c>
      <c r="BW173" s="17">
        <v>43070</v>
      </c>
      <c r="BX173" t="s">
        <v>93</v>
      </c>
      <c r="BY173" t="s">
        <v>94</v>
      </c>
      <c r="BZ173" t="s">
        <v>95</v>
      </c>
      <c r="CA173" t="s">
        <v>37</v>
      </c>
      <c r="CB173" s="1"/>
      <c r="CE173" s="17">
        <v>43040</v>
      </c>
      <c r="CG173" s="1"/>
      <c r="CH173" s="4"/>
      <c r="CJ173" s="22"/>
      <c r="CK173">
        <v>15</v>
      </c>
      <c r="CO173" s="22"/>
      <c r="CP173">
        <v>5</v>
      </c>
      <c r="CS173" s="4"/>
    </row>
    <row r="174" spans="61:97" x14ac:dyDescent="0.25">
      <c r="BT174" s="4"/>
      <c r="CB174" s="1"/>
      <c r="CG174" s="1"/>
      <c r="CH174" s="4"/>
      <c r="CJ174" s="22"/>
      <c r="CK174">
        <v>35</v>
      </c>
      <c r="CO174" s="22"/>
      <c r="CP174">
        <v>105</v>
      </c>
      <c r="CS174" s="4"/>
    </row>
    <row r="175" spans="61:97" x14ac:dyDescent="0.25">
      <c r="BT175" s="4"/>
      <c r="BV175" t="s">
        <v>77</v>
      </c>
      <c r="BW175">
        <v>34.8333333333333</v>
      </c>
      <c r="BX175">
        <v>51.5833333333333</v>
      </c>
      <c r="BY175">
        <v>41.6666666666667</v>
      </c>
      <c r="BZ175">
        <v>48.8333333333333</v>
      </c>
      <c r="CA175">
        <v>17.9166666666667</v>
      </c>
      <c r="CB175" s="1">
        <f>AVERAGE(BW175:CA175)</f>
        <v>38.966666666666661</v>
      </c>
      <c r="CE175">
        <v>11.75</v>
      </c>
      <c r="CG175" s="1"/>
      <c r="CH175" s="4"/>
      <c r="CJ175" s="22"/>
      <c r="CK175">
        <v>30</v>
      </c>
      <c r="CO175" s="22"/>
      <c r="CP175">
        <v>25</v>
      </c>
      <c r="CS175" s="4"/>
    </row>
    <row r="176" spans="61:97" x14ac:dyDescent="0.25">
      <c r="BT176" s="4"/>
      <c r="BV176" t="s">
        <v>78</v>
      </c>
      <c r="BW176">
        <v>25.0833333333333</v>
      </c>
      <c r="BX176">
        <v>41.3333333333333</v>
      </c>
      <c r="BY176">
        <v>31.6666666666667</v>
      </c>
      <c r="BZ176">
        <v>67.8333333333333</v>
      </c>
      <c r="CA176">
        <v>20.91666666666665</v>
      </c>
      <c r="CB176" s="1">
        <f t="shared" ref="CB176" si="7">AVERAGE(BW176:CA176)</f>
        <v>37.366666666666653</v>
      </c>
      <c r="CE176">
        <v>31.25</v>
      </c>
      <c r="CG176" s="1"/>
      <c r="CH176" s="4"/>
      <c r="CJ176" s="22"/>
      <c r="CK176">
        <v>15</v>
      </c>
      <c r="CO176" s="22"/>
      <c r="CP176">
        <v>660</v>
      </c>
      <c r="CS176" s="4"/>
    </row>
    <row r="177" spans="72:97" x14ac:dyDescent="0.25">
      <c r="BT177" s="4"/>
      <c r="CB177" s="1"/>
      <c r="CG177" s="1"/>
      <c r="CH177" s="4"/>
      <c r="CJ177" s="22"/>
      <c r="CK177">
        <v>190</v>
      </c>
      <c r="CO177" s="22"/>
      <c r="CP177">
        <v>20</v>
      </c>
      <c r="CS177" s="4"/>
    </row>
    <row r="178" spans="72:97" x14ac:dyDescent="0.25">
      <c r="BT178" s="4"/>
      <c r="CB178" s="1"/>
      <c r="CG178" s="1"/>
      <c r="CH178" s="4"/>
      <c r="CJ178" s="22"/>
      <c r="CK178">
        <v>105</v>
      </c>
      <c r="CO178" s="22"/>
      <c r="CP178">
        <v>135</v>
      </c>
      <c r="CS178" s="4"/>
    </row>
    <row r="179" spans="72:97" x14ac:dyDescent="0.25">
      <c r="BT179" s="4"/>
      <c r="CB179" s="1"/>
      <c r="CG179" s="1"/>
      <c r="CH179" s="4"/>
      <c r="CJ179" s="22"/>
      <c r="CK179">
        <v>40</v>
      </c>
      <c r="CO179" s="22"/>
      <c r="CP179">
        <v>340</v>
      </c>
      <c r="CS179" s="4"/>
    </row>
    <row r="180" spans="72:97" x14ac:dyDescent="0.25">
      <c r="BT180" s="4"/>
      <c r="CB180" s="1"/>
      <c r="CG180" s="1"/>
      <c r="CH180" s="4"/>
      <c r="CJ180" s="22" t="s">
        <v>102</v>
      </c>
      <c r="CK180">
        <v>30</v>
      </c>
      <c r="CO180" s="22"/>
      <c r="CP180">
        <v>5</v>
      </c>
      <c r="CS180" s="4"/>
    </row>
    <row r="181" spans="72:97" x14ac:dyDescent="0.25">
      <c r="BT181" s="4"/>
      <c r="CB181" s="1"/>
      <c r="CG181" s="1"/>
      <c r="CH181" s="4"/>
      <c r="CJ181" s="22"/>
      <c r="CK181">
        <v>485</v>
      </c>
      <c r="CO181" s="22"/>
      <c r="CP181">
        <v>35</v>
      </c>
      <c r="CS181" s="4"/>
    </row>
    <row r="182" spans="72:97" x14ac:dyDescent="0.25">
      <c r="BT182" s="4"/>
      <c r="CB182" s="1"/>
      <c r="CG182" s="1"/>
      <c r="CH182" s="4"/>
      <c r="CJ182" s="22"/>
      <c r="CK182">
        <v>15</v>
      </c>
      <c r="CO182" s="22"/>
      <c r="CP182">
        <v>105</v>
      </c>
      <c r="CS182" s="4"/>
    </row>
    <row r="183" spans="72:97" x14ac:dyDescent="0.25">
      <c r="BT183" s="4"/>
      <c r="CB183" s="1"/>
      <c r="CG183" s="1"/>
      <c r="CH183" s="4"/>
      <c r="CJ183" s="22"/>
      <c r="CK183">
        <v>30</v>
      </c>
      <c r="CO183" s="22" t="s">
        <v>102</v>
      </c>
      <c r="CP183">
        <v>15</v>
      </c>
      <c r="CS183" s="4"/>
    </row>
    <row r="184" spans="72:97" x14ac:dyDescent="0.25">
      <c r="BT184" s="4"/>
      <c r="CB184" s="1"/>
      <c r="CG184" s="1"/>
      <c r="CH184" s="4"/>
      <c r="CJ184" s="22"/>
      <c r="CK184">
        <v>355</v>
      </c>
      <c r="CO184" s="22"/>
      <c r="CP184">
        <v>10</v>
      </c>
      <c r="CS184" s="4"/>
    </row>
    <row r="185" spans="72:97" x14ac:dyDescent="0.25">
      <c r="BT185" s="4"/>
      <c r="CB185" s="1"/>
      <c r="CG185" s="1"/>
      <c r="CH185" s="4"/>
      <c r="CJ185" s="22"/>
      <c r="CK185">
        <v>125</v>
      </c>
      <c r="CO185" s="22"/>
      <c r="CP185">
        <v>15</v>
      </c>
      <c r="CS185" s="4"/>
    </row>
    <row r="186" spans="72:97" x14ac:dyDescent="0.25">
      <c r="BT186" s="4"/>
      <c r="CH186" s="4"/>
      <c r="CJ186" s="22"/>
      <c r="CK186">
        <v>15</v>
      </c>
      <c r="CO186" s="22"/>
      <c r="CP186">
        <v>5</v>
      </c>
      <c r="CS186" s="4"/>
    </row>
    <row r="187" spans="72:97" x14ac:dyDescent="0.25"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J187" s="22"/>
      <c r="CK187">
        <v>405</v>
      </c>
      <c r="CO187" s="22"/>
      <c r="CP187">
        <v>10</v>
      </c>
      <c r="CS187" s="4"/>
    </row>
    <row r="188" spans="72:97" x14ac:dyDescent="0.25">
      <c r="CH188" s="4"/>
      <c r="CJ188" s="22"/>
      <c r="CK188">
        <v>505</v>
      </c>
      <c r="CO188" s="22"/>
      <c r="CP188">
        <v>5</v>
      </c>
      <c r="CS188" s="4"/>
    </row>
    <row r="189" spans="72:97" x14ac:dyDescent="0.25">
      <c r="CH189" s="4"/>
      <c r="CJ189" s="22"/>
      <c r="CK189">
        <v>15</v>
      </c>
      <c r="CO189" s="22"/>
      <c r="CP189">
        <v>10</v>
      </c>
      <c r="CS189" s="4"/>
    </row>
    <row r="190" spans="72:97" x14ac:dyDescent="0.25">
      <c r="CH190" s="4"/>
      <c r="CJ190" s="22"/>
      <c r="CK190">
        <v>375</v>
      </c>
      <c r="CO190" s="22"/>
      <c r="CP190">
        <v>5</v>
      </c>
      <c r="CS190" s="4"/>
    </row>
    <row r="191" spans="72:97" x14ac:dyDescent="0.25">
      <c r="CH191" s="4"/>
      <c r="CJ191" s="22"/>
      <c r="CK191">
        <v>105</v>
      </c>
      <c r="CO191" s="22"/>
      <c r="CP191">
        <v>5</v>
      </c>
      <c r="CS191" s="4"/>
    </row>
    <row r="192" spans="72:97" x14ac:dyDescent="0.25">
      <c r="CH192" s="4"/>
      <c r="CJ192" s="22"/>
      <c r="CK192">
        <v>400</v>
      </c>
      <c r="CO192" s="22"/>
      <c r="CP192">
        <v>35</v>
      </c>
      <c r="CS192" s="4"/>
    </row>
    <row r="193" spans="86:97" x14ac:dyDescent="0.25">
      <c r="CH193" s="4"/>
      <c r="CJ193" s="22"/>
      <c r="CK193">
        <v>70</v>
      </c>
      <c r="CO193" s="22"/>
      <c r="CP193">
        <v>10</v>
      </c>
      <c r="CS193" s="4"/>
    </row>
    <row r="194" spans="86:97" x14ac:dyDescent="0.25">
      <c r="CH194" s="4"/>
      <c r="CO194" s="22"/>
      <c r="CP194">
        <v>5</v>
      </c>
      <c r="CS194" s="4"/>
    </row>
    <row r="195" spans="86:97" x14ac:dyDescent="0.25">
      <c r="CH195" s="4"/>
      <c r="CO195" s="22"/>
      <c r="CP195">
        <v>10</v>
      </c>
      <c r="CS195" s="4"/>
    </row>
    <row r="196" spans="86:97" x14ac:dyDescent="0.25">
      <c r="CH196" s="4"/>
      <c r="CO196" s="22"/>
      <c r="CP196">
        <v>5</v>
      </c>
      <c r="CS196" s="4"/>
    </row>
    <row r="197" spans="86:97" x14ac:dyDescent="0.25">
      <c r="CH197" s="4"/>
      <c r="CO197" s="22"/>
      <c r="CP197">
        <v>25</v>
      </c>
      <c r="CS197" s="4"/>
    </row>
    <row r="198" spans="86:97" x14ac:dyDescent="0.25">
      <c r="CH198" s="4"/>
      <c r="CS198" s="4"/>
    </row>
    <row r="199" spans="86:97" x14ac:dyDescent="0.25">
      <c r="CH199" s="4"/>
      <c r="CJ199" t="s">
        <v>6</v>
      </c>
      <c r="CK199">
        <f>AVERAGE(CK4:CK196)</f>
        <v>71.921052631578945</v>
      </c>
      <c r="CO199" t="s">
        <v>6</v>
      </c>
      <c r="CP199">
        <f>AVERAGE(CP4:CP197)</f>
        <v>53.659793814432987</v>
      </c>
      <c r="CS199" s="4"/>
    </row>
    <row r="200" spans="86:97" x14ac:dyDescent="0.25">
      <c r="CH200" s="4"/>
      <c r="CJ200" t="s">
        <v>7</v>
      </c>
      <c r="CK200">
        <f>MEDIAN(CK4:CK193)</f>
        <v>30</v>
      </c>
      <c r="CO200" t="s">
        <v>7</v>
      </c>
      <c r="CP200">
        <f>MEDIAN(CP4:CP197)</f>
        <v>20</v>
      </c>
      <c r="CS200" s="4"/>
    </row>
    <row r="201" spans="86:97" x14ac:dyDescent="0.25">
      <c r="CH201" s="4"/>
      <c r="CJ201" t="s">
        <v>21</v>
      </c>
      <c r="CK201">
        <f>_xlfn.STDEV.S(CK4:CK193)</f>
        <v>99.14245578241767</v>
      </c>
      <c r="CO201" t="s">
        <v>21</v>
      </c>
      <c r="CP201">
        <f>_xlfn.STDEV.S(CP4:CP197)</f>
        <v>144.58537371458169</v>
      </c>
      <c r="CS201" s="4"/>
    </row>
    <row r="202" spans="86:97" x14ac:dyDescent="0.25">
      <c r="CH202" s="4"/>
      <c r="CJ202" t="s">
        <v>22</v>
      </c>
      <c r="CK202">
        <f>COUNT(CK4:CK193)</f>
        <v>190</v>
      </c>
      <c r="CO202" t="s">
        <v>22</v>
      </c>
      <c r="CP202">
        <f>COUNT(CP4:CP197)</f>
        <v>194</v>
      </c>
      <c r="CS202" s="4"/>
    </row>
    <row r="203" spans="86:97" x14ac:dyDescent="0.25">
      <c r="CH203" s="4"/>
      <c r="CJ203" t="s">
        <v>23</v>
      </c>
      <c r="CK203">
        <f>CK201/SQRT(CK202)</f>
        <v>7.1925497047726017</v>
      </c>
      <c r="CO203" t="s">
        <v>23</v>
      </c>
      <c r="CP203">
        <f>CP201/SQRT(CP202)</f>
        <v>10.380624867517859</v>
      </c>
      <c r="CS203" s="4"/>
    </row>
    <row r="204" spans="86:97" x14ac:dyDescent="0.25">
      <c r="CH204" s="4"/>
      <c r="CS204" s="4"/>
    </row>
    <row r="205" spans="86:97" x14ac:dyDescent="0.25">
      <c r="CH205" s="4"/>
      <c r="CS205" s="4"/>
    </row>
    <row r="206" spans="86:97" x14ac:dyDescent="0.25">
      <c r="CH206" s="4"/>
      <c r="CS206" s="4"/>
    </row>
    <row r="207" spans="86:97" x14ac:dyDescent="0.25">
      <c r="CH207" s="4"/>
      <c r="CK207" s="9" t="s">
        <v>80</v>
      </c>
      <c r="CL207" s="9"/>
      <c r="CM207" s="9"/>
      <c r="CS207" s="4"/>
    </row>
    <row r="208" spans="86:97" x14ac:dyDescent="0.25">
      <c r="CH208" s="4"/>
      <c r="CK208" s="17">
        <v>43070</v>
      </c>
      <c r="CL208" t="s">
        <v>93</v>
      </c>
      <c r="CM208" t="s">
        <v>94</v>
      </c>
      <c r="CN208" t="s">
        <v>37</v>
      </c>
      <c r="CP208" s="1" t="s">
        <v>85</v>
      </c>
      <c r="CS208" s="4"/>
    </row>
    <row r="209" spans="86:97" x14ac:dyDescent="0.25">
      <c r="CH209" s="4"/>
      <c r="CJ209" t="s">
        <v>84</v>
      </c>
      <c r="CK209" s="17"/>
      <c r="CP209" s="1"/>
      <c r="CS209" s="4"/>
    </row>
    <row r="210" spans="86:97" x14ac:dyDescent="0.25">
      <c r="CH210" s="4"/>
      <c r="CP210" s="1"/>
      <c r="CS210" s="4"/>
    </row>
    <row r="211" spans="86:97" x14ac:dyDescent="0.25">
      <c r="CH211" s="4"/>
      <c r="CJ211" t="s">
        <v>77</v>
      </c>
      <c r="CK211">
        <v>53.8333333333333</v>
      </c>
      <c r="CL211">
        <v>60.3333333333333</v>
      </c>
      <c r="CM211">
        <v>55.4166666666667</v>
      </c>
      <c r="CN211">
        <v>14.1666666666667</v>
      </c>
      <c r="CO211">
        <v>69.75</v>
      </c>
      <c r="CP211" s="1">
        <f>AVERAGE(CK211:CO211)</f>
        <v>50.7</v>
      </c>
      <c r="CS211" s="4"/>
    </row>
    <row r="212" spans="86:97" x14ac:dyDescent="0.25">
      <c r="CH212" s="4"/>
      <c r="CJ212" t="s">
        <v>78</v>
      </c>
      <c r="CK212">
        <v>25.9166666666667</v>
      </c>
      <c r="CL212">
        <v>38.0833333333333</v>
      </c>
      <c r="CM212">
        <v>24.5833333333333</v>
      </c>
      <c r="CN212">
        <v>82.5833333333333</v>
      </c>
      <c r="CO212">
        <v>2.8333333333333299</v>
      </c>
      <c r="CP212" s="1">
        <f t="shared" ref="CP212" si="8">AVERAGE(CK212:CO212)</f>
        <v>34.79999999999999</v>
      </c>
      <c r="CS212" s="4"/>
    </row>
    <row r="213" spans="86:97" x14ac:dyDescent="0.25">
      <c r="CH213" s="4"/>
      <c r="CP213" s="1"/>
      <c r="CS213" s="4"/>
    </row>
    <row r="214" spans="86:97" x14ac:dyDescent="0.25">
      <c r="CH214" s="4"/>
      <c r="CP214" s="1"/>
      <c r="CS214" s="4"/>
    </row>
    <row r="215" spans="86:97" x14ac:dyDescent="0.25">
      <c r="CH215" s="4"/>
      <c r="CP215" s="1"/>
      <c r="CS215" s="4"/>
    </row>
    <row r="216" spans="86:97" x14ac:dyDescent="0.25">
      <c r="CH216" s="4"/>
      <c r="CP216" s="1"/>
      <c r="CS216" s="4"/>
    </row>
    <row r="217" spans="86:97" x14ac:dyDescent="0.25">
      <c r="CH217" s="4"/>
      <c r="CP217" s="1"/>
      <c r="CS217" s="4"/>
    </row>
    <row r="218" spans="86:97" x14ac:dyDescent="0.25">
      <c r="CH218" s="4"/>
      <c r="CP218" s="1"/>
      <c r="CS218" s="4"/>
    </row>
    <row r="219" spans="86:97" x14ac:dyDescent="0.25">
      <c r="CH219" s="4"/>
      <c r="CP219" s="1"/>
      <c r="CS219" s="4"/>
    </row>
    <row r="220" spans="86:97" x14ac:dyDescent="0.25">
      <c r="CH220" s="4"/>
      <c r="CP220" s="1"/>
      <c r="CS220" s="4"/>
    </row>
    <row r="221" spans="86:97" x14ac:dyDescent="0.25">
      <c r="CH221" s="4"/>
      <c r="CP221" s="1"/>
      <c r="CS221" s="4"/>
    </row>
    <row r="222" spans="86:97" x14ac:dyDescent="0.25">
      <c r="CH222" s="4"/>
      <c r="CS222" s="4"/>
    </row>
    <row r="223" spans="86:97" x14ac:dyDescent="0.25">
      <c r="CH223" s="4"/>
      <c r="CS223" s="4"/>
    </row>
    <row r="224" spans="86:97" x14ac:dyDescent="0.25"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</row>
  </sheetData>
  <mergeCells count="120">
    <mergeCell ref="A1:A19"/>
    <mergeCell ref="C2:D2"/>
    <mergeCell ref="C1:D1"/>
    <mergeCell ref="H1:I1"/>
    <mergeCell ref="H2:I2"/>
    <mergeCell ref="G4:G18"/>
    <mergeCell ref="B4:B17"/>
    <mergeCell ref="B143:D143"/>
    <mergeCell ref="G143:H143"/>
    <mergeCell ref="G19:G36"/>
    <mergeCell ref="B18:B35"/>
    <mergeCell ref="B36:B55"/>
    <mergeCell ref="D4:D55"/>
    <mergeCell ref="B64:D64"/>
    <mergeCell ref="G64:H64"/>
    <mergeCell ref="C83:D83"/>
    <mergeCell ref="H83:I83"/>
    <mergeCell ref="C84:D84"/>
    <mergeCell ref="H84:I84"/>
    <mergeCell ref="G37:G56"/>
    <mergeCell ref="I4:I56"/>
    <mergeCell ref="AE1:AF1"/>
    <mergeCell ref="AE2:AF2"/>
    <mergeCell ref="Y24:AA24"/>
    <mergeCell ref="Y4:Y13"/>
    <mergeCell ref="AD4:AD14"/>
    <mergeCell ref="M72:O72"/>
    <mergeCell ref="R72:S72"/>
    <mergeCell ref="N12:N52"/>
    <mergeCell ref="S12:S53"/>
    <mergeCell ref="S54:S62"/>
    <mergeCell ref="N53:N61"/>
    <mergeCell ref="P4:P61"/>
    <mergeCell ref="O1:P1"/>
    <mergeCell ref="T1:U1"/>
    <mergeCell ref="O2:P2"/>
    <mergeCell ref="T2:U2"/>
    <mergeCell ref="N4:N11"/>
    <mergeCell ref="S4:S11"/>
    <mergeCell ref="U4:U62"/>
    <mergeCell ref="Z2:AA2"/>
    <mergeCell ref="Z1:AA1"/>
    <mergeCell ref="AR4:AR22"/>
    <mergeCell ref="AR84:AT84"/>
    <mergeCell ref="AM23:AM32"/>
    <mergeCell ref="AR23:AR33"/>
    <mergeCell ref="AW1:AW19"/>
    <mergeCell ref="AK84:AM84"/>
    <mergeCell ref="AO19:AO29"/>
    <mergeCell ref="AJ18:AJ27"/>
    <mergeCell ref="AJ28:AJ56"/>
    <mergeCell ref="AO30:AO59"/>
    <mergeCell ref="AJ57:AJ64"/>
    <mergeCell ref="AO60:AO68"/>
    <mergeCell ref="AM4:AM22"/>
    <mergeCell ref="AK2:AL2"/>
    <mergeCell ref="AK1:AL1"/>
    <mergeCell ref="AP1:AQ1"/>
    <mergeCell ref="AP2:AQ2"/>
    <mergeCell ref="AJ4:AJ17"/>
    <mergeCell ref="AO4:AO18"/>
    <mergeCell ref="BK4:BK42"/>
    <mergeCell ref="BK43:BK83"/>
    <mergeCell ref="BP43:BP84"/>
    <mergeCell ref="BK84:BK109"/>
    <mergeCell ref="BP85:BP111"/>
    <mergeCell ref="BK110:BK139"/>
    <mergeCell ref="BP112:BP141"/>
    <mergeCell ref="AZ1:BA1"/>
    <mergeCell ref="BE1:BF1"/>
    <mergeCell ref="AZ2:BA2"/>
    <mergeCell ref="BE2:BF2"/>
    <mergeCell ref="BD4:BD12"/>
    <mergeCell ref="AY84:BA84"/>
    <mergeCell ref="BF84:BH84"/>
    <mergeCell ref="AY12:AY40"/>
    <mergeCell ref="BD13:BD41"/>
    <mergeCell ref="AY41:AY67"/>
    <mergeCell ref="BD42:BD68"/>
    <mergeCell ref="AY68:AY71"/>
    <mergeCell ref="BD69:BD72"/>
    <mergeCell ref="BA4:BA71"/>
    <mergeCell ref="BF4:BF72"/>
    <mergeCell ref="AY4:AY11"/>
    <mergeCell ref="BL1:BM1"/>
    <mergeCell ref="BQ1:BR1"/>
    <mergeCell ref="BL2:BM2"/>
    <mergeCell ref="BQ2:BR2"/>
    <mergeCell ref="CP1:CQ1"/>
    <mergeCell ref="CK2:CL2"/>
    <mergeCell ref="CP2:CQ2"/>
    <mergeCell ref="CO4:CO47"/>
    <mergeCell ref="CJ4:CJ46"/>
    <mergeCell ref="CJ47:CJ112"/>
    <mergeCell ref="CO48:CO113"/>
    <mergeCell ref="CJ113:CJ163"/>
    <mergeCell ref="CO114:CO165"/>
    <mergeCell ref="BL153:BN153"/>
    <mergeCell ref="BP4:BP42"/>
    <mergeCell ref="CO166:CO182"/>
    <mergeCell ref="CJ164:CJ179"/>
    <mergeCell ref="CJ180:CJ193"/>
    <mergeCell ref="CO183:CO197"/>
    <mergeCell ref="CK1:CL1"/>
    <mergeCell ref="CA99:CA130"/>
    <mergeCell ref="BV128:BV152"/>
    <mergeCell ref="CA131:CA156"/>
    <mergeCell ref="CE171:CG171"/>
    <mergeCell ref="BY3:BY9"/>
    <mergeCell ref="CD3:CD10"/>
    <mergeCell ref="BW1:BX1"/>
    <mergeCell ref="CB1:CC1"/>
    <mergeCell ref="BW171:BY171"/>
    <mergeCell ref="BV3:BV32"/>
    <mergeCell ref="CA3:CA33"/>
    <mergeCell ref="BV33:BV61"/>
    <mergeCell ref="CA34:CA62"/>
    <mergeCell ref="BV62:BV96"/>
    <mergeCell ref="CA63:CA98"/>
    <mergeCell ref="BV97:BV127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AFBB-5BE5-4F53-9091-EF0E3FE42767}">
  <dimension ref="A1:BE174"/>
  <sheetViews>
    <sheetView zoomScale="55" zoomScaleNormal="55" workbookViewId="0">
      <selection activeCell="AN26" sqref="AN26"/>
    </sheetView>
  </sheetViews>
  <sheetFormatPr defaultRowHeight="15" x14ac:dyDescent="0.25"/>
  <cols>
    <col min="1" max="1" width="21.140625" bestFit="1" customWidth="1"/>
    <col min="2" max="2" width="16" bestFit="1" customWidth="1"/>
    <col min="7" max="7" width="9.85546875" bestFit="1" customWidth="1"/>
    <col min="11" max="11" width="5" customWidth="1"/>
    <col min="13" max="13" width="10.85546875" bestFit="1" customWidth="1"/>
    <col min="14" max="15" width="16" bestFit="1" customWidth="1"/>
    <col min="16" max="18" width="10.85546875" bestFit="1" customWidth="1"/>
    <col min="19" max="19" width="16" bestFit="1" customWidth="1"/>
    <col min="22" max="22" width="5.28515625" customWidth="1"/>
    <col min="34" max="34" width="4.140625" customWidth="1"/>
    <col min="35" max="35" width="20.42578125" bestFit="1" customWidth="1"/>
    <col min="37" max="37" width="16" bestFit="1" customWidth="1"/>
    <col min="38" max="38" width="12.28515625" bestFit="1" customWidth="1"/>
    <col min="39" max="39" width="10.85546875" bestFit="1" customWidth="1"/>
    <col min="42" max="42" width="12.28515625" bestFit="1" customWidth="1"/>
    <col min="46" max="46" width="5" customWidth="1"/>
    <col min="48" max="49" width="16" bestFit="1" customWidth="1"/>
    <col min="50" max="50" width="11.5703125" bestFit="1" customWidth="1"/>
    <col min="53" max="53" width="19.5703125" bestFit="1" customWidth="1"/>
    <col min="57" max="57" width="5" customWidth="1"/>
  </cols>
  <sheetData>
    <row r="1" spans="1:57" x14ac:dyDescent="0.25">
      <c r="A1" s="25" t="s">
        <v>39</v>
      </c>
      <c r="C1" s="24" t="s">
        <v>77</v>
      </c>
      <c r="D1" s="24"/>
      <c r="H1" s="24" t="s">
        <v>78</v>
      </c>
      <c r="I1" s="24"/>
      <c r="K1" s="4"/>
      <c r="N1" s="24" t="s">
        <v>77</v>
      </c>
      <c r="O1" s="24"/>
      <c r="S1" s="24" t="s">
        <v>78</v>
      </c>
      <c r="T1" s="24"/>
      <c r="V1" s="4"/>
      <c r="Y1" s="24" t="s">
        <v>77</v>
      </c>
      <c r="Z1" s="24"/>
      <c r="AD1" s="24" t="s">
        <v>78</v>
      </c>
      <c r="AE1" s="24"/>
      <c r="AH1" s="4"/>
      <c r="AI1" s="27" t="s">
        <v>43</v>
      </c>
      <c r="AL1" s="24" t="s">
        <v>77</v>
      </c>
      <c r="AM1" s="24"/>
      <c r="AQ1" s="24" t="s">
        <v>78</v>
      </c>
      <c r="AR1" s="24"/>
      <c r="AT1" s="4"/>
      <c r="AW1" s="24" t="s">
        <v>77</v>
      </c>
      <c r="AX1" s="24"/>
      <c r="BB1" s="24" t="s">
        <v>78</v>
      </c>
      <c r="BC1" s="24"/>
      <c r="BE1" s="4"/>
    </row>
    <row r="2" spans="1:57" x14ac:dyDescent="0.25">
      <c r="A2" s="25"/>
      <c r="B2" s="1" t="s">
        <v>3</v>
      </c>
      <c r="C2" s="23" t="s">
        <v>42</v>
      </c>
      <c r="D2" s="23"/>
      <c r="E2" s="1" t="s">
        <v>3</v>
      </c>
      <c r="G2" s="1" t="s">
        <v>3</v>
      </c>
      <c r="H2" s="23" t="s">
        <v>42</v>
      </c>
      <c r="I2" s="23"/>
      <c r="J2" s="1" t="s">
        <v>3</v>
      </c>
      <c r="K2" s="4"/>
      <c r="M2" s="1" t="s">
        <v>3</v>
      </c>
      <c r="N2" s="23" t="s">
        <v>44</v>
      </c>
      <c r="O2" s="23"/>
      <c r="P2" s="1" t="s">
        <v>3</v>
      </c>
      <c r="R2" s="1" t="s">
        <v>3</v>
      </c>
      <c r="S2" s="23" t="s">
        <v>44</v>
      </c>
      <c r="T2" s="23"/>
      <c r="U2" s="1" t="s">
        <v>3</v>
      </c>
      <c r="V2" s="4"/>
      <c r="X2" s="1" t="s">
        <v>3</v>
      </c>
      <c r="Y2" s="23" t="s">
        <v>46</v>
      </c>
      <c r="Z2" s="23"/>
      <c r="AA2" s="1" t="s">
        <v>3</v>
      </c>
      <c r="AC2" s="1" t="s">
        <v>3</v>
      </c>
      <c r="AD2" s="23" t="s">
        <v>46</v>
      </c>
      <c r="AE2" s="23"/>
      <c r="AF2" s="1" t="s">
        <v>3</v>
      </c>
      <c r="AH2" s="4"/>
      <c r="AI2" s="27"/>
      <c r="AK2" s="1" t="s">
        <v>3</v>
      </c>
      <c r="AL2" s="23" t="s">
        <v>47</v>
      </c>
      <c r="AM2" s="23"/>
      <c r="AN2" s="1" t="s">
        <v>3</v>
      </c>
      <c r="AP2" s="1" t="s">
        <v>3</v>
      </c>
      <c r="AQ2" s="23" t="s">
        <v>47</v>
      </c>
      <c r="AR2" s="23"/>
      <c r="AS2" s="1" t="s">
        <v>3</v>
      </c>
      <c r="AT2" s="4"/>
      <c r="AV2" s="1" t="s">
        <v>3</v>
      </c>
      <c r="AW2" s="23" t="s">
        <v>48</v>
      </c>
      <c r="AX2" s="23"/>
      <c r="AY2" s="1" t="s">
        <v>3</v>
      </c>
      <c r="BA2" s="1" t="s">
        <v>3</v>
      </c>
      <c r="BB2" s="23" t="s">
        <v>48</v>
      </c>
      <c r="BC2" s="23"/>
      <c r="BD2" s="1" t="s">
        <v>3</v>
      </c>
      <c r="BE2" s="4"/>
    </row>
    <row r="3" spans="1:57" x14ac:dyDescent="0.25">
      <c r="A3" s="25"/>
      <c r="C3" s="3" t="s">
        <v>40</v>
      </c>
      <c r="D3" s="3" t="s">
        <v>41</v>
      </c>
      <c r="H3" s="3" t="s">
        <v>40</v>
      </c>
      <c r="I3" s="3" t="s">
        <v>41</v>
      </c>
      <c r="K3" s="4"/>
      <c r="N3" s="3" t="s">
        <v>40</v>
      </c>
      <c r="O3" s="3" t="s">
        <v>41</v>
      </c>
      <c r="S3" s="3" t="s">
        <v>40</v>
      </c>
      <c r="T3" s="3" t="s">
        <v>41</v>
      </c>
      <c r="V3" s="4"/>
      <c r="Y3" s="3" t="s">
        <v>40</v>
      </c>
      <c r="Z3" s="3" t="s">
        <v>41</v>
      </c>
      <c r="AD3" s="3" t="s">
        <v>40</v>
      </c>
      <c r="AE3" s="3" t="s">
        <v>41</v>
      </c>
      <c r="AH3" s="4"/>
      <c r="AI3" s="27"/>
      <c r="AL3" s="3" t="s">
        <v>40</v>
      </c>
      <c r="AM3" s="3" t="s">
        <v>41</v>
      </c>
      <c r="AQ3" s="3" t="s">
        <v>40</v>
      </c>
      <c r="AR3" s="3" t="s">
        <v>41</v>
      </c>
      <c r="AT3" s="4"/>
      <c r="AW3" s="3" t="s">
        <v>40</v>
      </c>
      <c r="AX3" s="3" t="s">
        <v>41</v>
      </c>
      <c r="BB3" s="3" t="s">
        <v>40</v>
      </c>
      <c r="BC3" s="3" t="s">
        <v>41</v>
      </c>
      <c r="BE3" s="4"/>
    </row>
    <row r="4" spans="1:57" x14ac:dyDescent="0.25">
      <c r="A4" s="25"/>
      <c r="B4" s="26">
        <v>43070</v>
      </c>
      <c r="C4">
        <v>45</v>
      </c>
      <c r="G4" s="26">
        <v>43070</v>
      </c>
      <c r="H4">
        <v>155</v>
      </c>
      <c r="K4" s="4"/>
      <c r="M4" s="22" t="s">
        <v>105</v>
      </c>
      <c r="N4">
        <v>15</v>
      </c>
      <c r="O4">
        <v>15</v>
      </c>
      <c r="P4" s="22" t="s">
        <v>45</v>
      </c>
      <c r="R4" s="22" t="s">
        <v>105</v>
      </c>
      <c r="S4">
        <v>100</v>
      </c>
      <c r="T4">
        <v>130</v>
      </c>
      <c r="U4" s="22" t="s">
        <v>107</v>
      </c>
      <c r="V4" s="4"/>
      <c r="X4" s="22" t="s">
        <v>108</v>
      </c>
      <c r="Y4">
        <v>65</v>
      </c>
      <c r="Z4">
        <v>75</v>
      </c>
      <c r="AA4" t="s">
        <v>107</v>
      </c>
      <c r="AC4" s="22" t="s">
        <v>108</v>
      </c>
      <c r="AD4">
        <v>70</v>
      </c>
      <c r="AE4">
        <v>585</v>
      </c>
      <c r="AF4" t="s">
        <v>107</v>
      </c>
      <c r="AH4" s="4"/>
      <c r="AI4" s="27"/>
      <c r="AK4" s="26">
        <v>42470</v>
      </c>
      <c r="AL4">
        <v>15</v>
      </c>
      <c r="AP4" s="26">
        <v>42470</v>
      </c>
      <c r="AQ4">
        <v>25</v>
      </c>
      <c r="AT4" s="4"/>
      <c r="AV4" s="22" t="s">
        <v>108</v>
      </c>
      <c r="AW4">
        <v>30</v>
      </c>
      <c r="BA4" s="22" t="s">
        <v>108</v>
      </c>
      <c r="BB4">
        <v>5</v>
      </c>
      <c r="BE4" s="4"/>
    </row>
    <row r="5" spans="1:57" x14ac:dyDescent="0.25">
      <c r="A5" s="25"/>
      <c r="B5" s="26"/>
      <c r="C5">
        <v>20</v>
      </c>
      <c r="G5" s="26"/>
      <c r="H5">
        <v>75</v>
      </c>
      <c r="K5" s="4"/>
      <c r="M5" s="22"/>
      <c r="N5">
        <v>20</v>
      </c>
      <c r="O5">
        <v>35</v>
      </c>
      <c r="P5" s="22"/>
      <c r="R5" s="22"/>
      <c r="S5">
        <v>45</v>
      </c>
      <c r="T5">
        <v>55</v>
      </c>
      <c r="U5" s="22"/>
      <c r="V5" s="4"/>
      <c r="X5" s="22"/>
      <c r="Y5">
        <v>15</v>
      </c>
      <c r="Z5">
        <v>15</v>
      </c>
      <c r="AC5" s="22"/>
      <c r="AD5">
        <v>55</v>
      </c>
      <c r="AE5">
        <v>40</v>
      </c>
      <c r="AH5" s="4"/>
      <c r="AI5" s="27"/>
      <c r="AK5" s="26"/>
      <c r="AL5">
        <v>40</v>
      </c>
      <c r="AP5" s="26"/>
      <c r="AQ5">
        <v>40</v>
      </c>
      <c r="AT5" s="4"/>
      <c r="AV5" s="22"/>
      <c r="AW5">
        <v>15</v>
      </c>
      <c r="BA5" s="22"/>
      <c r="BB5">
        <v>55</v>
      </c>
      <c r="BE5" s="4"/>
    </row>
    <row r="6" spans="1:57" x14ac:dyDescent="0.25">
      <c r="A6" s="25"/>
      <c r="B6" s="26"/>
      <c r="C6">
        <v>245</v>
      </c>
      <c r="G6" s="26"/>
      <c r="H6">
        <v>525</v>
      </c>
      <c r="K6" s="4"/>
      <c r="M6" s="22"/>
      <c r="N6">
        <v>190</v>
      </c>
      <c r="O6">
        <v>70</v>
      </c>
      <c r="P6" s="22"/>
      <c r="R6" s="22"/>
      <c r="S6">
        <v>25</v>
      </c>
      <c r="T6">
        <v>10</v>
      </c>
      <c r="U6" s="22"/>
      <c r="V6" s="4"/>
      <c r="X6" s="22"/>
      <c r="Y6">
        <v>35</v>
      </c>
      <c r="Z6">
        <v>15</v>
      </c>
      <c r="AC6" s="22"/>
      <c r="AD6">
        <v>115</v>
      </c>
      <c r="AE6">
        <v>10</v>
      </c>
      <c r="AH6" s="4"/>
      <c r="AI6" s="27"/>
      <c r="AK6" s="26"/>
      <c r="AL6">
        <v>35</v>
      </c>
      <c r="AP6" s="26"/>
      <c r="AQ6">
        <v>25</v>
      </c>
      <c r="AT6" s="4"/>
      <c r="AV6" s="22"/>
      <c r="AW6">
        <v>15</v>
      </c>
      <c r="BA6" s="22"/>
      <c r="BB6">
        <v>10</v>
      </c>
      <c r="BE6" s="4"/>
    </row>
    <row r="7" spans="1:57" x14ac:dyDescent="0.25">
      <c r="A7" s="25"/>
      <c r="B7" s="26"/>
      <c r="C7">
        <v>15</v>
      </c>
      <c r="G7" s="26"/>
      <c r="H7">
        <v>30</v>
      </c>
      <c r="K7" s="4"/>
      <c r="M7" s="22"/>
      <c r="N7">
        <v>340</v>
      </c>
      <c r="O7">
        <v>130</v>
      </c>
      <c r="P7" s="22"/>
      <c r="R7" s="22"/>
      <c r="S7">
        <v>5</v>
      </c>
      <c r="T7">
        <v>10</v>
      </c>
      <c r="U7" s="22"/>
      <c r="V7" s="4"/>
      <c r="X7" s="22"/>
      <c r="Y7">
        <v>15</v>
      </c>
      <c r="Z7">
        <v>15</v>
      </c>
      <c r="AC7" s="22"/>
      <c r="AD7">
        <v>25</v>
      </c>
      <c r="AE7">
        <v>105</v>
      </c>
      <c r="AH7" s="4"/>
      <c r="AI7" s="27"/>
      <c r="AK7" s="26"/>
      <c r="AL7">
        <v>15</v>
      </c>
      <c r="AP7" s="26"/>
      <c r="AQ7">
        <v>5</v>
      </c>
      <c r="AT7" s="4"/>
      <c r="AV7" s="22"/>
      <c r="AW7">
        <v>15</v>
      </c>
      <c r="BA7" s="22"/>
      <c r="BB7">
        <v>60</v>
      </c>
      <c r="BE7" s="4"/>
    </row>
    <row r="8" spans="1:57" x14ac:dyDescent="0.25">
      <c r="A8" s="25"/>
      <c r="B8" s="26"/>
      <c r="C8">
        <v>30</v>
      </c>
      <c r="G8" s="26"/>
      <c r="H8">
        <v>115</v>
      </c>
      <c r="K8" s="4"/>
      <c r="M8" s="22"/>
      <c r="N8">
        <v>15</v>
      </c>
      <c r="O8">
        <v>60</v>
      </c>
      <c r="P8" s="22"/>
      <c r="R8" s="22"/>
      <c r="S8">
        <v>85</v>
      </c>
      <c r="T8">
        <v>5</v>
      </c>
      <c r="U8" s="22"/>
      <c r="V8" s="4"/>
      <c r="X8" s="22"/>
      <c r="Y8">
        <v>15</v>
      </c>
      <c r="Z8">
        <v>20</v>
      </c>
      <c r="AC8" s="22"/>
      <c r="AD8">
        <v>5</v>
      </c>
      <c r="AE8">
        <v>175</v>
      </c>
      <c r="AH8" s="4"/>
      <c r="AI8" s="27"/>
      <c r="AK8" s="26"/>
      <c r="AL8">
        <v>15</v>
      </c>
      <c r="AP8" s="26"/>
      <c r="AQ8">
        <v>30</v>
      </c>
      <c r="AT8" s="4"/>
      <c r="AV8" s="22"/>
      <c r="AW8">
        <v>20</v>
      </c>
      <c r="BA8" s="22"/>
      <c r="BB8">
        <v>90</v>
      </c>
      <c r="BE8" s="4"/>
    </row>
    <row r="9" spans="1:57" x14ac:dyDescent="0.25">
      <c r="A9" s="25"/>
      <c r="B9" s="26"/>
      <c r="C9">
        <v>15</v>
      </c>
      <c r="G9" s="26"/>
      <c r="H9">
        <v>290</v>
      </c>
      <c r="K9" s="4"/>
      <c r="M9" s="22"/>
      <c r="N9">
        <v>45</v>
      </c>
      <c r="O9">
        <v>50</v>
      </c>
      <c r="P9" s="22"/>
      <c r="R9" s="22"/>
      <c r="S9">
        <v>5</v>
      </c>
      <c r="T9">
        <v>5</v>
      </c>
      <c r="U9" s="22"/>
      <c r="V9" s="4"/>
      <c r="X9" s="22"/>
      <c r="Y9">
        <v>15</v>
      </c>
      <c r="Z9">
        <v>15</v>
      </c>
      <c r="AC9" s="22"/>
      <c r="AD9">
        <v>90</v>
      </c>
      <c r="AE9">
        <v>225</v>
      </c>
      <c r="AH9" s="4"/>
      <c r="AI9" s="27"/>
      <c r="AK9" s="26"/>
      <c r="AL9">
        <v>15</v>
      </c>
      <c r="AP9" s="26"/>
      <c r="AQ9">
        <v>35</v>
      </c>
      <c r="AT9" s="4"/>
      <c r="AV9" s="22"/>
      <c r="AW9">
        <v>20</v>
      </c>
      <c r="BA9" s="22"/>
      <c r="BB9">
        <v>40</v>
      </c>
      <c r="BE9" s="4"/>
    </row>
    <row r="10" spans="1:57" x14ac:dyDescent="0.25">
      <c r="A10" s="25"/>
      <c r="B10" s="26"/>
      <c r="C10">
        <v>15</v>
      </c>
      <c r="G10" s="26"/>
      <c r="H10">
        <v>45</v>
      </c>
      <c r="K10" s="4"/>
      <c r="M10" s="22"/>
      <c r="N10">
        <v>120</v>
      </c>
      <c r="O10">
        <v>20</v>
      </c>
      <c r="P10" s="22"/>
      <c r="R10" s="22"/>
      <c r="S10">
        <v>5</v>
      </c>
      <c r="T10">
        <v>155</v>
      </c>
      <c r="U10" s="22"/>
      <c r="V10" s="4"/>
      <c r="X10" s="22"/>
      <c r="Y10">
        <v>285</v>
      </c>
      <c r="Z10">
        <v>470</v>
      </c>
      <c r="AC10" s="22"/>
      <c r="AD10">
        <v>35</v>
      </c>
      <c r="AE10">
        <v>195</v>
      </c>
      <c r="AH10" s="4"/>
      <c r="AI10" s="27"/>
      <c r="AK10" s="26"/>
      <c r="AL10">
        <v>105</v>
      </c>
      <c r="AP10" s="26"/>
      <c r="AQ10">
        <v>45</v>
      </c>
      <c r="AT10" s="4"/>
      <c r="AV10" s="22"/>
      <c r="AW10">
        <v>50</v>
      </c>
      <c r="BA10" s="22"/>
      <c r="BB10">
        <v>15</v>
      </c>
      <c r="BE10" s="4"/>
    </row>
    <row r="11" spans="1:57" x14ac:dyDescent="0.25">
      <c r="A11" s="25"/>
      <c r="B11" s="26"/>
      <c r="C11">
        <v>15</v>
      </c>
      <c r="G11" s="26"/>
      <c r="H11">
        <v>450</v>
      </c>
      <c r="K11" s="4"/>
      <c r="M11" s="22"/>
      <c r="N11">
        <v>15</v>
      </c>
      <c r="O11">
        <v>15</v>
      </c>
      <c r="P11" s="22"/>
      <c r="R11" s="22"/>
      <c r="S11">
        <v>180</v>
      </c>
      <c r="T11">
        <v>30</v>
      </c>
      <c r="U11" s="22"/>
      <c r="V11" s="4"/>
      <c r="X11" s="22"/>
      <c r="Y11">
        <v>55</v>
      </c>
      <c r="Z11">
        <v>20</v>
      </c>
      <c r="AC11" s="22"/>
      <c r="AD11">
        <v>40</v>
      </c>
      <c r="AE11">
        <v>120</v>
      </c>
      <c r="AH11" s="4"/>
      <c r="AI11" s="27"/>
      <c r="AK11" s="26"/>
      <c r="AL11">
        <v>15</v>
      </c>
      <c r="AP11" s="26"/>
      <c r="AQ11">
        <v>10</v>
      </c>
      <c r="AT11" s="4"/>
      <c r="AV11" s="22"/>
      <c r="AW11">
        <v>65</v>
      </c>
      <c r="BA11" s="22"/>
      <c r="BB11">
        <v>430</v>
      </c>
      <c r="BE11" s="4"/>
    </row>
    <row r="12" spans="1:57" x14ac:dyDescent="0.25">
      <c r="A12" s="25"/>
      <c r="B12" s="26"/>
      <c r="C12">
        <v>25</v>
      </c>
      <c r="G12" s="26"/>
      <c r="H12">
        <v>65</v>
      </c>
      <c r="K12" s="4"/>
      <c r="M12" s="22"/>
      <c r="N12">
        <v>15</v>
      </c>
      <c r="O12">
        <v>15</v>
      </c>
      <c r="P12" s="22"/>
      <c r="R12" s="22"/>
      <c r="S12">
        <v>400</v>
      </c>
      <c r="T12">
        <v>90</v>
      </c>
      <c r="U12" s="22"/>
      <c r="V12" s="4"/>
      <c r="X12" s="22"/>
      <c r="Y12">
        <v>95</v>
      </c>
      <c r="Z12">
        <v>45</v>
      </c>
      <c r="AC12" s="22"/>
      <c r="AD12">
        <v>50</v>
      </c>
      <c r="AE12">
        <v>5</v>
      </c>
      <c r="AH12" s="4"/>
      <c r="AI12" s="27"/>
      <c r="AK12" s="26"/>
      <c r="AL12">
        <v>40</v>
      </c>
      <c r="AP12" s="26"/>
      <c r="AQ12">
        <v>20</v>
      </c>
      <c r="AT12" s="4"/>
      <c r="AV12" s="22"/>
      <c r="AW12">
        <v>15</v>
      </c>
      <c r="BA12" s="22"/>
      <c r="BB12">
        <v>15</v>
      </c>
      <c r="BE12" s="4"/>
    </row>
    <row r="13" spans="1:57" x14ac:dyDescent="0.25">
      <c r="A13" s="25"/>
      <c r="B13" s="26"/>
      <c r="C13">
        <v>30</v>
      </c>
      <c r="G13" s="26"/>
      <c r="H13">
        <v>1490</v>
      </c>
      <c r="K13" s="4"/>
      <c r="M13" s="22"/>
      <c r="N13">
        <v>15</v>
      </c>
      <c r="O13">
        <v>120</v>
      </c>
      <c r="P13" s="22"/>
      <c r="R13" s="22"/>
      <c r="S13">
        <v>15</v>
      </c>
      <c r="T13">
        <v>15</v>
      </c>
      <c r="U13" s="22"/>
      <c r="V13" s="4"/>
      <c r="X13" s="22"/>
      <c r="Y13">
        <v>15</v>
      </c>
      <c r="AC13" s="22"/>
      <c r="AD13">
        <v>125</v>
      </c>
      <c r="AH13" s="4"/>
      <c r="AI13" s="27"/>
      <c r="AK13" s="26"/>
      <c r="AL13">
        <v>170</v>
      </c>
      <c r="AP13" s="26"/>
      <c r="AQ13">
        <v>40</v>
      </c>
      <c r="AT13" s="4"/>
      <c r="AV13" s="22"/>
      <c r="AW13">
        <v>45</v>
      </c>
      <c r="BA13" s="22"/>
      <c r="BB13">
        <v>110</v>
      </c>
      <c r="BE13" s="4"/>
    </row>
    <row r="14" spans="1:57" x14ac:dyDescent="0.25">
      <c r="A14" s="25"/>
      <c r="B14" s="26"/>
      <c r="C14">
        <v>15</v>
      </c>
      <c r="G14" s="26"/>
      <c r="H14">
        <v>45</v>
      </c>
      <c r="K14" s="4"/>
      <c r="M14" s="22"/>
      <c r="N14">
        <v>15</v>
      </c>
      <c r="O14">
        <v>15</v>
      </c>
      <c r="P14" s="22"/>
      <c r="R14" s="22"/>
      <c r="S14">
        <v>305</v>
      </c>
      <c r="T14">
        <v>5</v>
      </c>
      <c r="U14" s="22"/>
      <c r="V14" s="4"/>
      <c r="X14" s="22"/>
      <c r="Y14">
        <v>20</v>
      </c>
      <c r="AC14" s="22"/>
      <c r="AD14">
        <v>130</v>
      </c>
      <c r="AH14" s="4"/>
      <c r="AI14" s="27"/>
      <c r="AK14" s="26"/>
      <c r="AL14">
        <v>135</v>
      </c>
      <c r="AP14" s="26"/>
      <c r="AQ14">
        <v>5</v>
      </c>
      <c r="AT14" s="4"/>
      <c r="AV14" s="22"/>
      <c r="AW14">
        <v>15</v>
      </c>
      <c r="BA14" s="22"/>
      <c r="BB14">
        <v>630</v>
      </c>
      <c r="BE14" s="4"/>
    </row>
    <row r="15" spans="1:57" x14ac:dyDescent="0.25">
      <c r="A15" s="25"/>
      <c r="B15" s="26"/>
      <c r="C15">
        <v>15</v>
      </c>
      <c r="G15" s="26"/>
      <c r="H15">
        <v>30</v>
      </c>
      <c r="K15" s="4"/>
      <c r="M15" s="22"/>
      <c r="N15">
        <v>15</v>
      </c>
      <c r="O15">
        <v>90</v>
      </c>
      <c r="P15" s="22"/>
      <c r="R15" s="22"/>
      <c r="S15">
        <v>285</v>
      </c>
      <c r="T15">
        <v>105</v>
      </c>
      <c r="U15" s="22"/>
      <c r="V15" s="4"/>
      <c r="X15" s="22"/>
      <c r="Y15">
        <v>280</v>
      </c>
      <c r="AC15" s="22"/>
      <c r="AD15">
        <v>30</v>
      </c>
      <c r="AH15" s="4"/>
      <c r="AI15" s="27"/>
      <c r="AK15" s="26"/>
      <c r="AL15">
        <v>15</v>
      </c>
      <c r="AP15" s="26"/>
      <c r="AQ15">
        <v>15</v>
      </c>
      <c r="AT15" s="4"/>
      <c r="AV15" s="22"/>
      <c r="AW15">
        <v>35</v>
      </c>
      <c r="BA15" s="22"/>
      <c r="BB15">
        <v>755</v>
      </c>
      <c r="BE15" s="4"/>
    </row>
    <row r="16" spans="1:57" x14ac:dyDescent="0.25">
      <c r="A16" s="25"/>
      <c r="B16" s="26"/>
      <c r="C16">
        <v>15</v>
      </c>
      <c r="G16" s="26"/>
      <c r="H16">
        <v>120</v>
      </c>
      <c r="K16" s="4"/>
      <c r="M16" s="22"/>
      <c r="N16">
        <v>15</v>
      </c>
      <c r="O16">
        <v>15</v>
      </c>
      <c r="P16" s="22"/>
      <c r="R16" s="22"/>
      <c r="S16">
        <v>15</v>
      </c>
      <c r="T16">
        <v>75</v>
      </c>
      <c r="U16" s="22"/>
      <c r="V16" s="4"/>
      <c r="X16" s="22"/>
      <c r="Y16">
        <v>15</v>
      </c>
      <c r="AC16" s="22"/>
      <c r="AD16">
        <v>145</v>
      </c>
      <c r="AH16" s="4"/>
      <c r="AI16" s="27"/>
      <c r="AK16" s="26"/>
      <c r="AL16">
        <v>290</v>
      </c>
      <c r="AP16" s="26"/>
      <c r="AQ16">
        <v>15</v>
      </c>
      <c r="AT16" s="4"/>
      <c r="AV16" s="22"/>
      <c r="AW16">
        <v>20</v>
      </c>
      <c r="BA16" s="22"/>
      <c r="BB16">
        <v>35</v>
      </c>
      <c r="BE16" s="4"/>
    </row>
    <row r="17" spans="1:57" x14ac:dyDescent="0.25">
      <c r="A17" s="25"/>
      <c r="B17" s="22" t="s">
        <v>94</v>
      </c>
      <c r="C17">
        <v>15</v>
      </c>
      <c r="G17" s="22" t="s">
        <v>94</v>
      </c>
      <c r="H17">
        <v>1025</v>
      </c>
      <c r="K17" s="4"/>
      <c r="M17" s="22"/>
      <c r="N17">
        <v>15</v>
      </c>
      <c r="O17">
        <v>15</v>
      </c>
      <c r="P17" s="22"/>
      <c r="R17" s="22"/>
      <c r="S17">
        <v>125</v>
      </c>
      <c r="T17">
        <v>10</v>
      </c>
      <c r="U17" s="22"/>
      <c r="V17" s="4"/>
      <c r="X17" s="22"/>
      <c r="Y17">
        <v>190</v>
      </c>
      <c r="AC17" s="22"/>
      <c r="AD17">
        <v>65</v>
      </c>
      <c r="AH17" s="4"/>
      <c r="AI17" s="27"/>
      <c r="AK17" s="26"/>
      <c r="AL17">
        <v>95</v>
      </c>
      <c r="AP17" s="26"/>
      <c r="AQ17">
        <v>55</v>
      </c>
      <c r="AT17" s="4"/>
      <c r="AV17" s="22"/>
      <c r="AW17">
        <v>15</v>
      </c>
      <c r="BA17" s="22"/>
      <c r="BB17">
        <v>25</v>
      </c>
      <c r="BE17" s="4"/>
    </row>
    <row r="18" spans="1:57" x14ac:dyDescent="0.25">
      <c r="A18" s="25"/>
      <c r="B18" s="22"/>
      <c r="C18">
        <v>40</v>
      </c>
      <c r="G18" s="22"/>
      <c r="H18">
        <v>40</v>
      </c>
      <c r="K18" s="4"/>
      <c r="M18" s="22"/>
      <c r="N18">
        <v>15</v>
      </c>
      <c r="O18">
        <v>15</v>
      </c>
      <c r="P18" s="22"/>
      <c r="R18" s="22"/>
      <c r="S18">
        <v>20</v>
      </c>
      <c r="T18">
        <v>40</v>
      </c>
      <c r="U18" s="22"/>
      <c r="V18" s="4"/>
      <c r="X18" s="22"/>
      <c r="Y18">
        <v>160</v>
      </c>
      <c r="AC18" s="22"/>
      <c r="AD18">
        <v>40</v>
      </c>
      <c r="AH18" s="4"/>
      <c r="AI18" s="27"/>
      <c r="AK18" s="26"/>
      <c r="AL18">
        <v>115</v>
      </c>
      <c r="AP18" s="26"/>
      <c r="AQ18">
        <v>35</v>
      </c>
      <c r="AT18" s="4"/>
      <c r="AV18" s="22"/>
      <c r="AW18">
        <v>20</v>
      </c>
      <c r="BA18" s="22"/>
      <c r="BB18">
        <v>5</v>
      </c>
      <c r="BE18" s="4"/>
    </row>
    <row r="19" spans="1:57" x14ac:dyDescent="0.25">
      <c r="A19" s="25"/>
      <c r="B19" s="22"/>
      <c r="C19">
        <v>15</v>
      </c>
      <c r="G19" s="22"/>
      <c r="H19">
        <v>55</v>
      </c>
      <c r="K19" s="4"/>
      <c r="M19" s="22"/>
      <c r="N19">
        <v>15</v>
      </c>
      <c r="O19">
        <v>60</v>
      </c>
      <c r="P19" s="22"/>
      <c r="R19" s="22"/>
      <c r="S19">
        <v>25</v>
      </c>
      <c r="T19">
        <v>50</v>
      </c>
      <c r="U19" s="22"/>
      <c r="V19" s="4"/>
      <c r="X19" s="22"/>
      <c r="Y19">
        <v>85</v>
      </c>
      <c r="AC19" s="22"/>
      <c r="AD19">
        <v>500</v>
      </c>
      <c r="AH19" s="4"/>
      <c r="AI19" s="27"/>
      <c r="AK19" s="26"/>
      <c r="AL19">
        <v>15</v>
      </c>
      <c r="AP19" s="26"/>
      <c r="AQ19">
        <v>10</v>
      </c>
      <c r="AT19" s="4"/>
      <c r="AV19" s="22"/>
      <c r="AW19">
        <v>15</v>
      </c>
      <c r="BA19" s="22"/>
      <c r="BB19">
        <v>150</v>
      </c>
      <c r="BE19" s="4"/>
    </row>
    <row r="20" spans="1:57" x14ac:dyDescent="0.25">
      <c r="A20" s="1" t="s">
        <v>89</v>
      </c>
      <c r="B20" s="22"/>
      <c r="C20">
        <v>15</v>
      </c>
      <c r="G20" s="22"/>
      <c r="H20">
        <v>215</v>
      </c>
      <c r="K20" s="4"/>
      <c r="M20" s="22"/>
      <c r="N20">
        <v>15</v>
      </c>
      <c r="O20">
        <v>25</v>
      </c>
      <c r="P20" s="22"/>
      <c r="R20" s="22"/>
      <c r="S20">
        <v>45</v>
      </c>
      <c r="T20">
        <v>15</v>
      </c>
      <c r="U20" s="22"/>
      <c r="V20" s="4"/>
      <c r="X20" s="22"/>
      <c r="Y20">
        <v>15</v>
      </c>
      <c r="AC20" s="22"/>
      <c r="AD20">
        <v>35</v>
      </c>
      <c r="AH20" s="4"/>
      <c r="AI20" s="1" t="s">
        <v>89</v>
      </c>
      <c r="AK20" s="26"/>
      <c r="AL20">
        <v>30</v>
      </c>
      <c r="AP20" s="26"/>
      <c r="AQ20">
        <v>20</v>
      </c>
      <c r="AT20" s="4"/>
      <c r="AV20" s="22"/>
      <c r="AW20">
        <v>15</v>
      </c>
      <c r="BA20" s="22"/>
      <c r="BB20">
        <v>40</v>
      </c>
      <c r="BE20" s="4"/>
    </row>
    <row r="21" spans="1:57" x14ac:dyDescent="0.25">
      <c r="B21" s="22"/>
      <c r="C21">
        <v>25</v>
      </c>
      <c r="G21" s="22"/>
      <c r="H21">
        <v>155</v>
      </c>
      <c r="K21" s="4"/>
      <c r="M21" s="22"/>
      <c r="N21">
        <v>20</v>
      </c>
      <c r="O21">
        <v>85</v>
      </c>
      <c r="P21" s="22"/>
      <c r="R21" s="22"/>
      <c r="S21">
        <v>40</v>
      </c>
      <c r="T21">
        <v>85</v>
      </c>
      <c r="U21" s="22"/>
      <c r="V21" s="4"/>
      <c r="X21" s="22"/>
      <c r="Y21">
        <v>40</v>
      </c>
      <c r="AC21" s="22"/>
      <c r="AD21">
        <v>40</v>
      </c>
      <c r="AH21" s="4"/>
      <c r="AK21" s="26"/>
      <c r="AL21">
        <v>15</v>
      </c>
      <c r="AP21" s="26"/>
      <c r="AQ21">
        <v>5</v>
      </c>
      <c r="AT21" s="4"/>
      <c r="AV21" s="22"/>
      <c r="AW21">
        <v>15</v>
      </c>
      <c r="BA21" s="22"/>
      <c r="BB21">
        <v>425</v>
      </c>
      <c r="BE21" s="4"/>
    </row>
    <row r="22" spans="1:57" x14ac:dyDescent="0.25">
      <c r="B22" s="22"/>
      <c r="C22">
        <v>145</v>
      </c>
      <c r="G22" s="22"/>
      <c r="H22">
        <v>30</v>
      </c>
      <c r="K22" s="4"/>
      <c r="M22" s="22"/>
      <c r="N22">
        <v>15</v>
      </c>
      <c r="O22">
        <v>15</v>
      </c>
      <c r="P22" s="22"/>
      <c r="R22" s="22"/>
      <c r="S22">
        <v>310</v>
      </c>
      <c r="T22">
        <v>15</v>
      </c>
      <c r="U22" s="22"/>
      <c r="V22" s="4"/>
      <c r="X22" s="22"/>
      <c r="Y22">
        <v>50</v>
      </c>
      <c r="AC22" s="22"/>
      <c r="AD22">
        <v>80</v>
      </c>
      <c r="AH22" s="4"/>
      <c r="AK22" s="26"/>
      <c r="AL22">
        <v>55</v>
      </c>
      <c r="AP22" s="26"/>
      <c r="AQ22">
        <v>45</v>
      </c>
      <c r="AT22" s="4"/>
      <c r="AV22" s="22"/>
      <c r="AW22">
        <v>15</v>
      </c>
      <c r="BA22" s="22"/>
      <c r="BB22">
        <v>120</v>
      </c>
      <c r="BE22" s="4"/>
    </row>
    <row r="23" spans="1:57" x14ac:dyDescent="0.25">
      <c r="B23" s="22"/>
      <c r="C23">
        <v>15</v>
      </c>
      <c r="G23" s="22"/>
      <c r="H23">
        <v>15</v>
      </c>
      <c r="K23" s="4"/>
      <c r="M23" s="22"/>
      <c r="N23">
        <v>15</v>
      </c>
      <c r="O23">
        <v>15</v>
      </c>
      <c r="P23" s="22"/>
      <c r="R23" s="22"/>
      <c r="S23">
        <v>95</v>
      </c>
      <c r="T23">
        <v>20</v>
      </c>
      <c r="U23" s="22"/>
      <c r="V23" s="4"/>
      <c r="X23" s="22"/>
      <c r="Y23">
        <v>55</v>
      </c>
      <c r="AC23" s="22"/>
      <c r="AD23">
        <v>50</v>
      </c>
      <c r="AH23" s="4"/>
      <c r="AK23" s="26"/>
      <c r="AL23">
        <v>65</v>
      </c>
      <c r="AP23" s="26"/>
      <c r="AQ23">
        <v>35</v>
      </c>
      <c r="AT23" s="4"/>
      <c r="AV23" s="22"/>
      <c r="AW23">
        <v>15</v>
      </c>
      <c r="BA23" s="22"/>
      <c r="BB23">
        <v>5</v>
      </c>
      <c r="BE23" s="4"/>
    </row>
    <row r="24" spans="1:57" x14ac:dyDescent="0.25">
      <c r="B24" s="22"/>
      <c r="C24">
        <v>15</v>
      </c>
      <c r="G24" s="22"/>
      <c r="H24">
        <v>20</v>
      </c>
      <c r="K24" s="4"/>
      <c r="M24" s="22"/>
      <c r="N24">
        <v>15</v>
      </c>
      <c r="O24">
        <v>15</v>
      </c>
      <c r="P24" s="22"/>
      <c r="R24" s="22"/>
      <c r="S24">
        <v>80</v>
      </c>
      <c r="T24">
        <v>40</v>
      </c>
      <c r="U24" s="22"/>
      <c r="V24" s="4"/>
      <c r="X24" s="22"/>
      <c r="Y24">
        <v>85</v>
      </c>
      <c r="AC24" s="22"/>
      <c r="AD24">
        <v>90</v>
      </c>
      <c r="AH24" s="4"/>
      <c r="AK24" s="26"/>
      <c r="AL24">
        <v>60</v>
      </c>
      <c r="AP24" s="26"/>
      <c r="AQ24">
        <v>40</v>
      </c>
      <c r="AT24" s="4"/>
      <c r="AV24" s="22"/>
      <c r="AW24">
        <v>15</v>
      </c>
      <c r="BA24" s="22"/>
      <c r="BB24">
        <v>20</v>
      </c>
      <c r="BE24" s="4"/>
    </row>
    <row r="25" spans="1:57" x14ac:dyDescent="0.25">
      <c r="B25" s="22"/>
      <c r="C25">
        <v>15</v>
      </c>
      <c r="G25" s="22"/>
      <c r="H25">
        <v>425</v>
      </c>
      <c r="K25" s="4"/>
      <c r="M25" s="22"/>
      <c r="N25">
        <v>45</v>
      </c>
      <c r="R25" s="22"/>
      <c r="S25">
        <v>625</v>
      </c>
      <c r="V25" s="4"/>
      <c r="X25" s="22"/>
      <c r="Y25">
        <v>155</v>
      </c>
      <c r="AC25" s="22"/>
      <c r="AD25">
        <v>10</v>
      </c>
      <c r="AH25" s="4"/>
      <c r="AK25" s="26"/>
      <c r="AL25">
        <v>15</v>
      </c>
      <c r="AP25" s="26"/>
      <c r="AQ25">
        <v>15</v>
      </c>
      <c r="AT25" s="4"/>
      <c r="AV25" s="22"/>
      <c r="AW25">
        <v>15</v>
      </c>
      <c r="BA25" s="22"/>
      <c r="BB25">
        <v>195</v>
      </c>
      <c r="BE25" s="4"/>
    </row>
    <row r="26" spans="1:57" x14ac:dyDescent="0.25">
      <c r="B26" s="22"/>
      <c r="C26">
        <v>20</v>
      </c>
      <c r="G26" s="22"/>
      <c r="H26">
        <v>315</v>
      </c>
      <c r="K26" s="4"/>
      <c r="M26" s="22"/>
      <c r="N26">
        <v>15</v>
      </c>
      <c r="R26" s="22"/>
      <c r="S26">
        <v>15</v>
      </c>
      <c r="V26" s="4"/>
      <c r="X26" s="22"/>
      <c r="Y26">
        <v>20</v>
      </c>
      <c r="AC26" s="22"/>
      <c r="AD26">
        <v>200</v>
      </c>
      <c r="AH26" s="4"/>
      <c r="AK26" s="26"/>
      <c r="AL26">
        <v>90</v>
      </c>
      <c r="AP26" s="26"/>
      <c r="AQ26">
        <v>40</v>
      </c>
      <c r="AT26" s="4"/>
      <c r="AV26" s="22"/>
      <c r="AW26">
        <v>60</v>
      </c>
      <c r="BA26" s="22"/>
      <c r="BB26">
        <v>90</v>
      </c>
      <c r="BE26" s="4"/>
    </row>
    <row r="27" spans="1:57" x14ac:dyDescent="0.25">
      <c r="B27" s="22"/>
      <c r="C27">
        <v>15</v>
      </c>
      <c r="G27" s="22"/>
      <c r="H27">
        <v>60</v>
      </c>
      <c r="K27" s="4"/>
      <c r="M27" s="22"/>
      <c r="N27">
        <v>15</v>
      </c>
      <c r="R27" s="22"/>
      <c r="S27">
        <v>10</v>
      </c>
      <c r="V27" s="4"/>
      <c r="X27" s="22"/>
      <c r="Y27">
        <v>265</v>
      </c>
      <c r="AC27" s="22"/>
      <c r="AD27">
        <v>50</v>
      </c>
      <c r="AH27" s="4"/>
      <c r="AK27" s="26"/>
      <c r="AL27">
        <v>35</v>
      </c>
      <c r="AP27" s="26"/>
      <c r="AQ27">
        <v>25</v>
      </c>
      <c r="AT27" s="4"/>
      <c r="AV27" s="22"/>
      <c r="AW27">
        <v>25</v>
      </c>
      <c r="BA27" s="22"/>
      <c r="BB27">
        <v>35</v>
      </c>
      <c r="BE27" s="4"/>
    </row>
    <row r="28" spans="1:57" x14ac:dyDescent="0.25">
      <c r="B28" s="22"/>
      <c r="C28">
        <v>15</v>
      </c>
      <c r="G28" s="22"/>
      <c r="H28">
        <v>25</v>
      </c>
      <c r="K28" s="4"/>
      <c r="M28" s="22"/>
      <c r="N28">
        <v>20</v>
      </c>
      <c r="R28" s="22"/>
      <c r="S28">
        <v>5</v>
      </c>
      <c r="V28" s="4"/>
      <c r="X28" s="22"/>
      <c r="Y28">
        <v>15</v>
      </c>
      <c r="AC28" s="22"/>
      <c r="AD28">
        <v>105</v>
      </c>
      <c r="AH28" s="4"/>
      <c r="AK28" s="26"/>
      <c r="AL28">
        <v>365</v>
      </c>
      <c r="AP28" s="26"/>
      <c r="AQ28">
        <v>15</v>
      </c>
      <c r="AT28" s="4"/>
      <c r="AV28" s="22"/>
      <c r="AW28">
        <v>15</v>
      </c>
      <c r="BA28" s="22"/>
      <c r="BB28">
        <v>195</v>
      </c>
      <c r="BE28" s="4"/>
    </row>
    <row r="29" spans="1:57" x14ac:dyDescent="0.25">
      <c r="B29" s="22"/>
      <c r="C29">
        <v>15</v>
      </c>
      <c r="G29" s="22"/>
      <c r="H29">
        <v>15</v>
      </c>
      <c r="K29" s="4"/>
      <c r="M29" s="22"/>
      <c r="N29">
        <v>15</v>
      </c>
      <c r="R29" s="22"/>
      <c r="S29">
        <v>250</v>
      </c>
      <c r="V29" s="4"/>
      <c r="X29" s="22"/>
      <c r="Y29">
        <v>15</v>
      </c>
      <c r="AC29" s="22"/>
      <c r="AD29">
        <v>20</v>
      </c>
      <c r="AH29" s="4"/>
      <c r="AK29" s="26"/>
      <c r="AL29">
        <v>855</v>
      </c>
      <c r="AP29" s="26"/>
      <c r="AQ29">
        <v>15</v>
      </c>
      <c r="AT29" s="4"/>
      <c r="AV29" s="22"/>
      <c r="AW29">
        <v>15</v>
      </c>
      <c r="BA29" s="22"/>
      <c r="BB29">
        <v>40</v>
      </c>
      <c r="BE29" s="4"/>
    </row>
    <row r="30" spans="1:57" x14ac:dyDescent="0.25">
      <c r="B30" s="22"/>
      <c r="C30">
        <v>15</v>
      </c>
      <c r="G30" s="22"/>
      <c r="H30">
        <v>255</v>
      </c>
      <c r="K30" s="4"/>
      <c r="M30" s="22"/>
      <c r="N30">
        <v>15</v>
      </c>
      <c r="R30" s="22"/>
      <c r="S30">
        <v>5</v>
      </c>
      <c r="V30" s="4"/>
      <c r="X30" s="22"/>
      <c r="Y30">
        <v>30</v>
      </c>
      <c r="AC30" s="22"/>
      <c r="AD30">
        <v>5</v>
      </c>
      <c r="AH30" s="4"/>
      <c r="AK30" s="26"/>
      <c r="AL30">
        <v>15</v>
      </c>
      <c r="AP30" s="26"/>
      <c r="AQ30">
        <v>70</v>
      </c>
      <c r="AT30" s="4"/>
      <c r="AV30" s="22"/>
      <c r="AW30">
        <v>25</v>
      </c>
      <c r="BA30" s="22"/>
      <c r="BB30">
        <v>50</v>
      </c>
      <c r="BE30" s="4"/>
    </row>
    <row r="31" spans="1:57" x14ac:dyDescent="0.25">
      <c r="B31" s="22"/>
      <c r="C31">
        <v>95</v>
      </c>
      <c r="G31" s="22"/>
      <c r="H31">
        <v>305</v>
      </c>
      <c r="K31" s="4"/>
      <c r="M31" s="22"/>
      <c r="N31">
        <v>15</v>
      </c>
      <c r="R31" s="22"/>
      <c r="S31">
        <v>105</v>
      </c>
      <c r="V31" s="4"/>
      <c r="X31" s="22"/>
      <c r="Y31">
        <v>35</v>
      </c>
      <c r="AC31" s="22"/>
      <c r="AD31">
        <v>35</v>
      </c>
      <c r="AH31" s="4"/>
      <c r="AK31" s="26"/>
      <c r="AL31">
        <v>15</v>
      </c>
      <c r="AP31" s="26"/>
      <c r="AQ31">
        <v>65</v>
      </c>
      <c r="AT31" s="4"/>
      <c r="AV31" s="22"/>
      <c r="AW31">
        <v>35</v>
      </c>
      <c r="BA31" s="22"/>
      <c r="BB31">
        <v>295</v>
      </c>
      <c r="BE31" s="4"/>
    </row>
    <row r="32" spans="1:57" x14ac:dyDescent="0.25">
      <c r="B32" s="22" t="s">
        <v>102</v>
      </c>
      <c r="C32">
        <v>20</v>
      </c>
      <c r="G32" s="22" t="s">
        <v>102</v>
      </c>
      <c r="H32">
        <v>125</v>
      </c>
      <c r="K32" s="4"/>
      <c r="M32" s="22"/>
      <c r="N32">
        <v>30</v>
      </c>
      <c r="R32" s="22"/>
      <c r="S32">
        <v>570</v>
      </c>
      <c r="V32" s="4"/>
      <c r="X32" s="22"/>
      <c r="Y32">
        <v>250</v>
      </c>
      <c r="AC32" s="22"/>
      <c r="AD32">
        <v>35</v>
      </c>
      <c r="AH32" s="4"/>
      <c r="AK32" s="26"/>
      <c r="AL32">
        <v>15</v>
      </c>
      <c r="AP32" s="26"/>
      <c r="AQ32">
        <v>55</v>
      </c>
      <c r="AT32" s="4"/>
      <c r="AV32" s="22"/>
      <c r="AW32">
        <v>15</v>
      </c>
      <c r="BA32" s="22"/>
      <c r="BB32">
        <v>510</v>
      </c>
      <c r="BE32" s="4"/>
    </row>
    <row r="33" spans="2:57" x14ac:dyDescent="0.25">
      <c r="B33" s="22"/>
      <c r="C33">
        <v>15</v>
      </c>
      <c r="G33" s="22"/>
      <c r="H33">
        <v>30</v>
      </c>
      <c r="K33" s="4"/>
      <c r="M33" s="22"/>
      <c r="N33">
        <v>15</v>
      </c>
      <c r="R33" s="22"/>
      <c r="S33">
        <v>75</v>
      </c>
      <c r="V33" s="4"/>
      <c r="X33" s="22"/>
      <c r="Y33">
        <v>25</v>
      </c>
      <c r="AC33" s="22"/>
      <c r="AD33">
        <v>65</v>
      </c>
      <c r="AH33" s="4"/>
      <c r="AK33" s="26"/>
      <c r="AL33">
        <v>20</v>
      </c>
      <c r="AP33" s="26"/>
      <c r="AQ33">
        <v>55</v>
      </c>
      <c r="AT33" s="4"/>
      <c r="AV33" s="22"/>
      <c r="AW33">
        <v>15</v>
      </c>
      <c r="BA33" s="22"/>
      <c r="BB33">
        <v>40</v>
      </c>
      <c r="BE33" s="4"/>
    </row>
    <row r="34" spans="2:57" x14ac:dyDescent="0.25">
      <c r="B34" s="22"/>
      <c r="C34">
        <v>15</v>
      </c>
      <c r="G34" s="22"/>
      <c r="H34">
        <v>130</v>
      </c>
      <c r="K34" s="4"/>
      <c r="M34" s="22"/>
      <c r="N34">
        <v>30</v>
      </c>
      <c r="R34" s="22"/>
      <c r="S34">
        <v>70</v>
      </c>
      <c r="V34" s="4"/>
      <c r="X34" s="22"/>
      <c r="Y34">
        <v>205</v>
      </c>
      <c r="AC34" s="22"/>
      <c r="AD34">
        <v>10</v>
      </c>
      <c r="AH34" s="4"/>
      <c r="AK34" s="26"/>
      <c r="AL34">
        <v>15</v>
      </c>
      <c r="AP34" s="26"/>
      <c r="AQ34">
        <v>25</v>
      </c>
      <c r="AT34" s="4"/>
      <c r="AV34" s="22"/>
      <c r="AW34">
        <v>200</v>
      </c>
      <c r="BA34" s="22"/>
      <c r="BB34">
        <v>10</v>
      </c>
      <c r="BE34" s="4"/>
    </row>
    <row r="35" spans="2:57" x14ac:dyDescent="0.25">
      <c r="B35" s="22"/>
      <c r="C35">
        <v>35</v>
      </c>
      <c r="G35" s="22"/>
      <c r="H35">
        <v>35</v>
      </c>
      <c r="K35" s="4"/>
      <c r="M35" s="22"/>
      <c r="N35">
        <v>25</v>
      </c>
      <c r="R35" s="22"/>
      <c r="S35">
        <v>100</v>
      </c>
      <c r="V35" s="4"/>
      <c r="X35" s="22"/>
      <c r="Y35">
        <v>235</v>
      </c>
      <c r="AC35" s="22"/>
      <c r="AD35">
        <v>10</v>
      </c>
      <c r="AH35" s="4"/>
      <c r="AK35" s="26"/>
      <c r="AL35">
        <v>15</v>
      </c>
      <c r="AP35" s="26"/>
      <c r="AQ35">
        <v>225</v>
      </c>
      <c r="AT35" s="4"/>
      <c r="AV35" s="22"/>
      <c r="AW35">
        <v>195</v>
      </c>
      <c r="BA35" s="22"/>
      <c r="BB35">
        <v>5</v>
      </c>
      <c r="BE35" s="4"/>
    </row>
    <row r="36" spans="2:57" x14ac:dyDescent="0.25">
      <c r="B36" s="22"/>
      <c r="C36">
        <v>75</v>
      </c>
      <c r="G36" s="22"/>
      <c r="H36">
        <v>10</v>
      </c>
      <c r="K36" s="4"/>
      <c r="M36" s="22"/>
      <c r="N36">
        <v>15</v>
      </c>
      <c r="R36" s="22"/>
      <c r="S36">
        <v>110</v>
      </c>
      <c r="V36" s="4"/>
      <c r="X36" s="22"/>
      <c r="Y36">
        <v>15</v>
      </c>
      <c r="AC36" s="22"/>
      <c r="AD36">
        <v>95</v>
      </c>
      <c r="AH36" s="4"/>
      <c r="AK36" s="26"/>
      <c r="AL36">
        <v>30</v>
      </c>
      <c r="AP36" s="26"/>
      <c r="AQ36">
        <v>230</v>
      </c>
      <c r="AT36" s="4"/>
      <c r="AV36" s="22" t="s">
        <v>105</v>
      </c>
      <c r="AW36">
        <v>15</v>
      </c>
      <c r="BA36" s="22" t="s">
        <v>105</v>
      </c>
      <c r="BB36">
        <v>370</v>
      </c>
      <c r="BE36" s="4"/>
    </row>
    <row r="37" spans="2:57" x14ac:dyDescent="0.25">
      <c r="B37" s="22"/>
      <c r="C37">
        <v>40</v>
      </c>
      <c r="G37" s="22"/>
      <c r="H37">
        <v>10</v>
      </c>
      <c r="K37" s="4"/>
      <c r="M37" s="22"/>
      <c r="N37">
        <v>40</v>
      </c>
      <c r="R37" s="22"/>
      <c r="S37">
        <v>375</v>
      </c>
      <c r="V37" s="4"/>
      <c r="X37" s="22" t="s">
        <v>105</v>
      </c>
      <c r="Y37">
        <v>795</v>
      </c>
      <c r="AC37" s="22"/>
      <c r="AD37">
        <v>80</v>
      </c>
      <c r="AH37" s="4"/>
      <c r="AK37" s="26"/>
      <c r="AL37">
        <v>15</v>
      </c>
      <c r="AP37" s="26"/>
      <c r="AQ37">
        <v>55</v>
      </c>
      <c r="AT37" s="4"/>
      <c r="AV37" s="22"/>
      <c r="AW37">
        <v>15</v>
      </c>
      <c r="BA37" s="22"/>
      <c r="BB37">
        <v>45</v>
      </c>
      <c r="BE37" s="4"/>
    </row>
    <row r="38" spans="2:57" x14ac:dyDescent="0.25">
      <c r="B38" s="22"/>
      <c r="C38">
        <v>40</v>
      </c>
      <c r="G38" s="22"/>
      <c r="H38">
        <v>1635</v>
      </c>
      <c r="K38" s="4"/>
      <c r="M38" s="22"/>
      <c r="N38">
        <v>15</v>
      </c>
      <c r="R38" s="22"/>
      <c r="S38">
        <v>100</v>
      </c>
      <c r="V38" s="4"/>
      <c r="X38" s="22"/>
      <c r="Y38">
        <v>120</v>
      </c>
      <c r="AC38" s="22" t="s">
        <v>105</v>
      </c>
      <c r="AD38">
        <v>15</v>
      </c>
      <c r="AH38" s="4"/>
      <c r="AK38" s="26"/>
      <c r="AL38">
        <v>15</v>
      </c>
      <c r="AP38" s="26"/>
      <c r="AQ38">
        <v>5</v>
      </c>
      <c r="AT38" s="4"/>
      <c r="AV38" s="22"/>
      <c r="AW38">
        <v>15</v>
      </c>
      <c r="BA38" s="22"/>
      <c r="BB38">
        <v>125</v>
      </c>
      <c r="BE38" s="4"/>
    </row>
    <row r="39" spans="2:57" x14ac:dyDescent="0.25">
      <c r="B39" s="22"/>
      <c r="C39">
        <v>45</v>
      </c>
      <c r="G39" s="22"/>
      <c r="H39">
        <v>55</v>
      </c>
      <c r="K39" s="4"/>
      <c r="M39" s="22"/>
      <c r="N39">
        <v>30</v>
      </c>
      <c r="R39" s="22"/>
      <c r="S39">
        <v>465</v>
      </c>
      <c r="V39" s="4"/>
      <c r="X39" s="22"/>
      <c r="Y39">
        <v>280</v>
      </c>
      <c r="AC39" s="22"/>
      <c r="AD39">
        <v>5</v>
      </c>
      <c r="AH39" s="4"/>
      <c r="AK39" s="26"/>
      <c r="AL39">
        <v>15</v>
      </c>
      <c r="AP39" s="26"/>
      <c r="AQ39">
        <v>45</v>
      </c>
      <c r="AT39" s="4"/>
      <c r="AV39" s="22"/>
      <c r="AW39">
        <v>15</v>
      </c>
      <c r="BA39" s="22"/>
      <c r="BB39">
        <v>130</v>
      </c>
      <c r="BE39" s="4"/>
    </row>
    <row r="40" spans="2:57" x14ac:dyDescent="0.25">
      <c r="B40" s="22"/>
      <c r="C40">
        <v>80</v>
      </c>
      <c r="G40" s="22"/>
      <c r="H40">
        <v>5</v>
      </c>
      <c r="K40" s="4"/>
      <c r="M40" s="22"/>
      <c r="N40">
        <v>15</v>
      </c>
      <c r="R40" s="22"/>
      <c r="S40">
        <v>5</v>
      </c>
      <c r="V40" s="4"/>
      <c r="X40" s="22"/>
      <c r="Y40">
        <v>15</v>
      </c>
      <c r="AC40" s="22"/>
      <c r="AD40">
        <v>5</v>
      </c>
      <c r="AH40" s="4"/>
      <c r="AK40" s="26"/>
      <c r="AL40">
        <v>35</v>
      </c>
      <c r="AP40" s="26"/>
      <c r="AQ40">
        <v>5</v>
      </c>
      <c r="AT40" s="4"/>
      <c r="AV40" s="22"/>
      <c r="AW40">
        <v>15</v>
      </c>
      <c r="BA40" s="22"/>
      <c r="BB40">
        <v>45</v>
      </c>
      <c r="BE40" s="4"/>
    </row>
    <row r="41" spans="2:57" x14ac:dyDescent="0.25">
      <c r="B41" s="22" t="s">
        <v>103</v>
      </c>
      <c r="C41">
        <v>15</v>
      </c>
      <c r="G41" s="22" t="s">
        <v>103</v>
      </c>
      <c r="H41">
        <v>135</v>
      </c>
      <c r="K41" s="4"/>
      <c r="M41" s="22"/>
      <c r="N41">
        <v>15</v>
      </c>
      <c r="R41" s="22"/>
      <c r="S41">
        <v>30</v>
      </c>
      <c r="V41" s="4"/>
      <c r="X41" s="22"/>
      <c r="Y41">
        <v>20</v>
      </c>
      <c r="AC41" s="22"/>
      <c r="AD41">
        <v>110</v>
      </c>
      <c r="AH41" s="4"/>
      <c r="AK41" s="26"/>
      <c r="AL41">
        <v>60</v>
      </c>
      <c r="AP41" s="26"/>
      <c r="AQ41">
        <v>85</v>
      </c>
      <c r="AT41" s="4"/>
      <c r="AV41" s="22"/>
      <c r="AW41">
        <v>15</v>
      </c>
      <c r="BA41" s="22"/>
      <c r="BB41">
        <v>5</v>
      </c>
      <c r="BE41" s="4"/>
    </row>
    <row r="42" spans="2:57" x14ac:dyDescent="0.25">
      <c r="B42" s="22"/>
      <c r="C42">
        <v>30</v>
      </c>
      <c r="G42" s="22"/>
      <c r="H42">
        <v>60</v>
      </c>
      <c r="K42" s="4"/>
      <c r="M42" s="22" t="s">
        <v>106</v>
      </c>
      <c r="N42">
        <v>60</v>
      </c>
      <c r="R42" s="22" t="s">
        <v>106</v>
      </c>
      <c r="S42">
        <v>20</v>
      </c>
      <c r="V42" s="4"/>
      <c r="X42" s="22"/>
      <c r="Y42">
        <v>15</v>
      </c>
      <c r="AC42" s="22"/>
      <c r="AD42">
        <v>25</v>
      </c>
      <c r="AH42" s="4"/>
      <c r="AK42" s="26"/>
      <c r="AL42">
        <v>230</v>
      </c>
      <c r="AP42" s="26"/>
      <c r="AQ42">
        <v>20</v>
      </c>
      <c r="AT42" s="4"/>
      <c r="AV42" s="22"/>
      <c r="AW42">
        <v>30</v>
      </c>
      <c r="BA42" s="22"/>
      <c r="BB42">
        <v>35</v>
      </c>
      <c r="BE42" s="4"/>
    </row>
    <row r="43" spans="2:57" x14ac:dyDescent="0.25">
      <c r="B43" s="22"/>
      <c r="C43">
        <v>30</v>
      </c>
      <c r="G43" s="22"/>
      <c r="H43">
        <v>10</v>
      </c>
      <c r="K43" s="4"/>
      <c r="M43" s="22"/>
      <c r="N43">
        <v>50</v>
      </c>
      <c r="R43" s="22"/>
      <c r="S43">
        <v>5</v>
      </c>
      <c r="V43" s="4"/>
      <c r="X43" s="22"/>
      <c r="Y43">
        <v>35</v>
      </c>
      <c r="AC43" s="22"/>
      <c r="AD43">
        <v>20</v>
      </c>
      <c r="AH43" s="4"/>
      <c r="AK43" s="26"/>
      <c r="AL43">
        <v>35</v>
      </c>
      <c r="AP43" s="26"/>
      <c r="AQ43">
        <v>5</v>
      </c>
      <c r="AT43" s="4"/>
      <c r="AV43" s="22"/>
      <c r="AW43">
        <v>20</v>
      </c>
      <c r="BA43" s="22"/>
      <c r="BB43">
        <v>35</v>
      </c>
      <c r="BE43" s="4"/>
    </row>
    <row r="44" spans="2:57" x14ac:dyDescent="0.25">
      <c r="B44" s="22"/>
      <c r="C44">
        <v>45</v>
      </c>
      <c r="G44" s="22"/>
      <c r="H44">
        <v>35</v>
      </c>
      <c r="K44" s="4"/>
      <c r="M44" s="22"/>
      <c r="N44">
        <v>20</v>
      </c>
      <c r="R44" s="22"/>
      <c r="S44">
        <v>55</v>
      </c>
      <c r="V44" s="4"/>
      <c r="X44" s="22"/>
      <c r="Y44">
        <v>20</v>
      </c>
      <c r="AC44" s="22"/>
      <c r="AD44">
        <v>45</v>
      </c>
      <c r="AH44" s="4"/>
      <c r="AK44" s="26"/>
      <c r="AL44">
        <v>25</v>
      </c>
      <c r="AP44" s="26"/>
      <c r="AQ44">
        <v>60</v>
      </c>
      <c r="AT44" s="4"/>
      <c r="AV44" s="22"/>
      <c r="AW44">
        <v>15</v>
      </c>
      <c r="BA44" s="22"/>
      <c r="BB44">
        <v>150</v>
      </c>
      <c r="BE44" s="4"/>
    </row>
    <row r="45" spans="2:57" x14ac:dyDescent="0.25">
      <c r="B45" s="22"/>
      <c r="C45">
        <v>15</v>
      </c>
      <c r="G45" s="22"/>
      <c r="H45">
        <v>275</v>
      </c>
      <c r="K45" s="4"/>
      <c r="M45" s="22"/>
      <c r="N45">
        <v>35</v>
      </c>
      <c r="R45" s="22"/>
      <c r="S45">
        <v>220</v>
      </c>
      <c r="V45" s="4"/>
      <c r="X45" s="22"/>
      <c r="Y45">
        <v>15</v>
      </c>
      <c r="AC45" s="22"/>
      <c r="AD45">
        <v>10</v>
      </c>
      <c r="AH45" s="4"/>
      <c r="AK45" s="26"/>
      <c r="AL45">
        <v>30</v>
      </c>
      <c r="AP45" s="26"/>
      <c r="AQ45">
        <v>10</v>
      </c>
      <c r="AT45" s="4"/>
      <c r="AV45" s="22"/>
      <c r="AW45">
        <v>25</v>
      </c>
      <c r="BA45" s="22"/>
      <c r="BB45">
        <v>5</v>
      </c>
      <c r="BE45" s="4"/>
    </row>
    <row r="46" spans="2:57" x14ac:dyDescent="0.25">
      <c r="B46" s="22"/>
      <c r="C46">
        <v>50</v>
      </c>
      <c r="G46" s="22"/>
      <c r="H46">
        <v>85</v>
      </c>
      <c r="K46" s="4"/>
      <c r="M46" s="22"/>
      <c r="N46">
        <v>50</v>
      </c>
      <c r="R46" s="22"/>
      <c r="S46">
        <v>265</v>
      </c>
      <c r="V46" s="4"/>
      <c r="X46" s="22"/>
      <c r="Y46">
        <v>35</v>
      </c>
      <c r="AC46" s="22"/>
      <c r="AD46">
        <v>10</v>
      </c>
      <c r="AH46" s="4"/>
      <c r="AK46" s="26"/>
      <c r="AL46">
        <v>35</v>
      </c>
      <c r="AP46" s="26"/>
      <c r="AQ46">
        <v>90</v>
      </c>
      <c r="AT46" s="4"/>
      <c r="AV46" s="22"/>
      <c r="AW46">
        <v>35</v>
      </c>
      <c r="BA46" s="22"/>
      <c r="BB46">
        <v>5</v>
      </c>
      <c r="BE46" s="4"/>
    </row>
    <row r="47" spans="2:57" x14ac:dyDescent="0.25">
      <c r="B47" s="22"/>
      <c r="C47">
        <v>30</v>
      </c>
      <c r="G47" s="22"/>
      <c r="H47">
        <v>365</v>
      </c>
      <c r="K47" s="4"/>
      <c r="M47" s="22"/>
      <c r="N47">
        <v>15</v>
      </c>
      <c r="R47" s="22"/>
      <c r="S47">
        <v>35</v>
      </c>
      <c r="V47" s="4"/>
      <c r="X47" s="22"/>
      <c r="Y47">
        <v>15</v>
      </c>
      <c r="AC47" s="22"/>
      <c r="AD47">
        <v>15</v>
      </c>
      <c r="AH47" s="4"/>
      <c r="AK47" s="26"/>
      <c r="AL47">
        <v>55</v>
      </c>
      <c r="AP47" s="26"/>
      <c r="AQ47">
        <v>5</v>
      </c>
      <c r="AT47" s="4"/>
      <c r="AV47" s="22"/>
      <c r="AW47">
        <v>80</v>
      </c>
      <c r="BA47" s="22"/>
      <c r="BB47">
        <v>10</v>
      </c>
      <c r="BE47" s="4"/>
    </row>
    <row r="48" spans="2:57" x14ac:dyDescent="0.25">
      <c r="B48" s="22"/>
      <c r="C48">
        <v>15</v>
      </c>
      <c r="G48" s="22"/>
      <c r="H48">
        <v>20</v>
      </c>
      <c r="K48" s="4"/>
      <c r="M48" s="22"/>
      <c r="N48">
        <v>20</v>
      </c>
      <c r="R48" s="22"/>
      <c r="S48">
        <v>425</v>
      </c>
      <c r="V48" s="4"/>
      <c r="X48" s="22"/>
      <c r="Y48">
        <v>20</v>
      </c>
      <c r="AC48" s="22"/>
      <c r="AD48">
        <v>55</v>
      </c>
      <c r="AH48" s="4"/>
      <c r="AK48" s="26"/>
      <c r="AL48">
        <v>15</v>
      </c>
      <c r="AP48" s="26"/>
      <c r="AQ48">
        <v>15</v>
      </c>
      <c r="AT48" s="4"/>
      <c r="AV48" s="22"/>
      <c r="AW48">
        <v>20</v>
      </c>
      <c r="BA48" s="22"/>
      <c r="BB48">
        <v>135</v>
      </c>
      <c r="BE48" s="4"/>
    </row>
    <row r="49" spans="2:57" x14ac:dyDescent="0.25">
      <c r="B49" s="22"/>
      <c r="C49">
        <v>120</v>
      </c>
      <c r="G49" s="22"/>
      <c r="H49">
        <v>150</v>
      </c>
      <c r="K49" s="4"/>
      <c r="M49" s="22"/>
      <c r="N49">
        <v>15</v>
      </c>
      <c r="R49" s="22"/>
      <c r="S49">
        <v>375</v>
      </c>
      <c r="V49" s="4"/>
      <c r="X49" s="22"/>
      <c r="Y49">
        <v>25</v>
      </c>
      <c r="AC49" s="22"/>
      <c r="AD49">
        <v>25</v>
      </c>
      <c r="AH49" s="4"/>
      <c r="AK49" s="26"/>
      <c r="AL49">
        <v>25</v>
      </c>
      <c r="AP49" s="26"/>
      <c r="AQ49">
        <v>60</v>
      </c>
      <c r="AT49" s="4"/>
      <c r="AV49" s="22"/>
      <c r="AW49">
        <v>15</v>
      </c>
      <c r="BA49" s="22"/>
      <c r="BB49">
        <v>65</v>
      </c>
      <c r="BE49" s="4"/>
    </row>
    <row r="50" spans="2:57" x14ac:dyDescent="0.25">
      <c r="B50" s="22"/>
      <c r="C50">
        <v>25</v>
      </c>
      <c r="G50" s="22"/>
      <c r="H50">
        <v>25</v>
      </c>
      <c r="K50" s="4"/>
      <c r="M50" s="22"/>
      <c r="N50">
        <v>20</v>
      </c>
      <c r="R50" s="22"/>
      <c r="S50">
        <v>130</v>
      </c>
      <c r="V50" s="4"/>
      <c r="X50" s="22"/>
      <c r="Y50">
        <v>30</v>
      </c>
      <c r="AC50" s="22"/>
      <c r="AD50">
        <v>45</v>
      </c>
      <c r="AH50" s="4"/>
      <c r="AK50" s="26"/>
      <c r="AL50">
        <v>30</v>
      </c>
      <c r="AP50" s="26"/>
      <c r="AQ50">
        <v>65</v>
      </c>
      <c r="AT50" s="4"/>
      <c r="AV50" s="22"/>
      <c r="AW50">
        <v>85</v>
      </c>
      <c r="BA50" s="22"/>
      <c r="BB50">
        <v>115</v>
      </c>
      <c r="BE50" s="4"/>
    </row>
    <row r="51" spans="2:57" x14ac:dyDescent="0.25">
      <c r="B51" s="22"/>
      <c r="C51">
        <v>310</v>
      </c>
      <c r="G51" s="22"/>
      <c r="H51">
        <v>5</v>
      </c>
      <c r="K51" s="4"/>
      <c r="M51" s="22"/>
      <c r="N51">
        <v>15</v>
      </c>
      <c r="R51" s="22"/>
      <c r="S51">
        <v>10</v>
      </c>
      <c r="V51" s="4"/>
      <c r="X51" s="22"/>
      <c r="Y51">
        <v>35</v>
      </c>
      <c r="AC51" s="22"/>
      <c r="AD51">
        <v>20</v>
      </c>
      <c r="AH51" s="4"/>
      <c r="AK51" s="26"/>
      <c r="AL51">
        <v>15</v>
      </c>
      <c r="AP51" s="26"/>
      <c r="AQ51">
        <v>70</v>
      </c>
      <c r="AT51" s="4"/>
      <c r="AV51" s="22"/>
      <c r="AW51">
        <v>15</v>
      </c>
      <c r="BA51" s="22"/>
      <c r="BB51">
        <v>5</v>
      </c>
      <c r="BE51" s="4"/>
    </row>
    <row r="52" spans="2:57" x14ac:dyDescent="0.25">
      <c r="B52" s="22"/>
      <c r="C52">
        <v>265</v>
      </c>
      <c r="G52" s="22"/>
      <c r="H52">
        <v>5</v>
      </c>
      <c r="K52" s="4"/>
      <c r="M52" s="22"/>
      <c r="N52">
        <v>15</v>
      </c>
      <c r="R52" s="22"/>
      <c r="S52">
        <v>50</v>
      </c>
      <c r="V52" s="4"/>
      <c r="X52" s="22"/>
      <c r="Y52">
        <v>20</v>
      </c>
      <c r="AC52" s="22"/>
      <c r="AD52">
        <v>10</v>
      </c>
      <c r="AH52" s="4"/>
      <c r="AK52" s="26"/>
      <c r="AL52">
        <v>15</v>
      </c>
      <c r="AP52" s="26"/>
      <c r="AQ52">
        <v>10</v>
      </c>
      <c r="AT52" s="4"/>
      <c r="AV52" s="22"/>
      <c r="AW52">
        <v>15</v>
      </c>
      <c r="BA52" s="22"/>
      <c r="BB52">
        <v>435</v>
      </c>
      <c r="BE52" s="4"/>
    </row>
    <row r="53" spans="2:57" x14ac:dyDescent="0.25">
      <c r="B53" s="22"/>
      <c r="C53">
        <v>310</v>
      </c>
      <c r="G53" s="22"/>
      <c r="H53">
        <v>165</v>
      </c>
      <c r="K53" s="4"/>
      <c r="M53" s="22"/>
      <c r="N53">
        <v>15</v>
      </c>
      <c r="R53" s="22"/>
      <c r="S53">
        <v>370</v>
      </c>
      <c r="V53" s="4"/>
      <c r="X53" s="22"/>
      <c r="Y53">
        <v>15</v>
      </c>
      <c r="AC53" s="22"/>
      <c r="AD53">
        <v>65</v>
      </c>
      <c r="AH53" s="4"/>
      <c r="AK53" s="26"/>
      <c r="AL53">
        <v>310</v>
      </c>
      <c r="AP53" s="26"/>
      <c r="AQ53">
        <v>40</v>
      </c>
      <c r="AT53" s="4"/>
      <c r="AV53" s="22"/>
      <c r="AW53">
        <v>30</v>
      </c>
      <c r="BA53" s="22"/>
      <c r="BB53">
        <v>30</v>
      </c>
      <c r="BE53" s="4"/>
    </row>
    <row r="54" spans="2:57" x14ac:dyDescent="0.25">
      <c r="B54" s="22"/>
      <c r="C54">
        <v>20</v>
      </c>
      <c r="G54" s="22"/>
      <c r="H54">
        <v>135</v>
      </c>
      <c r="K54" s="4"/>
      <c r="M54" s="22"/>
      <c r="N54">
        <v>15</v>
      </c>
      <c r="R54" s="22"/>
      <c r="S54">
        <v>150</v>
      </c>
      <c r="V54" s="4"/>
      <c r="X54" s="22"/>
      <c r="Y54">
        <v>15</v>
      </c>
      <c r="AC54" s="22"/>
      <c r="AD54">
        <v>40</v>
      </c>
      <c r="AH54" s="4"/>
      <c r="AK54" s="26"/>
      <c r="AL54">
        <v>680</v>
      </c>
      <c r="AP54" s="26"/>
      <c r="AQ54">
        <v>20</v>
      </c>
      <c r="AT54" s="4"/>
      <c r="AV54" s="22"/>
      <c r="AW54">
        <v>15</v>
      </c>
      <c r="BA54" s="22"/>
      <c r="BB54">
        <v>45</v>
      </c>
      <c r="BE54" s="4"/>
    </row>
    <row r="55" spans="2:57" x14ac:dyDescent="0.25">
      <c r="B55" s="22"/>
      <c r="C55">
        <v>15</v>
      </c>
      <c r="G55" s="22"/>
      <c r="H55">
        <v>30</v>
      </c>
      <c r="K55" s="4"/>
      <c r="M55" s="22"/>
      <c r="N55">
        <v>35</v>
      </c>
      <c r="R55" s="22"/>
      <c r="S55">
        <v>35</v>
      </c>
      <c r="V55" s="4"/>
      <c r="X55" s="22"/>
      <c r="Y55">
        <v>20</v>
      </c>
      <c r="AC55" s="22"/>
      <c r="AD55">
        <v>10</v>
      </c>
      <c r="AH55" s="4"/>
      <c r="AK55" s="26">
        <v>42500</v>
      </c>
      <c r="AL55">
        <v>20</v>
      </c>
      <c r="AP55" s="26"/>
      <c r="AQ55">
        <v>5</v>
      </c>
      <c r="AT55" s="4"/>
      <c r="AV55" s="22"/>
      <c r="AW55">
        <v>70</v>
      </c>
      <c r="BA55" s="22"/>
      <c r="BB55">
        <v>10</v>
      </c>
      <c r="BE55" s="4"/>
    </row>
    <row r="56" spans="2:57" x14ac:dyDescent="0.25">
      <c r="B56" s="22"/>
      <c r="C56">
        <v>15</v>
      </c>
      <c r="G56" s="22"/>
      <c r="H56">
        <v>5</v>
      </c>
      <c r="K56" s="4"/>
      <c r="M56" s="22"/>
      <c r="N56">
        <v>20</v>
      </c>
      <c r="R56" s="22"/>
      <c r="S56">
        <v>25</v>
      </c>
      <c r="V56" s="4"/>
      <c r="X56" s="22"/>
      <c r="Y56">
        <v>20</v>
      </c>
      <c r="AC56" s="22"/>
      <c r="AD56">
        <v>95</v>
      </c>
      <c r="AH56" s="4"/>
      <c r="AK56" s="26"/>
      <c r="AL56">
        <v>35</v>
      </c>
      <c r="AP56" s="26">
        <v>42500</v>
      </c>
      <c r="AQ56">
        <v>5</v>
      </c>
      <c r="AT56" s="4"/>
      <c r="AV56" s="22"/>
      <c r="AW56">
        <v>55</v>
      </c>
      <c r="BA56" s="22"/>
      <c r="BB56">
        <v>60</v>
      </c>
      <c r="BE56" s="4"/>
    </row>
    <row r="57" spans="2:57" x14ac:dyDescent="0.25">
      <c r="B57" s="22"/>
      <c r="C57">
        <v>15</v>
      </c>
      <c r="G57" s="22"/>
      <c r="H57">
        <v>35</v>
      </c>
      <c r="K57" s="4"/>
      <c r="M57" s="22"/>
      <c r="N57">
        <v>35</v>
      </c>
      <c r="R57" s="22"/>
      <c r="S57">
        <v>15</v>
      </c>
      <c r="V57" s="4"/>
      <c r="X57" s="22"/>
      <c r="Y57">
        <v>15</v>
      </c>
      <c r="AC57" s="22"/>
      <c r="AD57">
        <v>15</v>
      </c>
      <c r="AH57" s="4"/>
      <c r="AK57" s="26"/>
      <c r="AL57">
        <v>15</v>
      </c>
      <c r="AP57" s="26"/>
      <c r="AQ57">
        <v>10</v>
      </c>
      <c r="AT57" s="4"/>
      <c r="AV57" s="22"/>
      <c r="AW57">
        <v>15</v>
      </c>
      <c r="BA57" s="22"/>
      <c r="BB57">
        <v>10</v>
      </c>
      <c r="BE57" s="4"/>
    </row>
    <row r="58" spans="2:57" x14ac:dyDescent="0.25">
      <c r="B58" s="22"/>
      <c r="C58">
        <v>15</v>
      </c>
      <c r="G58" s="22"/>
      <c r="H58">
        <v>135</v>
      </c>
      <c r="K58" s="4"/>
      <c r="M58" s="22"/>
      <c r="N58">
        <v>15</v>
      </c>
      <c r="R58" s="22"/>
      <c r="S58">
        <v>135</v>
      </c>
      <c r="V58" s="4"/>
      <c r="X58" s="22"/>
      <c r="Y58">
        <v>15</v>
      </c>
      <c r="AC58" s="22"/>
      <c r="AD58">
        <v>5</v>
      </c>
      <c r="AH58" s="4"/>
      <c r="AK58" s="26"/>
      <c r="AL58">
        <v>85</v>
      </c>
      <c r="AP58" s="26"/>
      <c r="AQ58">
        <v>20</v>
      </c>
      <c r="AT58" s="4"/>
      <c r="AV58" s="22"/>
      <c r="AW58">
        <v>15</v>
      </c>
      <c r="BA58" s="22"/>
      <c r="BB58">
        <v>30</v>
      </c>
      <c r="BE58" s="4"/>
    </row>
    <row r="59" spans="2:57" x14ac:dyDescent="0.25">
      <c r="B59" s="22"/>
      <c r="C59">
        <v>25</v>
      </c>
      <c r="G59" s="22"/>
      <c r="H59">
        <v>340</v>
      </c>
      <c r="K59" s="4"/>
      <c r="M59" s="22"/>
      <c r="N59">
        <v>15</v>
      </c>
      <c r="R59" s="22"/>
      <c r="S59">
        <v>55</v>
      </c>
      <c r="V59" s="4"/>
      <c r="X59" s="22"/>
      <c r="Y59">
        <v>15</v>
      </c>
      <c r="AC59" s="22"/>
      <c r="AD59">
        <v>40</v>
      </c>
      <c r="AH59" s="4"/>
      <c r="AK59" s="26"/>
      <c r="AL59">
        <v>30</v>
      </c>
      <c r="AP59" s="26"/>
      <c r="AQ59">
        <v>45</v>
      </c>
      <c r="AT59" s="4"/>
      <c r="AV59" s="22"/>
      <c r="AW59">
        <v>80</v>
      </c>
      <c r="BA59" s="22"/>
      <c r="BB59">
        <v>35</v>
      </c>
      <c r="BE59" s="4"/>
    </row>
    <row r="60" spans="2:57" x14ac:dyDescent="0.25">
      <c r="B60" s="22"/>
      <c r="C60">
        <v>20</v>
      </c>
      <c r="G60" s="22"/>
      <c r="H60">
        <v>35</v>
      </c>
      <c r="K60" s="4"/>
      <c r="M60" s="22"/>
      <c r="N60">
        <v>55</v>
      </c>
      <c r="R60" s="22"/>
      <c r="S60">
        <v>175</v>
      </c>
      <c r="V60" s="4"/>
      <c r="X60" s="22"/>
      <c r="Y60">
        <v>20</v>
      </c>
      <c r="AC60" s="22"/>
      <c r="AD60">
        <v>40</v>
      </c>
      <c r="AH60" s="4"/>
      <c r="AK60" s="26"/>
      <c r="AL60">
        <v>15</v>
      </c>
      <c r="AP60" s="26"/>
      <c r="AQ60">
        <v>20</v>
      </c>
      <c r="AT60" s="4"/>
      <c r="AV60" s="22"/>
      <c r="AW60">
        <v>15</v>
      </c>
      <c r="BA60" s="22"/>
      <c r="BB60">
        <v>5</v>
      </c>
      <c r="BE60" s="4"/>
    </row>
    <row r="61" spans="2:57" x14ac:dyDescent="0.25">
      <c r="B61" s="22"/>
      <c r="C61">
        <v>100</v>
      </c>
      <c r="G61" s="22"/>
      <c r="H61">
        <v>275</v>
      </c>
      <c r="K61" s="4"/>
      <c r="M61" s="22"/>
      <c r="N61">
        <v>30</v>
      </c>
      <c r="R61" s="22"/>
      <c r="S61">
        <v>5</v>
      </c>
      <c r="V61" s="4"/>
      <c r="X61" s="22"/>
      <c r="Y61">
        <v>25</v>
      </c>
      <c r="AC61" s="22"/>
      <c r="AD61">
        <v>190</v>
      </c>
      <c r="AH61" s="4"/>
      <c r="AK61" s="26"/>
      <c r="AL61">
        <v>115</v>
      </c>
      <c r="AP61" s="26"/>
      <c r="AQ61">
        <v>35</v>
      </c>
      <c r="AT61" s="4"/>
      <c r="AV61" s="22"/>
      <c r="AW61">
        <v>35</v>
      </c>
      <c r="BA61" s="22"/>
      <c r="BB61">
        <v>485</v>
      </c>
      <c r="BE61" s="4"/>
    </row>
    <row r="62" spans="2:57" x14ac:dyDescent="0.25">
      <c r="B62" s="22"/>
      <c r="C62">
        <v>25</v>
      </c>
      <c r="G62" s="22"/>
      <c r="H62">
        <v>5</v>
      </c>
      <c r="K62" s="4"/>
      <c r="M62" s="22"/>
      <c r="N62">
        <v>15</v>
      </c>
      <c r="R62" s="22"/>
      <c r="S62">
        <v>45</v>
      </c>
      <c r="V62" s="4"/>
      <c r="X62" s="22"/>
      <c r="Y62">
        <v>35</v>
      </c>
      <c r="AC62" s="22"/>
      <c r="AD62">
        <v>5</v>
      </c>
      <c r="AH62" s="4"/>
      <c r="AK62" s="26"/>
      <c r="AL62">
        <v>50</v>
      </c>
      <c r="AP62" s="26"/>
      <c r="AQ62">
        <v>35</v>
      </c>
      <c r="AT62" s="4"/>
      <c r="AV62" s="22"/>
      <c r="AW62">
        <v>15</v>
      </c>
      <c r="BA62" s="22"/>
      <c r="BB62">
        <v>10</v>
      </c>
      <c r="BE62" s="4"/>
    </row>
    <row r="63" spans="2:57" x14ac:dyDescent="0.25">
      <c r="B63" s="22"/>
      <c r="C63">
        <v>15</v>
      </c>
      <c r="G63" s="22"/>
      <c r="H63">
        <v>15</v>
      </c>
      <c r="K63" s="4"/>
      <c r="M63" s="22"/>
      <c r="N63">
        <v>180</v>
      </c>
      <c r="R63" s="22"/>
      <c r="S63">
        <v>110</v>
      </c>
      <c r="V63" s="4"/>
      <c r="X63" s="22"/>
      <c r="Y63">
        <v>25</v>
      </c>
      <c r="AC63" s="22"/>
      <c r="AD63">
        <v>30</v>
      </c>
      <c r="AH63" s="4"/>
      <c r="AK63" s="26"/>
      <c r="AL63">
        <v>15</v>
      </c>
      <c r="AP63" s="26"/>
      <c r="AQ63">
        <v>30</v>
      </c>
      <c r="AT63" s="4"/>
      <c r="AV63" s="22"/>
      <c r="AW63">
        <v>55</v>
      </c>
      <c r="BA63" s="22"/>
      <c r="BB63">
        <v>125</v>
      </c>
      <c r="BE63" s="4"/>
    </row>
    <row r="64" spans="2:57" x14ac:dyDescent="0.25">
      <c r="B64" s="22"/>
      <c r="C64">
        <v>15</v>
      </c>
      <c r="G64" s="22"/>
      <c r="H64">
        <v>40</v>
      </c>
      <c r="K64" s="4"/>
      <c r="M64" s="22"/>
      <c r="N64">
        <v>230</v>
      </c>
      <c r="R64" s="22"/>
      <c r="S64">
        <v>5</v>
      </c>
      <c r="V64" s="4"/>
      <c r="X64" s="22"/>
      <c r="Y64">
        <v>15</v>
      </c>
      <c r="AC64" s="22"/>
      <c r="AD64">
        <v>25</v>
      </c>
      <c r="AH64" s="4"/>
      <c r="AK64" s="26"/>
      <c r="AL64">
        <v>205</v>
      </c>
      <c r="AP64" s="26"/>
      <c r="AQ64">
        <v>30</v>
      </c>
      <c r="AT64" s="4"/>
      <c r="AV64" s="22"/>
      <c r="AW64">
        <v>25</v>
      </c>
      <c r="BA64" s="22"/>
      <c r="BB64">
        <v>145</v>
      </c>
      <c r="BE64" s="4"/>
    </row>
    <row r="65" spans="1:57" x14ac:dyDescent="0.25">
      <c r="B65" s="22"/>
      <c r="C65">
        <v>15</v>
      </c>
      <c r="G65" s="22"/>
      <c r="H65">
        <v>180</v>
      </c>
      <c r="K65" s="4"/>
      <c r="M65" s="22"/>
      <c r="N65">
        <v>15</v>
      </c>
      <c r="R65" s="22"/>
      <c r="S65">
        <v>1205</v>
      </c>
      <c r="V65" s="4"/>
      <c r="X65" s="22"/>
      <c r="Y65">
        <v>15</v>
      </c>
      <c r="AC65" s="22"/>
      <c r="AD65">
        <v>20</v>
      </c>
      <c r="AH65" s="4"/>
      <c r="AK65" s="26"/>
      <c r="AL65">
        <v>145</v>
      </c>
      <c r="AP65" s="26"/>
      <c r="AQ65">
        <v>10</v>
      </c>
      <c r="AT65" s="4"/>
      <c r="AV65" s="22"/>
      <c r="AW65">
        <v>40</v>
      </c>
      <c r="BA65" s="22"/>
      <c r="BB65">
        <v>60</v>
      </c>
      <c r="BE65" s="4"/>
    </row>
    <row r="66" spans="1:57" x14ac:dyDescent="0.25">
      <c r="K66" s="4"/>
      <c r="M66" s="22"/>
      <c r="N66">
        <v>15</v>
      </c>
      <c r="R66" s="22"/>
      <c r="S66">
        <v>25</v>
      </c>
      <c r="V66" s="4"/>
      <c r="X66" s="22"/>
      <c r="Y66">
        <v>30</v>
      </c>
      <c r="AC66" s="22"/>
      <c r="AD66">
        <v>5</v>
      </c>
      <c r="AH66" s="4"/>
      <c r="AK66" s="26"/>
      <c r="AL66">
        <v>25</v>
      </c>
      <c r="AP66" s="26"/>
      <c r="AQ66">
        <v>10</v>
      </c>
      <c r="AT66" s="4"/>
      <c r="AV66" s="22"/>
      <c r="AW66">
        <v>30</v>
      </c>
      <c r="BA66" s="22"/>
      <c r="BB66">
        <v>30</v>
      </c>
      <c r="BE66" s="4"/>
    </row>
    <row r="67" spans="1:57" x14ac:dyDescent="0.25">
      <c r="K67" s="4"/>
      <c r="M67" s="22"/>
      <c r="N67">
        <v>15</v>
      </c>
      <c r="R67" s="22"/>
      <c r="S67">
        <v>75</v>
      </c>
      <c r="V67" s="4"/>
      <c r="X67" s="22"/>
      <c r="Y67">
        <v>25</v>
      </c>
      <c r="AC67" s="22"/>
      <c r="AD67">
        <v>300</v>
      </c>
      <c r="AH67" s="4"/>
      <c r="AK67" s="26"/>
      <c r="AL67">
        <v>140</v>
      </c>
      <c r="AP67" s="26"/>
      <c r="AQ67">
        <v>15</v>
      </c>
      <c r="AT67" s="4"/>
      <c r="AV67" s="22"/>
      <c r="AW67">
        <v>55</v>
      </c>
      <c r="BA67" s="22"/>
      <c r="BB67">
        <v>155</v>
      </c>
      <c r="BE67" s="4"/>
    </row>
    <row r="68" spans="1:57" x14ac:dyDescent="0.25">
      <c r="B68" t="s">
        <v>6</v>
      </c>
      <c r="C68">
        <f>AVERAGE(C4:C65)</f>
        <v>46.693548387096776</v>
      </c>
      <c r="G68" t="s">
        <v>6</v>
      </c>
      <c r="H68">
        <f>AVERAGE(H4:H66)</f>
        <v>177.25806451612902</v>
      </c>
      <c r="K68" s="4"/>
      <c r="M68" s="22"/>
      <c r="N68">
        <v>15</v>
      </c>
      <c r="R68" s="22"/>
      <c r="S68">
        <v>130</v>
      </c>
      <c r="V68" s="4"/>
      <c r="X68" s="22"/>
      <c r="Y68">
        <v>135</v>
      </c>
      <c r="AC68" s="22"/>
      <c r="AD68">
        <v>110</v>
      </c>
      <c r="AH68" s="4"/>
      <c r="AK68" s="26"/>
      <c r="AL68">
        <v>45</v>
      </c>
      <c r="AP68" s="26"/>
      <c r="AQ68">
        <v>55</v>
      </c>
      <c r="AT68" s="4"/>
      <c r="AV68" s="22"/>
      <c r="AW68">
        <v>85</v>
      </c>
      <c r="BA68" s="22"/>
      <c r="BB68">
        <v>110</v>
      </c>
      <c r="BE68" s="4"/>
    </row>
    <row r="69" spans="1:57" x14ac:dyDescent="0.25">
      <c r="B69" t="s">
        <v>7</v>
      </c>
      <c r="C69">
        <f>MEDIAN(C4:C65)</f>
        <v>20</v>
      </c>
      <c r="G69" t="s">
        <v>7</v>
      </c>
      <c r="H69">
        <f>MEDIAN(H4:H66)</f>
        <v>60</v>
      </c>
      <c r="K69" s="4"/>
      <c r="M69" s="22"/>
      <c r="N69">
        <v>20</v>
      </c>
      <c r="R69" s="22"/>
      <c r="S69">
        <v>70</v>
      </c>
      <c r="V69" s="4"/>
      <c r="X69" s="22"/>
      <c r="Y69">
        <v>320</v>
      </c>
      <c r="AC69" s="22"/>
      <c r="AD69">
        <v>60</v>
      </c>
      <c r="AH69" s="4"/>
      <c r="AK69" s="26"/>
      <c r="AL69">
        <v>15</v>
      </c>
      <c r="AP69" s="26"/>
      <c r="AQ69">
        <v>100</v>
      </c>
      <c r="AT69" s="4"/>
      <c r="AV69" s="22"/>
      <c r="AW69">
        <v>65</v>
      </c>
      <c r="BA69" s="22"/>
      <c r="BB69">
        <v>25</v>
      </c>
      <c r="BE69" s="4"/>
    </row>
    <row r="70" spans="1:57" x14ac:dyDescent="0.25">
      <c r="B70" t="s">
        <v>21</v>
      </c>
      <c r="C70">
        <f>_xlfn.STDEV.S(C4:C65)</f>
        <v>68.292665451098429</v>
      </c>
      <c r="G70" t="s">
        <v>21</v>
      </c>
      <c r="H70">
        <f>_xlfn.STDEV.S(H4:H66)</f>
        <v>306.68598430101804</v>
      </c>
      <c r="K70" s="4"/>
      <c r="M70" s="22"/>
      <c r="N70">
        <v>20</v>
      </c>
      <c r="R70" s="22"/>
      <c r="S70">
        <v>300</v>
      </c>
      <c r="V70" s="4"/>
      <c r="X70" s="22"/>
      <c r="Y70">
        <v>65</v>
      </c>
      <c r="AC70" s="22"/>
      <c r="AD70">
        <v>20</v>
      </c>
      <c r="AH70" s="4"/>
      <c r="AK70" s="26"/>
      <c r="AL70">
        <v>20</v>
      </c>
      <c r="AP70" s="26"/>
      <c r="AQ70">
        <v>45</v>
      </c>
      <c r="AT70" s="4"/>
      <c r="AV70" s="22"/>
      <c r="AW70">
        <v>15</v>
      </c>
      <c r="BA70" s="22"/>
      <c r="BB70">
        <v>15</v>
      </c>
      <c r="BE70" s="4"/>
    </row>
    <row r="71" spans="1:57" x14ac:dyDescent="0.25">
      <c r="B71" t="s">
        <v>22</v>
      </c>
      <c r="C71">
        <f>COUNT(C4:C65)</f>
        <v>62</v>
      </c>
      <c r="G71" t="s">
        <v>22</v>
      </c>
      <c r="H71">
        <f>COUNT(H4:H66)</f>
        <v>62</v>
      </c>
      <c r="K71" s="4"/>
      <c r="M71" s="22"/>
      <c r="N71">
        <v>15</v>
      </c>
      <c r="R71" s="22"/>
      <c r="S71">
        <v>55</v>
      </c>
      <c r="V71" s="4"/>
      <c r="X71" s="22"/>
      <c r="Y71">
        <v>15</v>
      </c>
      <c r="AC71" s="22"/>
      <c r="AD71">
        <v>5</v>
      </c>
      <c r="AH71" s="4"/>
      <c r="AK71" s="26"/>
      <c r="AL71">
        <v>25</v>
      </c>
      <c r="AP71" s="26"/>
      <c r="AQ71">
        <v>30</v>
      </c>
      <c r="AT71" s="4"/>
      <c r="AV71" s="22"/>
      <c r="AW71">
        <v>30</v>
      </c>
      <c r="BA71" s="22"/>
      <c r="BB71">
        <v>20</v>
      </c>
      <c r="BE71" s="4"/>
    </row>
    <row r="72" spans="1:57" x14ac:dyDescent="0.25">
      <c r="B72" t="s">
        <v>23</v>
      </c>
      <c r="C72">
        <f>C70/SQRT(C71)</f>
        <v>8.6731771854710225</v>
      </c>
      <c r="G72" t="s">
        <v>23</v>
      </c>
      <c r="H72">
        <f>H70/SQRT(H71)</f>
        <v>38.949158955407718</v>
      </c>
      <c r="K72" s="4"/>
      <c r="M72" s="26">
        <v>42500</v>
      </c>
      <c r="N72">
        <v>30</v>
      </c>
      <c r="R72" s="22"/>
      <c r="S72">
        <v>15</v>
      </c>
      <c r="V72" s="4"/>
      <c r="X72" s="22"/>
      <c r="Y72">
        <v>220</v>
      </c>
      <c r="AC72" s="22"/>
      <c r="AD72">
        <v>35</v>
      </c>
      <c r="AH72" s="4"/>
      <c r="AK72" s="26"/>
      <c r="AL72">
        <v>30</v>
      </c>
      <c r="AP72" s="26"/>
      <c r="AQ72">
        <v>20</v>
      </c>
      <c r="AT72" s="4"/>
      <c r="AV72" s="22"/>
      <c r="AW72">
        <v>15</v>
      </c>
      <c r="BA72" s="22"/>
      <c r="BB72">
        <v>10</v>
      </c>
      <c r="BE72" s="4"/>
    </row>
    <row r="73" spans="1:57" x14ac:dyDescent="0.25">
      <c r="K73" s="4"/>
      <c r="M73" s="26"/>
      <c r="N73">
        <v>40</v>
      </c>
      <c r="R73" s="26">
        <v>42500</v>
      </c>
      <c r="S73">
        <v>10</v>
      </c>
      <c r="V73" s="4"/>
      <c r="X73" s="22"/>
      <c r="Y73">
        <v>145</v>
      </c>
      <c r="AC73" s="22"/>
      <c r="AD73">
        <v>5</v>
      </c>
      <c r="AH73" s="4"/>
      <c r="AK73" s="26"/>
      <c r="AL73">
        <v>25</v>
      </c>
      <c r="AP73" s="26"/>
      <c r="AQ73">
        <v>15</v>
      </c>
      <c r="AT73" s="4"/>
      <c r="AV73" s="22"/>
      <c r="AW73">
        <v>20</v>
      </c>
      <c r="BA73" s="22"/>
      <c r="BB73">
        <v>30</v>
      </c>
      <c r="BE73" s="4"/>
    </row>
    <row r="74" spans="1:57" x14ac:dyDescent="0.25">
      <c r="K74" s="4"/>
      <c r="M74" s="26"/>
      <c r="N74">
        <v>65</v>
      </c>
      <c r="R74" s="26"/>
      <c r="S74">
        <v>30</v>
      </c>
      <c r="V74" s="4"/>
      <c r="X74" s="22"/>
      <c r="Y74">
        <v>95</v>
      </c>
      <c r="AC74" s="22"/>
      <c r="AD74">
        <v>15</v>
      </c>
      <c r="AH74" s="4"/>
      <c r="AK74" s="26"/>
      <c r="AL74">
        <v>15</v>
      </c>
      <c r="AP74" s="26"/>
      <c r="AQ74">
        <v>5</v>
      </c>
      <c r="AT74" s="4"/>
      <c r="AV74" s="22"/>
      <c r="AW74">
        <v>140</v>
      </c>
      <c r="BA74" s="22"/>
      <c r="BB74">
        <v>35</v>
      </c>
      <c r="BE74" s="4"/>
    </row>
    <row r="75" spans="1:57" x14ac:dyDescent="0.25">
      <c r="K75" s="4"/>
      <c r="M75" s="26"/>
      <c r="N75">
        <v>15</v>
      </c>
      <c r="R75" s="26"/>
      <c r="S75">
        <v>40</v>
      </c>
      <c r="V75" s="4"/>
      <c r="X75" s="22"/>
      <c r="Y75">
        <v>220</v>
      </c>
      <c r="AC75" s="22"/>
      <c r="AD75">
        <v>30</v>
      </c>
      <c r="AH75" s="4"/>
      <c r="AK75" s="26"/>
      <c r="AL75">
        <v>50</v>
      </c>
      <c r="AP75" s="26"/>
      <c r="AQ75">
        <v>10</v>
      </c>
      <c r="AT75" s="4"/>
      <c r="AV75" s="22"/>
      <c r="AW75">
        <v>225</v>
      </c>
      <c r="BA75" s="22"/>
      <c r="BB75">
        <v>50</v>
      </c>
      <c r="BE75" s="4"/>
    </row>
    <row r="76" spans="1:57" x14ac:dyDescent="0.25">
      <c r="K76" s="4"/>
      <c r="M76" s="26"/>
      <c r="N76">
        <v>15</v>
      </c>
      <c r="R76" s="26"/>
      <c r="S76">
        <v>50</v>
      </c>
      <c r="V76" s="4"/>
      <c r="X76" s="22"/>
      <c r="Y76">
        <v>55</v>
      </c>
      <c r="AC76" s="22"/>
      <c r="AD76">
        <v>30</v>
      </c>
      <c r="AH76" s="4"/>
      <c r="AK76" s="26"/>
      <c r="AL76">
        <v>15</v>
      </c>
      <c r="AP76" s="26"/>
      <c r="AQ76">
        <v>10</v>
      </c>
      <c r="AT76" s="4"/>
      <c r="AV76" s="22"/>
      <c r="AW76">
        <v>140</v>
      </c>
      <c r="BA76" s="22"/>
      <c r="BB76">
        <v>5</v>
      </c>
      <c r="BE76" s="4"/>
    </row>
    <row r="77" spans="1:57" x14ac:dyDescent="0.25">
      <c r="K77" s="4"/>
      <c r="M77" s="26"/>
      <c r="N77">
        <v>15</v>
      </c>
      <c r="R77" s="26"/>
      <c r="S77">
        <v>5</v>
      </c>
      <c r="V77" s="4"/>
      <c r="X77" s="22"/>
      <c r="Y77">
        <v>360</v>
      </c>
      <c r="AC77" s="22"/>
      <c r="AD77">
        <v>35</v>
      </c>
      <c r="AH77" s="4"/>
      <c r="AK77" s="26"/>
      <c r="AL77">
        <v>85</v>
      </c>
      <c r="AP77" s="26"/>
      <c r="AQ77">
        <v>15</v>
      </c>
      <c r="AT77" s="4"/>
      <c r="AV77" s="22"/>
      <c r="AW77">
        <v>15</v>
      </c>
      <c r="BA77" s="22"/>
      <c r="BB77">
        <v>75</v>
      </c>
      <c r="BE77" s="4"/>
    </row>
    <row r="78" spans="1:57" x14ac:dyDescent="0.25">
      <c r="B78" s="24" t="s">
        <v>80</v>
      </c>
      <c r="C78" s="24"/>
      <c r="D78" s="24"/>
      <c r="K78" s="4"/>
      <c r="M78" s="26"/>
      <c r="N78">
        <v>280</v>
      </c>
      <c r="R78" s="26"/>
      <c r="S78">
        <v>45</v>
      </c>
      <c r="V78" s="4"/>
      <c r="X78" s="22"/>
      <c r="Y78">
        <v>15</v>
      </c>
      <c r="AC78" s="22"/>
      <c r="AD78">
        <v>65</v>
      </c>
      <c r="AH78" s="4"/>
      <c r="AK78" s="26"/>
      <c r="AL78">
        <v>35</v>
      </c>
      <c r="AP78" s="26"/>
      <c r="AQ78">
        <v>5</v>
      </c>
      <c r="AT78" s="4"/>
      <c r="AV78" s="22"/>
      <c r="AW78">
        <v>20</v>
      </c>
      <c r="BA78" s="22"/>
      <c r="BB78">
        <v>205</v>
      </c>
      <c r="BE78" s="4"/>
    </row>
    <row r="79" spans="1:57" x14ac:dyDescent="0.25">
      <c r="B79" s="17">
        <v>43070</v>
      </c>
      <c r="C79" t="s">
        <v>94</v>
      </c>
      <c r="D79" t="s">
        <v>102</v>
      </c>
      <c r="E79" t="s">
        <v>104</v>
      </c>
      <c r="F79" s="1" t="s">
        <v>85</v>
      </c>
      <c r="K79" s="4"/>
      <c r="M79" s="26"/>
      <c r="N79">
        <v>25</v>
      </c>
      <c r="R79" s="26"/>
      <c r="S79">
        <v>110</v>
      </c>
      <c r="V79" s="4"/>
      <c r="X79" s="22"/>
      <c r="Y79">
        <v>25</v>
      </c>
      <c r="AC79" s="22"/>
      <c r="AD79">
        <v>140</v>
      </c>
      <c r="AH79" s="4"/>
      <c r="AK79" s="26"/>
      <c r="AL79">
        <v>25</v>
      </c>
      <c r="AP79" s="26"/>
      <c r="AQ79">
        <v>85</v>
      </c>
      <c r="AT79" s="4"/>
      <c r="AV79" s="22"/>
      <c r="AW79">
        <v>15</v>
      </c>
      <c r="BA79" s="22"/>
      <c r="BB79">
        <v>10</v>
      </c>
      <c r="BE79" s="4"/>
    </row>
    <row r="80" spans="1:57" x14ac:dyDescent="0.25">
      <c r="A80" t="s">
        <v>84</v>
      </c>
      <c r="F80" s="1"/>
      <c r="K80" s="4"/>
      <c r="M80" s="26"/>
      <c r="N80">
        <v>20</v>
      </c>
      <c r="R80" s="26"/>
      <c r="S80">
        <v>85</v>
      </c>
      <c r="V80" s="4"/>
      <c r="X80" s="22"/>
      <c r="Y80">
        <v>20</v>
      </c>
      <c r="AC80" s="22"/>
      <c r="AD80">
        <v>25</v>
      </c>
      <c r="AH80" s="4"/>
      <c r="AK80" s="26"/>
      <c r="AL80">
        <v>25</v>
      </c>
      <c r="AP80" s="26"/>
      <c r="AQ80">
        <v>5</v>
      </c>
      <c r="AT80" s="4"/>
      <c r="AV80" s="22"/>
      <c r="AW80">
        <v>15</v>
      </c>
      <c r="BA80" s="22"/>
      <c r="BB80">
        <v>50</v>
      </c>
      <c r="BE80" s="4"/>
    </row>
    <row r="81" spans="1:57" x14ac:dyDescent="0.25">
      <c r="F81" s="1"/>
      <c r="K81" s="4"/>
      <c r="M81" s="26"/>
      <c r="N81">
        <v>35</v>
      </c>
      <c r="R81" s="26"/>
      <c r="S81">
        <v>120</v>
      </c>
      <c r="V81" s="4"/>
      <c r="X81" s="22"/>
      <c r="Y81">
        <v>100</v>
      </c>
      <c r="AC81" s="22"/>
      <c r="AD81">
        <v>255</v>
      </c>
      <c r="AH81" s="4"/>
      <c r="AK81" s="26"/>
      <c r="AL81">
        <v>35</v>
      </c>
      <c r="AP81" s="26"/>
      <c r="AQ81">
        <v>5</v>
      </c>
      <c r="AT81" s="4"/>
      <c r="AV81" s="22"/>
      <c r="AW81">
        <v>30</v>
      </c>
      <c r="BA81" s="22"/>
      <c r="BB81">
        <v>35</v>
      </c>
      <c r="BE81" s="4"/>
    </row>
    <row r="82" spans="1:57" x14ac:dyDescent="0.25">
      <c r="A82" t="s">
        <v>77</v>
      </c>
      <c r="B82">
        <v>8.5</v>
      </c>
      <c r="C82">
        <v>6.25</v>
      </c>
      <c r="D82">
        <v>6.25</v>
      </c>
      <c r="E82">
        <v>26.0833333333333</v>
      </c>
      <c r="F82" s="1">
        <f>AVERAGE(B82:E82)</f>
        <v>11.770833333333325</v>
      </c>
      <c r="K82" s="4"/>
      <c r="M82" s="26"/>
      <c r="N82">
        <v>15</v>
      </c>
      <c r="R82" s="26"/>
      <c r="S82">
        <v>100</v>
      </c>
      <c r="V82" s="4"/>
      <c r="X82" s="22"/>
      <c r="Y82">
        <v>35</v>
      </c>
      <c r="AC82" s="22"/>
      <c r="AD82">
        <v>15</v>
      </c>
      <c r="AH82" s="4"/>
      <c r="AK82" s="26"/>
      <c r="AL82">
        <v>375</v>
      </c>
      <c r="AP82" s="26"/>
      <c r="AQ82">
        <v>15</v>
      </c>
      <c r="AT82" s="4"/>
      <c r="AV82" s="22"/>
      <c r="AW82">
        <v>15</v>
      </c>
      <c r="BA82" s="22"/>
      <c r="BB82">
        <v>5</v>
      </c>
      <c r="BE82" s="4"/>
    </row>
    <row r="83" spans="1:57" x14ac:dyDescent="0.25">
      <c r="A83" t="s">
        <v>78</v>
      </c>
      <c r="B83">
        <v>61.25</v>
      </c>
      <c r="C83">
        <v>35.3333333333333</v>
      </c>
      <c r="D83">
        <v>35.3333333333333</v>
      </c>
      <c r="E83">
        <v>43.6666666666667</v>
      </c>
      <c r="F83" s="1">
        <f t="shared" ref="F83" si="0">AVERAGE(B83:E83)</f>
        <v>43.895833333333329</v>
      </c>
      <c r="K83" s="4"/>
      <c r="M83" s="26"/>
      <c r="N83">
        <v>15</v>
      </c>
      <c r="R83" s="26"/>
      <c r="S83">
        <v>40</v>
      </c>
      <c r="V83" s="4"/>
      <c r="X83" s="22"/>
      <c r="Y83">
        <v>15</v>
      </c>
      <c r="AC83" s="22"/>
      <c r="AD83">
        <v>40</v>
      </c>
      <c r="AH83" s="4"/>
      <c r="AK83" s="26"/>
      <c r="AL83">
        <v>20</v>
      </c>
      <c r="AP83" s="26"/>
      <c r="AQ83">
        <v>10</v>
      </c>
      <c r="AT83" s="4"/>
      <c r="AV83" s="22"/>
      <c r="AW83">
        <v>25</v>
      </c>
      <c r="BA83" s="22"/>
      <c r="BB83">
        <v>35</v>
      </c>
      <c r="BE83" s="4"/>
    </row>
    <row r="84" spans="1:57" x14ac:dyDescent="0.25">
      <c r="F84" s="1"/>
      <c r="K84" s="4"/>
      <c r="M84" s="26"/>
      <c r="N84">
        <v>15</v>
      </c>
      <c r="R84" s="26"/>
      <c r="S84">
        <v>70</v>
      </c>
      <c r="V84" s="4"/>
      <c r="X84" s="22"/>
      <c r="Y84">
        <v>305</v>
      </c>
      <c r="AC84" s="22"/>
      <c r="AD84">
        <v>20</v>
      </c>
      <c r="AH84" s="4"/>
      <c r="AK84" s="26"/>
      <c r="AL84">
        <v>265</v>
      </c>
      <c r="AP84" s="26"/>
      <c r="AQ84">
        <v>10</v>
      </c>
      <c r="AT84" s="4"/>
      <c r="AV84" s="22"/>
      <c r="AW84">
        <v>20</v>
      </c>
      <c r="BA84" s="22"/>
      <c r="BB84">
        <v>5</v>
      </c>
      <c r="BE84" s="4"/>
    </row>
    <row r="85" spans="1:57" x14ac:dyDescent="0.25">
      <c r="F85" s="1"/>
      <c r="K85" s="4"/>
      <c r="M85" s="26"/>
      <c r="N85">
        <v>15</v>
      </c>
      <c r="R85" s="26"/>
      <c r="S85">
        <v>20</v>
      </c>
      <c r="V85" s="4"/>
      <c r="X85" s="22"/>
      <c r="Y85">
        <v>35</v>
      </c>
      <c r="AC85" s="22"/>
      <c r="AD85">
        <v>5</v>
      </c>
      <c r="AH85" s="4"/>
      <c r="AK85" s="26"/>
      <c r="AL85">
        <v>30</v>
      </c>
      <c r="AP85" s="26"/>
      <c r="AQ85">
        <v>120</v>
      </c>
      <c r="AT85" s="4"/>
      <c r="AV85" s="22"/>
      <c r="AW85">
        <v>20</v>
      </c>
      <c r="BA85" s="22"/>
      <c r="BB85">
        <v>265</v>
      </c>
      <c r="BE85" s="4"/>
    </row>
    <row r="86" spans="1:57" x14ac:dyDescent="0.25">
      <c r="F86" s="1"/>
      <c r="K86" s="4"/>
      <c r="M86" s="26"/>
      <c r="N86">
        <v>15</v>
      </c>
      <c r="R86" s="26"/>
      <c r="S86">
        <v>20</v>
      </c>
      <c r="V86" s="4"/>
      <c r="X86" s="22"/>
      <c r="Y86">
        <v>45</v>
      </c>
      <c r="AC86" s="22"/>
      <c r="AD86">
        <v>30</v>
      </c>
      <c r="AH86" s="4"/>
      <c r="AK86" s="26"/>
      <c r="AL86">
        <v>15</v>
      </c>
      <c r="AP86" s="26"/>
      <c r="AQ86">
        <v>35</v>
      </c>
      <c r="AT86" s="4"/>
      <c r="AV86" s="22"/>
      <c r="AW86">
        <v>35</v>
      </c>
      <c r="BA86" s="22"/>
      <c r="BB86">
        <v>5</v>
      </c>
      <c r="BE86" s="4"/>
    </row>
    <row r="87" spans="1:57" x14ac:dyDescent="0.25">
      <c r="F87" s="1"/>
      <c r="K87" s="4"/>
      <c r="M87" s="26"/>
      <c r="N87">
        <v>35</v>
      </c>
      <c r="R87" s="26"/>
      <c r="S87">
        <v>5</v>
      </c>
      <c r="V87" s="4"/>
      <c r="X87" s="22"/>
      <c r="Y87">
        <v>130</v>
      </c>
      <c r="AC87" s="22"/>
      <c r="AD87">
        <v>50</v>
      </c>
      <c r="AH87" s="4"/>
      <c r="AK87" s="26"/>
      <c r="AL87">
        <v>15</v>
      </c>
      <c r="AP87" s="26"/>
      <c r="AQ87">
        <v>20</v>
      </c>
      <c r="AT87" s="4"/>
      <c r="AV87" s="22"/>
      <c r="AW87">
        <v>25</v>
      </c>
      <c r="BA87" s="22"/>
      <c r="BB87">
        <v>50</v>
      </c>
      <c r="BE87" s="4"/>
    </row>
    <row r="88" spans="1:57" x14ac:dyDescent="0.25">
      <c r="F88" s="1"/>
      <c r="K88" s="4"/>
      <c r="M88" s="26"/>
      <c r="N88">
        <v>20</v>
      </c>
      <c r="R88" s="26"/>
      <c r="S88">
        <v>15</v>
      </c>
      <c r="V88" s="4"/>
      <c r="X88" s="22"/>
      <c r="Y88">
        <v>20</v>
      </c>
      <c r="AC88" s="22"/>
      <c r="AD88">
        <v>5</v>
      </c>
      <c r="AH88" s="4"/>
      <c r="AK88" s="26"/>
      <c r="AL88">
        <v>35</v>
      </c>
      <c r="AP88" s="26"/>
      <c r="AQ88">
        <v>40</v>
      </c>
      <c r="AT88" s="4"/>
      <c r="AV88" s="22"/>
      <c r="AW88">
        <v>15</v>
      </c>
      <c r="BA88" s="22"/>
      <c r="BB88">
        <v>95</v>
      </c>
      <c r="BE88" s="4"/>
    </row>
    <row r="89" spans="1:57" x14ac:dyDescent="0.25">
      <c r="F89" s="1"/>
      <c r="K89" s="4"/>
      <c r="M89" s="26"/>
      <c r="N89">
        <v>140</v>
      </c>
      <c r="R89" s="26"/>
      <c r="S89">
        <v>5</v>
      </c>
      <c r="V89" s="4"/>
      <c r="X89" s="22"/>
      <c r="Y89">
        <v>15</v>
      </c>
      <c r="AC89" s="22"/>
      <c r="AD89">
        <v>30</v>
      </c>
      <c r="AH89" s="4"/>
      <c r="AK89" s="26"/>
      <c r="AL89">
        <v>15</v>
      </c>
      <c r="AP89" s="26"/>
      <c r="AQ89">
        <v>5</v>
      </c>
      <c r="AT89" s="4"/>
      <c r="AV89" s="22"/>
      <c r="AW89">
        <v>20</v>
      </c>
      <c r="BA89" s="22"/>
      <c r="BB89">
        <v>60</v>
      </c>
      <c r="BE89" s="4"/>
    </row>
    <row r="90" spans="1:57" x14ac:dyDescent="0.25">
      <c r="F90" s="1"/>
      <c r="K90" s="4"/>
      <c r="M90" s="26"/>
      <c r="N90">
        <v>95</v>
      </c>
      <c r="R90" s="26"/>
      <c r="S90">
        <v>5</v>
      </c>
      <c r="V90" s="4"/>
      <c r="X90" s="22"/>
      <c r="Y90">
        <v>15</v>
      </c>
      <c r="AC90" s="22"/>
      <c r="AD90">
        <v>15</v>
      </c>
      <c r="AH90" s="4"/>
      <c r="AK90" s="26"/>
      <c r="AL90">
        <v>15</v>
      </c>
      <c r="AP90" s="26"/>
      <c r="AQ90">
        <v>30</v>
      </c>
      <c r="AT90" s="4"/>
      <c r="AV90" s="22"/>
      <c r="AW90">
        <v>15</v>
      </c>
      <c r="BA90" s="22"/>
      <c r="BB90">
        <v>100</v>
      </c>
      <c r="BE90" s="4"/>
    </row>
    <row r="91" spans="1:57" x14ac:dyDescent="0.25">
      <c r="F91" s="1"/>
      <c r="K91" s="4"/>
      <c r="M91" s="26"/>
      <c r="N91">
        <v>65</v>
      </c>
      <c r="R91" s="26"/>
      <c r="S91">
        <v>40</v>
      </c>
      <c r="V91" s="4"/>
      <c r="X91" s="22"/>
      <c r="Y91">
        <v>15</v>
      </c>
      <c r="AC91" s="22"/>
      <c r="AD91">
        <v>40</v>
      </c>
      <c r="AH91" s="4"/>
      <c r="AK91" s="26"/>
      <c r="AL91">
        <v>80</v>
      </c>
      <c r="AP91" s="26"/>
      <c r="AQ91">
        <v>5</v>
      </c>
      <c r="AT91" s="4"/>
      <c r="AV91" s="22"/>
      <c r="AW91">
        <v>20</v>
      </c>
      <c r="BA91" s="22"/>
      <c r="BB91">
        <v>215</v>
      </c>
      <c r="BE91" s="4"/>
    </row>
    <row r="92" spans="1:57" x14ac:dyDescent="0.25">
      <c r="F92" s="1"/>
      <c r="K92" s="4"/>
      <c r="M92" s="26"/>
      <c r="N92">
        <v>30</v>
      </c>
      <c r="R92" s="26"/>
      <c r="S92">
        <v>235</v>
      </c>
      <c r="V92" s="4"/>
      <c r="X92" s="22"/>
      <c r="Y92">
        <v>40</v>
      </c>
      <c r="AC92" s="22"/>
      <c r="AD92">
        <v>30</v>
      </c>
      <c r="AH92" s="4"/>
      <c r="AK92" s="26"/>
      <c r="AL92">
        <v>395</v>
      </c>
      <c r="AP92" s="26"/>
      <c r="AQ92">
        <v>30</v>
      </c>
      <c r="AT92" s="4"/>
      <c r="AV92" s="22"/>
      <c r="AW92">
        <v>30</v>
      </c>
      <c r="BA92" s="22"/>
      <c r="BB92">
        <v>10</v>
      </c>
      <c r="BE92" s="4"/>
    </row>
    <row r="93" spans="1:57" x14ac:dyDescent="0.25">
      <c r="K93" s="4"/>
      <c r="M93" s="26"/>
      <c r="N93">
        <v>60</v>
      </c>
      <c r="R93" s="26"/>
      <c r="S93">
        <v>45</v>
      </c>
      <c r="V93" s="4"/>
      <c r="X93" s="22" t="s">
        <v>106</v>
      </c>
      <c r="Y93">
        <v>15</v>
      </c>
      <c r="AC93" s="22"/>
      <c r="AD93">
        <v>60</v>
      </c>
      <c r="AH93" s="4"/>
      <c r="AK93" s="26"/>
      <c r="AL93">
        <v>15</v>
      </c>
      <c r="AP93" s="26"/>
      <c r="AQ93">
        <v>30</v>
      </c>
      <c r="AT93" s="4"/>
      <c r="AV93" s="26">
        <v>42500</v>
      </c>
      <c r="AW93">
        <v>30</v>
      </c>
      <c r="BA93" s="26">
        <v>42500</v>
      </c>
      <c r="BB93">
        <v>40</v>
      </c>
      <c r="BE93" s="4"/>
    </row>
    <row r="94" spans="1:57" x14ac:dyDescent="0.25">
      <c r="K94" s="4"/>
      <c r="M94" s="26"/>
      <c r="N94">
        <v>20</v>
      </c>
      <c r="R94" s="26"/>
      <c r="S94">
        <v>35</v>
      </c>
      <c r="V94" s="4"/>
      <c r="X94" s="22"/>
      <c r="Y94">
        <v>15</v>
      </c>
      <c r="AC94" s="22"/>
      <c r="AD94">
        <v>120</v>
      </c>
      <c r="AH94" s="4"/>
      <c r="AK94" s="26"/>
      <c r="AL94">
        <v>35</v>
      </c>
      <c r="AP94" s="26"/>
      <c r="AQ94">
        <v>40</v>
      </c>
      <c r="AT94" s="4"/>
      <c r="AV94" s="26"/>
      <c r="AW94">
        <v>20</v>
      </c>
      <c r="BA94" s="26"/>
      <c r="BB94">
        <v>30</v>
      </c>
      <c r="BE94" s="4"/>
    </row>
    <row r="95" spans="1:5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M95" s="26"/>
      <c r="N95">
        <v>30</v>
      </c>
      <c r="R95" s="26"/>
      <c r="S95">
        <v>5</v>
      </c>
      <c r="V95" s="4"/>
      <c r="X95" s="22"/>
      <c r="Y95">
        <v>255</v>
      </c>
      <c r="AC95" s="22" t="s">
        <v>106</v>
      </c>
      <c r="AD95">
        <v>30</v>
      </c>
      <c r="AH95" s="4"/>
      <c r="AK95" s="26"/>
      <c r="AL95">
        <v>35</v>
      </c>
      <c r="AP95" s="26"/>
      <c r="AQ95">
        <v>20</v>
      </c>
      <c r="AT95" s="4"/>
      <c r="AV95" s="26"/>
      <c r="AW95">
        <v>80</v>
      </c>
      <c r="BA95" s="26"/>
      <c r="BB95">
        <v>15</v>
      </c>
      <c r="BE95" s="4"/>
    </row>
    <row r="96" spans="1:57" x14ac:dyDescent="0.25">
      <c r="K96" s="4"/>
      <c r="M96" s="26"/>
      <c r="N96">
        <v>20</v>
      </c>
      <c r="R96" s="26"/>
      <c r="S96">
        <v>20</v>
      </c>
      <c r="V96" s="4"/>
      <c r="X96" s="22"/>
      <c r="Y96">
        <v>15</v>
      </c>
      <c r="AC96" s="22"/>
      <c r="AD96">
        <v>35</v>
      </c>
      <c r="AH96" s="4"/>
      <c r="AK96" s="26"/>
      <c r="AL96">
        <v>15</v>
      </c>
      <c r="AP96" s="26"/>
      <c r="AQ96">
        <v>30</v>
      </c>
      <c r="AT96" s="4"/>
      <c r="AV96" s="26"/>
      <c r="AW96">
        <v>265</v>
      </c>
      <c r="BA96" s="26"/>
      <c r="BB96">
        <v>10</v>
      </c>
      <c r="BE96" s="4"/>
    </row>
    <row r="97" spans="11:57" x14ac:dyDescent="0.25">
      <c r="K97" s="4"/>
      <c r="M97" s="26"/>
      <c r="N97">
        <v>65</v>
      </c>
      <c r="R97" s="26"/>
      <c r="S97">
        <v>30</v>
      </c>
      <c r="V97" s="4"/>
      <c r="X97" s="22"/>
      <c r="Y97">
        <v>25</v>
      </c>
      <c r="AC97" s="22"/>
      <c r="AD97">
        <v>10</v>
      </c>
      <c r="AH97" s="4"/>
      <c r="AK97" s="26"/>
      <c r="AL97">
        <v>15</v>
      </c>
      <c r="AP97" s="26"/>
      <c r="AQ97">
        <v>50</v>
      </c>
      <c r="AT97" s="4"/>
      <c r="AV97" s="26"/>
      <c r="AW97">
        <v>50</v>
      </c>
      <c r="BA97" s="26"/>
      <c r="BB97">
        <v>5</v>
      </c>
      <c r="BE97" s="4"/>
    </row>
    <row r="98" spans="11:57" x14ac:dyDescent="0.25">
      <c r="K98" s="4"/>
      <c r="M98" s="26"/>
      <c r="N98">
        <v>25</v>
      </c>
      <c r="R98" s="26"/>
      <c r="S98">
        <v>40</v>
      </c>
      <c r="V98" s="4"/>
      <c r="X98" s="22"/>
      <c r="Y98">
        <v>15</v>
      </c>
      <c r="AC98" s="22"/>
      <c r="AD98">
        <v>5</v>
      </c>
      <c r="AH98" s="4"/>
      <c r="AK98" s="26"/>
      <c r="AL98">
        <v>15</v>
      </c>
      <c r="AP98" s="26"/>
      <c r="AQ98">
        <v>30</v>
      </c>
      <c r="AT98" s="4"/>
      <c r="AV98" s="26"/>
      <c r="AW98">
        <v>20</v>
      </c>
      <c r="BA98" s="26"/>
      <c r="BB98">
        <v>5</v>
      </c>
      <c r="BE98" s="4"/>
    </row>
    <row r="99" spans="11:57" x14ac:dyDescent="0.25">
      <c r="K99" s="4"/>
      <c r="M99" s="26"/>
      <c r="N99">
        <v>20</v>
      </c>
      <c r="R99" s="26"/>
      <c r="S99">
        <v>5</v>
      </c>
      <c r="V99" s="4"/>
      <c r="X99" s="22"/>
      <c r="Y99">
        <v>105</v>
      </c>
      <c r="AC99" s="22"/>
      <c r="AD99">
        <v>310</v>
      </c>
      <c r="AH99" s="4"/>
      <c r="AK99" s="26"/>
      <c r="AL99">
        <v>1735</v>
      </c>
      <c r="AP99" s="26"/>
      <c r="AQ99">
        <v>15</v>
      </c>
      <c r="AT99" s="4"/>
      <c r="AV99" s="26"/>
      <c r="AW99">
        <v>20</v>
      </c>
      <c r="BA99" s="26"/>
      <c r="BB99">
        <v>20</v>
      </c>
      <c r="BE99" s="4"/>
    </row>
    <row r="100" spans="11:57" x14ac:dyDescent="0.25">
      <c r="K100" s="4"/>
      <c r="M100" s="26"/>
      <c r="N100">
        <v>3710</v>
      </c>
      <c r="R100" s="26"/>
      <c r="S100">
        <v>30</v>
      </c>
      <c r="V100" s="4"/>
      <c r="X100" s="22"/>
      <c r="Y100">
        <v>45</v>
      </c>
      <c r="AC100" s="22"/>
      <c r="AD100">
        <v>545</v>
      </c>
      <c r="AH100" s="4"/>
      <c r="AK100" s="26"/>
      <c r="AL100">
        <v>40</v>
      </c>
      <c r="AP100" s="26"/>
      <c r="AQ100">
        <v>60</v>
      </c>
      <c r="AT100" s="4"/>
      <c r="AV100" s="26"/>
      <c r="AW100">
        <v>65</v>
      </c>
      <c r="BA100" s="26"/>
      <c r="BB100">
        <v>10</v>
      </c>
      <c r="BE100" s="4"/>
    </row>
    <row r="101" spans="11:57" x14ac:dyDescent="0.25">
      <c r="K101" s="4"/>
      <c r="M101" s="26"/>
      <c r="N101">
        <v>65</v>
      </c>
      <c r="R101" s="26"/>
      <c r="S101">
        <v>10</v>
      </c>
      <c r="V101" s="4"/>
      <c r="X101" s="22"/>
      <c r="Y101">
        <v>25</v>
      </c>
      <c r="AC101" s="22"/>
      <c r="AD101">
        <v>20</v>
      </c>
      <c r="AH101" s="4"/>
      <c r="AK101" s="26"/>
      <c r="AL101">
        <v>15</v>
      </c>
      <c r="AP101" s="26"/>
      <c r="AQ101">
        <v>140</v>
      </c>
      <c r="AT101" s="4"/>
      <c r="AV101" s="26"/>
      <c r="AW101">
        <v>245</v>
      </c>
      <c r="BA101" s="26"/>
      <c r="BB101">
        <v>5</v>
      </c>
      <c r="BE101" s="4"/>
    </row>
    <row r="102" spans="11:57" x14ac:dyDescent="0.25">
      <c r="K102" s="4"/>
      <c r="M102" s="26">
        <v>42653</v>
      </c>
      <c r="N102">
        <v>20</v>
      </c>
      <c r="R102" s="26"/>
      <c r="S102">
        <v>65</v>
      </c>
      <c r="V102" s="4"/>
      <c r="X102" s="22"/>
      <c r="Y102">
        <v>15</v>
      </c>
      <c r="AC102" s="22"/>
      <c r="AD102">
        <v>5</v>
      </c>
      <c r="AH102" s="4"/>
      <c r="AK102" s="26"/>
      <c r="AL102">
        <v>40</v>
      </c>
      <c r="AP102" s="26"/>
      <c r="AQ102">
        <v>10</v>
      </c>
      <c r="AT102" s="4"/>
      <c r="AV102" s="26"/>
      <c r="AW102">
        <v>90</v>
      </c>
      <c r="BA102" s="26"/>
      <c r="BB102">
        <v>5</v>
      </c>
      <c r="BE102" s="4"/>
    </row>
    <row r="103" spans="11:57" x14ac:dyDescent="0.25">
      <c r="K103" s="4"/>
      <c r="M103" s="26"/>
      <c r="N103">
        <v>65</v>
      </c>
      <c r="R103" s="26"/>
      <c r="S103">
        <v>50</v>
      </c>
      <c r="V103" s="4"/>
      <c r="X103" s="22"/>
      <c r="Y103">
        <v>430</v>
      </c>
      <c r="AC103" s="22"/>
      <c r="AD103">
        <v>90</v>
      </c>
      <c r="AH103" s="4"/>
      <c r="AK103" s="26"/>
      <c r="AL103">
        <v>55</v>
      </c>
      <c r="AP103" s="26"/>
      <c r="AQ103">
        <v>10</v>
      </c>
      <c r="AT103" s="4"/>
      <c r="AV103" s="26"/>
      <c r="AW103">
        <v>30</v>
      </c>
      <c r="BA103" s="26"/>
      <c r="BB103">
        <v>80</v>
      </c>
      <c r="BE103" s="4"/>
    </row>
    <row r="104" spans="11:57" x14ac:dyDescent="0.25">
      <c r="K104" s="4"/>
      <c r="M104" s="26"/>
      <c r="N104">
        <v>15</v>
      </c>
      <c r="R104" s="26">
        <v>42653</v>
      </c>
      <c r="S104">
        <v>1290</v>
      </c>
      <c r="V104" s="4"/>
      <c r="X104" s="22"/>
      <c r="Y104">
        <v>40</v>
      </c>
      <c r="AC104" s="22"/>
      <c r="AD104">
        <v>40</v>
      </c>
      <c r="AH104" s="4"/>
      <c r="AK104" s="26"/>
      <c r="AL104">
        <v>20</v>
      </c>
      <c r="AP104" s="26"/>
      <c r="AQ104">
        <v>5</v>
      </c>
      <c r="AT104" s="4"/>
      <c r="AV104" s="26"/>
      <c r="AW104">
        <v>15</v>
      </c>
      <c r="BA104" s="26"/>
      <c r="BB104">
        <v>30</v>
      </c>
      <c r="BE104" s="4"/>
    </row>
    <row r="105" spans="11:57" x14ac:dyDescent="0.25">
      <c r="K105" s="4"/>
      <c r="M105" s="26"/>
      <c r="N105">
        <v>15</v>
      </c>
      <c r="R105" s="26"/>
      <c r="S105">
        <v>270</v>
      </c>
      <c r="V105" s="4"/>
      <c r="X105" s="22"/>
      <c r="Y105">
        <v>25</v>
      </c>
      <c r="AC105" s="22"/>
      <c r="AD105">
        <v>5</v>
      </c>
      <c r="AH105" s="4"/>
      <c r="AK105" s="26"/>
      <c r="AL105">
        <v>15</v>
      </c>
      <c r="AP105" s="26"/>
      <c r="AQ105">
        <v>15</v>
      </c>
      <c r="AT105" s="4"/>
      <c r="AV105" s="26"/>
      <c r="AW105">
        <v>45</v>
      </c>
      <c r="BA105" s="26"/>
      <c r="BB105">
        <v>25</v>
      </c>
      <c r="BE105" s="4"/>
    </row>
    <row r="106" spans="11:57" x14ac:dyDescent="0.25">
      <c r="K106" s="4"/>
      <c r="M106" s="26"/>
      <c r="N106">
        <v>105</v>
      </c>
      <c r="R106" s="26"/>
      <c r="S106">
        <v>10</v>
      </c>
      <c r="V106" s="4"/>
      <c r="X106" s="22"/>
      <c r="Y106">
        <v>20</v>
      </c>
      <c r="AC106" s="22"/>
      <c r="AD106">
        <v>60</v>
      </c>
      <c r="AH106" s="4"/>
      <c r="AK106" s="26"/>
      <c r="AL106">
        <v>30</v>
      </c>
      <c r="AP106" s="26"/>
      <c r="AQ106">
        <v>70</v>
      </c>
      <c r="AT106" s="4"/>
      <c r="AV106" s="26"/>
      <c r="AW106">
        <v>15</v>
      </c>
      <c r="BA106" s="26"/>
      <c r="BB106">
        <v>5</v>
      </c>
      <c r="BE106" s="4"/>
    </row>
    <row r="107" spans="11:57" x14ac:dyDescent="0.25">
      <c r="K107" s="4"/>
      <c r="M107" s="26"/>
      <c r="N107">
        <v>60</v>
      </c>
      <c r="R107" s="26"/>
      <c r="S107">
        <v>20</v>
      </c>
      <c r="V107" s="4"/>
      <c r="X107" s="22"/>
      <c r="Y107">
        <v>15</v>
      </c>
      <c r="AC107" s="22"/>
      <c r="AD107">
        <v>105</v>
      </c>
      <c r="AH107" s="4"/>
      <c r="AK107" s="26"/>
      <c r="AL107">
        <v>35</v>
      </c>
      <c r="AP107" s="26"/>
      <c r="AQ107">
        <v>145</v>
      </c>
      <c r="AT107" s="4"/>
      <c r="AV107" s="26"/>
      <c r="AW107">
        <v>165</v>
      </c>
      <c r="BA107" s="26"/>
      <c r="BB107">
        <v>5</v>
      </c>
      <c r="BE107" s="4"/>
    </row>
    <row r="108" spans="11:57" x14ac:dyDescent="0.25">
      <c r="K108" s="4"/>
      <c r="M108" s="26">
        <v>42684</v>
      </c>
      <c r="N108">
        <v>30</v>
      </c>
      <c r="R108" s="26"/>
      <c r="S108">
        <v>35</v>
      </c>
      <c r="V108" s="4"/>
      <c r="X108" s="22"/>
      <c r="Y108">
        <v>15</v>
      </c>
      <c r="AC108" s="22"/>
      <c r="AD108">
        <v>5</v>
      </c>
      <c r="AH108" s="4"/>
      <c r="AK108" s="26"/>
      <c r="AL108">
        <v>15</v>
      </c>
      <c r="AP108" s="26"/>
      <c r="AQ108">
        <v>55</v>
      </c>
      <c r="AT108" s="4"/>
      <c r="AV108" s="26"/>
      <c r="AW108">
        <v>25</v>
      </c>
      <c r="BA108" s="26"/>
      <c r="BB108">
        <v>75</v>
      </c>
      <c r="BE108" s="4"/>
    </row>
    <row r="109" spans="11:57" x14ac:dyDescent="0.25">
      <c r="K109" s="4"/>
      <c r="M109" s="26"/>
      <c r="N109">
        <v>95</v>
      </c>
      <c r="R109" s="26"/>
      <c r="S109">
        <v>15</v>
      </c>
      <c r="V109" s="4"/>
      <c r="X109" s="22"/>
      <c r="Y109">
        <v>25</v>
      </c>
      <c r="AC109" s="22"/>
      <c r="AD109">
        <v>5</v>
      </c>
      <c r="AH109" s="4"/>
      <c r="AK109" s="26"/>
      <c r="AL109">
        <v>20</v>
      </c>
      <c r="AP109" s="26"/>
      <c r="AQ109">
        <v>20</v>
      </c>
      <c r="AT109" s="4"/>
      <c r="AV109" s="26"/>
      <c r="AW109">
        <v>25</v>
      </c>
      <c r="BA109" s="26"/>
      <c r="BB109">
        <v>20</v>
      </c>
      <c r="BE109" s="4"/>
    </row>
    <row r="110" spans="11:57" x14ac:dyDescent="0.25">
      <c r="K110" s="4"/>
      <c r="M110" s="26"/>
      <c r="N110">
        <v>170</v>
      </c>
      <c r="R110" s="26">
        <v>42684</v>
      </c>
      <c r="S110">
        <v>115</v>
      </c>
      <c r="V110" s="4"/>
      <c r="X110" s="22"/>
      <c r="Y110">
        <v>25</v>
      </c>
      <c r="AC110" s="22"/>
      <c r="AD110">
        <v>115</v>
      </c>
      <c r="AH110" s="4"/>
      <c r="AK110" s="26"/>
      <c r="AL110">
        <v>205</v>
      </c>
      <c r="AP110" s="26"/>
      <c r="AQ110">
        <v>20</v>
      </c>
      <c r="AT110" s="4"/>
      <c r="AV110" s="26"/>
      <c r="AW110">
        <v>25</v>
      </c>
      <c r="BA110" s="26"/>
      <c r="BB110">
        <v>80</v>
      </c>
      <c r="BE110" s="4"/>
    </row>
    <row r="111" spans="11:57" x14ac:dyDescent="0.25">
      <c r="K111" s="4"/>
      <c r="M111" s="26"/>
      <c r="N111">
        <v>105</v>
      </c>
      <c r="R111" s="26"/>
      <c r="S111">
        <v>5</v>
      </c>
      <c r="V111" s="4"/>
      <c r="X111" s="22"/>
      <c r="Y111">
        <v>15</v>
      </c>
      <c r="AC111" s="22"/>
      <c r="AD111">
        <v>50</v>
      </c>
      <c r="AH111" s="4"/>
      <c r="AK111" s="26"/>
      <c r="AL111">
        <v>15</v>
      </c>
      <c r="AP111" s="26"/>
      <c r="AQ111">
        <v>10</v>
      </c>
      <c r="AT111" s="4"/>
      <c r="AV111" s="26"/>
      <c r="AW111">
        <v>275</v>
      </c>
      <c r="BA111" s="26"/>
      <c r="BB111">
        <v>55</v>
      </c>
      <c r="BE111" s="4"/>
    </row>
    <row r="112" spans="11:57" x14ac:dyDescent="0.25">
      <c r="K112" s="4"/>
      <c r="M112" s="26"/>
      <c r="N112">
        <v>95</v>
      </c>
      <c r="R112" s="26"/>
      <c r="S112">
        <v>5</v>
      </c>
      <c r="V112" s="4"/>
      <c r="X112" s="22"/>
      <c r="Y112">
        <v>15</v>
      </c>
      <c r="AC112" s="22"/>
      <c r="AD112">
        <v>215</v>
      </c>
      <c r="AH112" s="4"/>
      <c r="AK112" s="26"/>
      <c r="AL112">
        <v>15</v>
      </c>
      <c r="AP112" s="26"/>
      <c r="AQ112">
        <v>25</v>
      </c>
      <c r="AT112" s="4"/>
      <c r="AV112" s="26"/>
      <c r="AW112">
        <v>270</v>
      </c>
      <c r="BA112" s="26"/>
      <c r="BB112">
        <v>5</v>
      </c>
      <c r="BE112" s="4"/>
    </row>
    <row r="113" spans="11:57" x14ac:dyDescent="0.25">
      <c r="K113" s="4"/>
      <c r="M113" s="26"/>
      <c r="N113">
        <v>25</v>
      </c>
      <c r="R113" s="26"/>
      <c r="S113">
        <v>15</v>
      </c>
      <c r="V113" s="4"/>
      <c r="X113" s="22"/>
      <c r="Y113">
        <v>110</v>
      </c>
      <c r="AC113" s="22"/>
      <c r="AD113">
        <v>80</v>
      </c>
      <c r="AH113" s="4"/>
      <c r="AK113" s="26"/>
      <c r="AL113">
        <v>75</v>
      </c>
      <c r="AP113" s="26"/>
      <c r="AQ113">
        <v>75</v>
      </c>
      <c r="AT113" s="4"/>
      <c r="AV113" s="26"/>
      <c r="AW113">
        <v>15</v>
      </c>
      <c r="BA113" s="26"/>
      <c r="BB113">
        <v>55</v>
      </c>
      <c r="BE113" s="4"/>
    </row>
    <row r="114" spans="11:57" x14ac:dyDescent="0.25">
      <c r="K114" s="4"/>
      <c r="M114" s="26"/>
      <c r="N114">
        <v>35</v>
      </c>
      <c r="R114" s="26"/>
      <c r="S114">
        <v>105</v>
      </c>
      <c r="V114" s="4"/>
      <c r="X114" s="22"/>
      <c r="Y114">
        <v>20</v>
      </c>
      <c r="AC114" s="22"/>
      <c r="AD114">
        <v>5</v>
      </c>
      <c r="AH114" s="4"/>
      <c r="AK114" s="26"/>
      <c r="AL114">
        <v>25</v>
      </c>
      <c r="AP114" s="26"/>
      <c r="AQ114">
        <v>55</v>
      </c>
      <c r="AT114" s="4"/>
      <c r="AV114" s="26"/>
      <c r="AW114">
        <v>50</v>
      </c>
      <c r="BA114" s="26"/>
      <c r="BB114">
        <v>200</v>
      </c>
      <c r="BE114" s="4"/>
    </row>
    <row r="115" spans="11:57" x14ac:dyDescent="0.25">
      <c r="K115" s="4"/>
      <c r="M115" s="26"/>
      <c r="N115">
        <v>20</v>
      </c>
      <c r="R115" s="26"/>
      <c r="S115">
        <v>65</v>
      </c>
      <c r="V115" s="4"/>
      <c r="X115" s="22"/>
      <c r="Y115">
        <v>20</v>
      </c>
      <c r="AC115" s="22"/>
      <c r="AD115">
        <v>5</v>
      </c>
      <c r="AH115" s="4"/>
      <c r="AK115" s="26"/>
      <c r="AL115">
        <v>15</v>
      </c>
      <c r="AP115" s="26"/>
      <c r="AQ115">
        <v>25</v>
      </c>
      <c r="AT115" s="4"/>
      <c r="BE115" s="4"/>
    </row>
    <row r="116" spans="11:57" x14ac:dyDescent="0.25">
      <c r="K116" s="4"/>
      <c r="M116" s="26"/>
      <c r="N116">
        <v>15</v>
      </c>
      <c r="R116" s="26"/>
      <c r="S116">
        <v>1620</v>
      </c>
      <c r="V116" s="4"/>
      <c r="X116" s="22"/>
      <c r="Y116">
        <v>55</v>
      </c>
      <c r="AC116" s="22"/>
      <c r="AD116">
        <v>25</v>
      </c>
      <c r="AH116" s="4"/>
      <c r="AK116" s="26"/>
      <c r="AL116">
        <v>30</v>
      </c>
      <c r="AP116" s="26"/>
      <c r="AQ116">
        <v>10</v>
      </c>
      <c r="AT116" s="4"/>
      <c r="BE116" s="4"/>
    </row>
    <row r="117" spans="11:57" x14ac:dyDescent="0.25">
      <c r="K117" s="4"/>
      <c r="M117" s="26"/>
      <c r="N117">
        <v>70</v>
      </c>
      <c r="R117" s="26"/>
      <c r="S117">
        <v>1240</v>
      </c>
      <c r="V117" s="4"/>
      <c r="X117" s="22"/>
      <c r="Y117">
        <v>680</v>
      </c>
      <c r="AC117" s="22"/>
      <c r="AD117">
        <v>5</v>
      </c>
      <c r="AH117" s="4"/>
      <c r="AK117" s="26">
        <v>42714</v>
      </c>
      <c r="AL117">
        <v>100</v>
      </c>
      <c r="AP117" s="26"/>
      <c r="AQ117">
        <v>95</v>
      </c>
      <c r="AT117" s="4"/>
      <c r="BE117" s="4"/>
    </row>
    <row r="118" spans="11:57" x14ac:dyDescent="0.25">
      <c r="K118" s="4"/>
      <c r="M118" s="26"/>
      <c r="N118">
        <v>65</v>
      </c>
      <c r="R118" s="26"/>
      <c r="S118">
        <v>10</v>
      </c>
      <c r="V118" s="4"/>
      <c r="X118" s="22"/>
      <c r="Y118">
        <v>15</v>
      </c>
      <c r="AC118" s="22"/>
      <c r="AD118">
        <v>25</v>
      </c>
      <c r="AH118" s="4"/>
      <c r="AK118" s="26"/>
      <c r="AL118">
        <v>240</v>
      </c>
      <c r="AP118" s="26"/>
      <c r="AQ118">
        <v>15</v>
      </c>
      <c r="AT118" s="4"/>
      <c r="BE118" s="4"/>
    </row>
    <row r="119" spans="11:57" x14ac:dyDescent="0.25">
      <c r="K119" s="4"/>
      <c r="M119" s="26"/>
      <c r="N119">
        <v>135</v>
      </c>
      <c r="R119" s="26"/>
      <c r="S119">
        <v>50</v>
      </c>
      <c r="V119" s="4"/>
      <c r="X119" s="22"/>
      <c r="Y119">
        <v>15</v>
      </c>
      <c r="AC119" s="22"/>
      <c r="AD119">
        <v>70</v>
      </c>
      <c r="AH119" s="4"/>
      <c r="AK119" s="26"/>
      <c r="AL119">
        <v>125</v>
      </c>
      <c r="AP119" s="26">
        <v>42714</v>
      </c>
      <c r="AQ119">
        <v>225</v>
      </c>
      <c r="AT119" s="4"/>
      <c r="BE119" s="4"/>
    </row>
    <row r="120" spans="11:57" x14ac:dyDescent="0.25">
      <c r="K120" s="4"/>
      <c r="M120" s="26"/>
      <c r="N120">
        <v>15</v>
      </c>
      <c r="R120" s="26"/>
      <c r="S120">
        <v>30</v>
      </c>
      <c r="V120" s="4"/>
      <c r="X120" s="22"/>
      <c r="Y120">
        <v>55</v>
      </c>
      <c r="AC120" s="22"/>
      <c r="AD120">
        <v>120</v>
      </c>
      <c r="AH120" s="4"/>
      <c r="AK120" s="26"/>
      <c r="AL120">
        <v>205</v>
      </c>
      <c r="AP120" s="26"/>
      <c r="AQ120">
        <v>260</v>
      </c>
      <c r="AT120" s="4"/>
      <c r="BE120" s="4"/>
    </row>
    <row r="121" spans="11:57" x14ac:dyDescent="0.25">
      <c r="K121" s="4"/>
      <c r="M121" s="26"/>
      <c r="N121">
        <v>100</v>
      </c>
      <c r="R121" s="26"/>
      <c r="S121">
        <v>5</v>
      </c>
      <c r="V121" s="4"/>
      <c r="X121" s="22"/>
      <c r="Y121">
        <v>40</v>
      </c>
      <c r="AC121" s="22"/>
      <c r="AD121">
        <v>40</v>
      </c>
      <c r="AH121" s="4"/>
      <c r="AK121" s="26"/>
      <c r="AL121">
        <v>15</v>
      </c>
      <c r="AP121" s="26"/>
      <c r="AQ121">
        <v>5</v>
      </c>
      <c r="AT121" s="4"/>
      <c r="BE121" s="4"/>
    </row>
    <row r="122" spans="11:57" x14ac:dyDescent="0.25">
      <c r="K122" s="4"/>
      <c r="M122" s="26"/>
      <c r="N122">
        <v>15</v>
      </c>
      <c r="R122" s="26"/>
      <c r="S122">
        <v>55</v>
      </c>
      <c r="V122" s="4"/>
      <c r="X122" s="22"/>
      <c r="Y122">
        <v>40</v>
      </c>
      <c r="AC122" s="22"/>
      <c r="AD122">
        <v>5</v>
      </c>
      <c r="AH122" s="4"/>
      <c r="AK122" s="26"/>
      <c r="AL122">
        <v>520</v>
      </c>
      <c r="AP122" s="26"/>
      <c r="AQ122">
        <v>5</v>
      </c>
      <c r="AT122" s="4"/>
      <c r="BE122" s="4"/>
    </row>
    <row r="123" spans="11:57" x14ac:dyDescent="0.25">
      <c r="K123" s="4"/>
      <c r="M123" s="26"/>
      <c r="N123">
        <v>150</v>
      </c>
      <c r="R123" s="26"/>
      <c r="S123">
        <v>805</v>
      </c>
      <c r="V123" s="4"/>
      <c r="X123" s="22"/>
      <c r="Y123">
        <v>160</v>
      </c>
      <c r="AC123" s="22"/>
      <c r="AD123">
        <v>40</v>
      </c>
      <c r="AH123" s="4"/>
      <c r="AK123" s="26"/>
      <c r="AL123">
        <v>150</v>
      </c>
      <c r="AP123" s="26"/>
      <c r="AQ123">
        <v>5</v>
      </c>
      <c r="AT123" s="4"/>
      <c r="BE123" s="4"/>
    </row>
    <row r="124" spans="11:57" x14ac:dyDescent="0.25">
      <c r="K124" s="4"/>
      <c r="M124" s="26"/>
      <c r="N124">
        <v>740</v>
      </c>
      <c r="R124" s="26"/>
      <c r="S124">
        <v>25</v>
      </c>
      <c r="V124" s="4"/>
      <c r="X124" s="22"/>
      <c r="Y124">
        <v>25</v>
      </c>
      <c r="AC124" s="22"/>
      <c r="AD124">
        <v>10</v>
      </c>
      <c r="AH124" s="4"/>
      <c r="AK124" s="26"/>
      <c r="AL124">
        <v>30</v>
      </c>
      <c r="AP124" s="26"/>
      <c r="AQ124">
        <v>5</v>
      </c>
      <c r="AT124" s="4"/>
      <c r="BE124" s="4"/>
    </row>
    <row r="125" spans="11:57" x14ac:dyDescent="0.25">
      <c r="K125" s="4"/>
      <c r="M125" s="26"/>
      <c r="N125">
        <v>295</v>
      </c>
      <c r="R125" s="26"/>
      <c r="S125">
        <v>45</v>
      </c>
      <c r="V125" s="4"/>
      <c r="X125" s="22"/>
      <c r="Y125">
        <v>15</v>
      </c>
      <c r="AC125" s="22"/>
      <c r="AD125">
        <v>5</v>
      </c>
      <c r="AH125" s="4"/>
      <c r="AK125" s="26"/>
      <c r="AL125">
        <v>135</v>
      </c>
      <c r="AP125" s="26"/>
      <c r="AQ125">
        <v>10</v>
      </c>
      <c r="AT125" s="4"/>
      <c r="BE125" s="4"/>
    </row>
    <row r="126" spans="11:57" x14ac:dyDescent="0.25">
      <c r="K126" s="4"/>
      <c r="M126" s="26"/>
      <c r="N126">
        <v>1020</v>
      </c>
      <c r="R126" s="26"/>
      <c r="S126">
        <v>620</v>
      </c>
      <c r="V126" s="4"/>
      <c r="X126" s="22"/>
      <c r="Y126">
        <v>60</v>
      </c>
      <c r="AC126" s="22"/>
      <c r="AD126">
        <v>15</v>
      </c>
      <c r="AH126" s="4"/>
      <c r="AK126" s="26"/>
      <c r="AL126">
        <v>25</v>
      </c>
      <c r="AP126" s="26"/>
      <c r="AQ126">
        <v>15</v>
      </c>
      <c r="AT126" s="4"/>
      <c r="BE126" s="4"/>
    </row>
    <row r="127" spans="11:57" x14ac:dyDescent="0.25">
      <c r="K127" s="4"/>
      <c r="M127" s="26"/>
      <c r="N127">
        <v>50</v>
      </c>
      <c r="R127" s="26"/>
      <c r="S127">
        <v>5</v>
      </c>
      <c r="V127" s="4"/>
      <c r="X127" s="22"/>
      <c r="Y127">
        <v>20</v>
      </c>
      <c r="AC127" s="22"/>
      <c r="AD127">
        <v>35</v>
      </c>
      <c r="AH127" s="4"/>
      <c r="AK127" s="26"/>
      <c r="AL127">
        <v>35</v>
      </c>
      <c r="AP127" s="26"/>
      <c r="AQ127">
        <v>15</v>
      </c>
      <c r="AT127" s="4"/>
      <c r="BE127" s="4"/>
    </row>
    <row r="128" spans="11:57" x14ac:dyDescent="0.25">
      <c r="K128" s="4"/>
      <c r="M128" s="26"/>
      <c r="N128">
        <v>115</v>
      </c>
      <c r="R128" s="26"/>
      <c r="S128">
        <v>5</v>
      </c>
      <c r="V128" s="4"/>
      <c r="X128" s="22"/>
      <c r="Y128">
        <v>25</v>
      </c>
      <c r="AC128" s="22"/>
      <c r="AD128">
        <v>5</v>
      </c>
      <c r="AH128" s="4"/>
      <c r="AK128" s="26"/>
      <c r="AL128">
        <v>15</v>
      </c>
      <c r="AP128" s="26"/>
      <c r="AQ128">
        <v>40</v>
      </c>
      <c r="AT128" s="4"/>
      <c r="BE128" s="4"/>
    </row>
    <row r="129" spans="11:57" x14ac:dyDescent="0.25">
      <c r="K129" s="4"/>
      <c r="R129" s="26"/>
      <c r="S129">
        <v>50</v>
      </c>
      <c r="V129" s="4"/>
      <c r="X129" s="22"/>
      <c r="Y129">
        <v>30</v>
      </c>
      <c r="AC129" s="22"/>
      <c r="AD129">
        <v>210</v>
      </c>
      <c r="AH129" s="4"/>
      <c r="AP129" s="26"/>
      <c r="AQ129">
        <v>20</v>
      </c>
      <c r="AT129" s="4"/>
      <c r="BE129" s="4"/>
    </row>
    <row r="130" spans="11:57" x14ac:dyDescent="0.25">
      <c r="K130" s="4"/>
      <c r="R130" s="26"/>
      <c r="S130">
        <v>30</v>
      </c>
      <c r="V130" s="4"/>
      <c r="X130" s="22"/>
      <c r="Y130">
        <v>20</v>
      </c>
      <c r="AC130" s="22"/>
      <c r="AD130">
        <v>65</v>
      </c>
      <c r="AH130" s="4"/>
      <c r="AP130" s="26"/>
      <c r="AQ130">
        <v>370</v>
      </c>
      <c r="AT130" s="4"/>
      <c r="BE130" s="4"/>
    </row>
    <row r="131" spans="11:57" x14ac:dyDescent="0.25">
      <c r="K131" s="4"/>
      <c r="R131" s="26"/>
      <c r="S131">
        <v>20</v>
      </c>
      <c r="V131" s="4"/>
      <c r="X131" s="22"/>
      <c r="Y131">
        <v>70</v>
      </c>
      <c r="AC131" s="22"/>
      <c r="AD131">
        <v>25</v>
      </c>
      <c r="AH131" s="4"/>
      <c r="AP131" s="26"/>
      <c r="AQ131">
        <v>95</v>
      </c>
      <c r="AT131" s="4"/>
      <c r="BE131" s="4"/>
    </row>
    <row r="132" spans="11:57" x14ac:dyDescent="0.25">
      <c r="K132" s="4"/>
      <c r="V132" s="4"/>
      <c r="X132" s="22"/>
      <c r="Y132">
        <v>35</v>
      </c>
      <c r="AC132" s="22"/>
      <c r="AD132">
        <v>25</v>
      </c>
      <c r="AH132" s="4"/>
      <c r="AT132" s="4"/>
      <c r="BE132" s="4"/>
    </row>
    <row r="133" spans="11:57" x14ac:dyDescent="0.25">
      <c r="K133" s="4"/>
      <c r="V133" s="4"/>
      <c r="X133" s="22"/>
      <c r="Y133">
        <v>25</v>
      </c>
      <c r="AC133" s="22"/>
      <c r="AD133">
        <v>35</v>
      </c>
      <c r="AH133" s="4"/>
      <c r="AT133" s="4"/>
      <c r="BE133" s="4"/>
    </row>
    <row r="134" spans="11:57" x14ac:dyDescent="0.25">
      <c r="K134" s="4"/>
      <c r="V134" s="4"/>
      <c r="X134" s="22"/>
      <c r="Y134">
        <v>30</v>
      </c>
      <c r="AC134" s="22"/>
      <c r="AD134">
        <v>50</v>
      </c>
      <c r="AH134" s="4"/>
      <c r="AT134" s="4"/>
      <c r="BE134" s="4"/>
    </row>
    <row r="135" spans="11:57" x14ac:dyDescent="0.25">
      <c r="K135" s="4"/>
      <c r="V135" s="4"/>
      <c r="X135" s="22"/>
      <c r="Y135">
        <v>15</v>
      </c>
      <c r="AC135" s="22"/>
      <c r="AD135">
        <v>45</v>
      </c>
      <c r="AH135" s="4"/>
      <c r="AT135" s="4"/>
      <c r="BE135" s="4"/>
    </row>
    <row r="136" spans="11:57" x14ac:dyDescent="0.25">
      <c r="K136" s="4"/>
      <c r="V136" s="4"/>
      <c r="X136" s="22"/>
      <c r="Y136">
        <v>20</v>
      </c>
      <c r="AC136" s="22"/>
      <c r="AD136">
        <v>45</v>
      </c>
      <c r="AH136" s="4"/>
      <c r="AT136" s="4"/>
      <c r="BE136" s="4"/>
    </row>
    <row r="137" spans="11:57" x14ac:dyDescent="0.25">
      <c r="K137" s="4"/>
      <c r="M137" t="s">
        <v>6</v>
      </c>
      <c r="N137">
        <f>AVERAGE(N4:N128)</f>
        <v>88.6</v>
      </c>
      <c r="O137">
        <f>AVERAGE(O4:O128)</f>
        <v>42.61904761904762</v>
      </c>
      <c r="R137" t="s">
        <v>6</v>
      </c>
      <c r="S137">
        <f>AVERAGE(S4:S131)</f>
        <v>138.0078125</v>
      </c>
      <c r="T137">
        <f>AVERAGE(T4:T131)</f>
        <v>45.952380952380949</v>
      </c>
      <c r="V137" s="4"/>
      <c r="AC137" s="22"/>
      <c r="AD137">
        <v>65</v>
      </c>
      <c r="AH137" s="4"/>
      <c r="AT137" s="4"/>
      <c r="BE137" s="4"/>
    </row>
    <row r="138" spans="11:57" x14ac:dyDescent="0.25">
      <c r="K138" s="4"/>
      <c r="M138" t="s">
        <v>7</v>
      </c>
      <c r="N138">
        <f>MEDIAN(N4:N128)</f>
        <v>20</v>
      </c>
      <c r="O138">
        <f>MEDIAN(O4:O128)</f>
        <v>20</v>
      </c>
      <c r="R138" t="s">
        <v>7</v>
      </c>
      <c r="S138">
        <f>MEDIAN(S4:S131)</f>
        <v>45</v>
      </c>
      <c r="T138">
        <f>MEDIAN(T4:T131)</f>
        <v>30</v>
      </c>
      <c r="V138" s="4"/>
      <c r="AC138" s="22"/>
      <c r="AD138">
        <v>5</v>
      </c>
      <c r="AH138" s="4"/>
      <c r="AT138" s="4"/>
      <c r="BE138" s="4"/>
    </row>
    <row r="139" spans="11:57" x14ac:dyDescent="0.25">
      <c r="K139" s="4"/>
      <c r="M139" t="s">
        <v>21</v>
      </c>
      <c r="N139">
        <f>_xlfn.STDEV.S(N4:N128)</f>
        <v>348.30499704675776</v>
      </c>
      <c r="O139">
        <f>_xlfn.STDEV.S(O4:O128)</f>
        <v>37.135530412902668</v>
      </c>
      <c r="R139" t="s">
        <v>21</v>
      </c>
      <c r="S139">
        <f>_xlfn.STDEV.S(S4:S131)</f>
        <v>260.82949135504498</v>
      </c>
      <c r="T139">
        <f>_xlfn.STDEV.S(T4:T131)</f>
        <v>44.51457760158597</v>
      </c>
      <c r="V139" s="4"/>
      <c r="AC139" s="22"/>
      <c r="AD139">
        <v>10</v>
      </c>
      <c r="AH139" s="4"/>
      <c r="AT139" s="4"/>
      <c r="BE139" s="4"/>
    </row>
    <row r="140" spans="11:57" x14ac:dyDescent="0.25">
      <c r="K140" s="4"/>
      <c r="M140" t="s">
        <v>22</v>
      </c>
      <c r="N140">
        <f>COUNT(N4:N128)</f>
        <v>125</v>
      </c>
      <c r="O140">
        <f>COUNT(O4:O128)</f>
        <v>21</v>
      </c>
      <c r="R140" t="s">
        <v>22</v>
      </c>
      <c r="S140">
        <f>COUNT(S4:S131)</f>
        <v>128</v>
      </c>
      <c r="T140">
        <f>COUNT(T4:T131)</f>
        <v>21</v>
      </c>
      <c r="V140" s="4"/>
      <c r="AH140" s="4"/>
      <c r="AT140" s="4"/>
      <c r="BE140" s="4"/>
    </row>
    <row r="141" spans="11:57" x14ac:dyDescent="0.25">
      <c r="K141" s="4"/>
      <c r="M141" t="s">
        <v>23</v>
      </c>
      <c r="N141">
        <f>N139/SQRT(N140)</f>
        <v>31.153346011976552</v>
      </c>
      <c r="O141">
        <f>O139/SQRT(O140)</f>
        <v>8.103637099498151</v>
      </c>
      <c r="R141" t="s">
        <v>23</v>
      </c>
      <c r="S141">
        <f>S139/SQRT(S140)</f>
        <v>23.054287758823783</v>
      </c>
      <c r="T141">
        <f>T139/SQRT(T140)</f>
        <v>9.7138772089644529</v>
      </c>
      <c r="V141" s="4"/>
      <c r="AH141" s="4"/>
      <c r="AT141" s="4"/>
      <c r="BE141" s="4"/>
    </row>
    <row r="142" spans="11:57" x14ac:dyDescent="0.25">
      <c r="K142" s="4"/>
      <c r="V142" s="4"/>
      <c r="AH142" s="4"/>
      <c r="AT142" s="4"/>
      <c r="BE142" s="4"/>
    </row>
    <row r="143" spans="11:57" x14ac:dyDescent="0.25">
      <c r="K143" s="4"/>
      <c r="V143" s="4"/>
      <c r="AH143" s="4"/>
      <c r="AT143" s="4"/>
      <c r="BE143" s="4"/>
    </row>
    <row r="144" spans="11:57" x14ac:dyDescent="0.25">
      <c r="K144" s="4"/>
      <c r="V144" s="4"/>
      <c r="AH144" s="4"/>
      <c r="AT144" s="4"/>
      <c r="BE144" s="4"/>
    </row>
    <row r="145" spans="11:57" x14ac:dyDescent="0.25">
      <c r="K145" s="4"/>
      <c r="V145" s="4"/>
      <c r="AH145" s="4"/>
      <c r="AT145" s="4"/>
      <c r="BE145" s="4"/>
    </row>
    <row r="146" spans="11:57" x14ac:dyDescent="0.25">
      <c r="K146" s="4"/>
      <c r="V146" s="4"/>
      <c r="AH146" s="4"/>
      <c r="AT146" s="4"/>
      <c r="BE146" s="4"/>
    </row>
    <row r="147" spans="11:57" x14ac:dyDescent="0.25">
      <c r="K147" s="4"/>
      <c r="M147" s="24" t="s">
        <v>80</v>
      </c>
      <c r="N147" s="24"/>
      <c r="O147" s="24"/>
      <c r="T147" s="24" t="s">
        <v>81</v>
      </c>
      <c r="U147" s="24"/>
      <c r="V147" s="4"/>
      <c r="AH147" s="4"/>
      <c r="AT147" s="4"/>
      <c r="BE147" s="4"/>
    </row>
    <row r="148" spans="11:57" x14ac:dyDescent="0.25">
      <c r="K148" s="4"/>
      <c r="M148" s="17" t="s">
        <v>105</v>
      </c>
      <c r="N148" t="s">
        <v>106</v>
      </c>
      <c r="O148" s="17">
        <v>42500</v>
      </c>
      <c r="P148" s="17">
        <v>42653</v>
      </c>
      <c r="Q148" s="17">
        <v>42684</v>
      </c>
      <c r="R148" s="1" t="s">
        <v>85</v>
      </c>
      <c r="V148" s="4"/>
      <c r="X148" t="s">
        <v>6</v>
      </c>
      <c r="Y148">
        <f>AVERAGE(Y4:Y139)</f>
        <v>74.323308270676691</v>
      </c>
      <c r="Z148">
        <f>AVERAGE(Z4:Z139)</f>
        <v>76.666666666666671</v>
      </c>
      <c r="AC148" t="s">
        <v>6</v>
      </c>
      <c r="AD148">
        <f>AVERAGE(AD4:AD142)</f>
        <v>57.683823529411768</v>
      </c>
      <c r="AE148">
        <f>AVERAGE(AE4:AE142)</f>
        <v>162.22222222222223</v>
      </c>
      <c r="AH148" s="4"/>
      <c r="AK148" t="s">
        <v>6</v>
      </c>
      <c r="AL148">
        <f>AVERAGE(AL4:AL139)</f>
        <v>89.64</v>
      </c>
      <c r="AP148" t="s">
        <v>6</v>
      </c>
      <c r="AQ148">
        <f>AVERAGE(AQ4:AQ142)</f>
        <v>40.5859375</v>
      </c>
      <c r="AT148" s="4"/>
      <c r="AV148" t="s">
        <v>6</v>
      </c>
      <c r="AW148">
        <f>AVERAGE(AW4:AW139)</f>
        <v>45.090090090090094</v>
      </c>
      <c r="BA148" t="s">
        <v>6</v>
      </c>
      <c r="BB148">
        <f>AVERAGE(BB4:BB142)</f>
        <v>87.882882882882882</v>
      </c>
      <c r="BE148" s="4"/>
    </row>
    <row r="149" spans="11:57" x14ac:dyDescent="0.25">
      <c r="K149" s="4"/>
      <c r="L149" t="s">
        <v>84</v>
      </c>
      <c r="R149" s="1"/>
      <c r="T149" t="s">
        <v>84</v>
      </c>
      <c r="V149" s="4"/>
      <c r="X149" t="s">
        <v>7</v>
      </c>
      <c r="Y149">
        <f>MEDIAN(Y4:Y139)</f>
        <v>25</v>
      </c>
      <c r="Z149">
        <f>MEDIAN(Z4:Z139)</f>
        <v>20</v>
      </c>
      <c r="AC149" t="s">
        <v>7</v>
      </c>
      <c r="AD149">
        <f>MEDIAN(AD4:AD142)</f>
        <v>35</v>
      </c>
      <c r="AE149">
        <f>MEDIAN(AE4:AE142)</f>
        <v>120</v>
      </c>
      <c r="AH149" s="4"/>
      <c r="AK149" t="s">
        <v>7</v>
      </c>
      <c r="AL149">
        <f>MEDIAN(AL4:AL139)</f>
        <v>30</v>
      </c>
      <c r="AP149" t="s">
        <v>7</v>
      </c>
      <c r="AQ149">
        <f>MEDIAN(AQ4:AQ142)</f>
        <v>25</v>
      </c>
      <c r="AT149" s="4"/>
      <c r="AV149" t="s">
        <v>7</v>
      </c>
      <c r="AW149">
        <f>MEDIAN(AW4:AW139)</f>
        <v>20</v>
      </c>
      <c r="BA149" t="s">
        <v>7</v>
      </c>
      <c r="BB149">
        <f>MEDIAN(BB4:BB142)</f>
        <v>35</v>
      </c>
      <c r="BE149" s="4"/>
    </row>
    <row r="150" spans="11:57" x14ac:dyDescent="0.25">
      <c r="K150" s="4"/>
      <c r="R150" s="1"/>
      <c r="V150" s="4"/>
      <c r="X150" t="s">
        <v>21</v>
      </c>
      <c r="Y150">
        <f>_xlfn.STDEV.S(Y4:Y139)</f>
        <v>117.86256434432825</v>
      </c>
      <c r="Z150">
        <f>_xlfn.STDEV.S(Z4:Z139)</f>
        <v>148.89173919328096</v>
      </c>
      <c r="AC150" t="s">
        <v>21</v>
      </c>
      <c r="AD150">
        <f>_xlfn.STDEV.S(AD4:AD142)</f>
        <v>80.311680088301372</v>
      </c>
      <c r="AE150">
        <f>_xlfn.STDEV.S(AE4:AE142)</f>
        <v>177.41390713369807</v>
      </c>
      <c r="AH150" s="4"/>
      <c r="AK150" t="s">
        <v>21</v>
      </c>
      <c r="AL150">
        <f>_xlfn.STDEV.S(AL4:AL139)</f>
        <v>194.64626310806864</v>
      </c>
      <c r="AP150" t="s">
        <v>21</v>
      </c>
      <c r="AQ150">
        <f>_xlfn.STDEV.S(AQ4:AQ142)</f>
        <v>53.908719488682429</v>
      </c>
      <c r="AT150" s="4"/>
      <c r="AV150" t="s">
        <v>21</v>
      </c>
      <c r="AW150">
        <f>_xlfn.STDEV.S(AW4:AW139)</f>
        <v>57.906593995620469</v>
      </c>
      <c r="BA150" t="s">
        <v>21</v>
      </c>
      <c r="BB150">
        <f>_xlfn.STDEV.S(BB4:BB142)</f>
        <v>134.79369682719107</v>
      </c>
      <c r="BE150" s="4"/>
    </row>
    <row r="151" spans="11:57" x14ac:dyDescent="0.25">
      <c r="K151" s="4"/>
      <c r="L151" t="s">
        <v>77</v>
      </c>
      <c r="M151">
        <v>22.3333333333333</v>
      </c>
      <c r="N151">
        <v>26.6666666666667</v>
      </c>
      <c r="O151">
        <v>65.3333333333333</v>
      </c>
      <c r="P151">
        <v>4.8333333333333304</v>
      </c>
      <c r="Q151">
        <v>56.9166666666667</v>
      </c>
      <c r="R151" s="1">
        <f>AVERAGE(M151:Q151)</f>
        <v>35.216666666666661</v>
      </c>
      <c r="T151" t="s">
        <v>77</v>
      </c>
      <c r="U151">
        <v>15.75</v>
      </c>
      <c r="V151" s="4"/>
      <c r="X151" t="s">
        <v>22</v>
      </c>
      <c r="Y151">
        <f>COUNT(Y4:Y139)</f>
        <v>133</v>
      </c>
      <c r="Z151">
        <f>COUNT(Z4:Z139)</f>
        <v>9</v>
      </c>
      <c r="AC151" t="s">
        <v>22</v>
      </c>
      <c r="AD151">
        <f>COUNT(AD4:AD142)</f>
        <v>136</v>
      </c>
      <c r="AE151">
        <f>COUNT(AE4:AE142)</f>
        <v>9</v>
      </c>
      <c r="AH151" s="4"/>
      <c r="AK151" t="s">
        <v>22</v>
      </c>
      <c r="AL151">
        <f>COUNT(AL4:AL139)</f>
        <v>125</v>
      </c>
      <c r="AP151" t="s">
        <v>22</v>
      </c>
      <c r="AQ151">
        <f>COUNT(AQ4:AQ142)</f>
        <v>128</v>
      </c>
      <c r="AT151" s="4"/>
      <c r="AV151" t="s">
        <v>22</v>
      </c>
      <c r="AW151">
        <f>COUNT(AW4:AW139)</f>
        <v>111</v>
      </c>
      <c r="BA151" t="s">
        <v>22</v>
      </c>
      <c r="BB151">
        <f>COUNT(BB4:BB142)</f>
        <v>111</v>
      </c>
      <c r="BE151" s="4"/>
    </row>
    <row r="152" spans="11:57" x14ac:dyDescent="0.25">
      <c r="K152" s="4"/>
      <c r="L152" t="s">
        <v>78</v>
      </c>
      <c r="M152">
        <v>88</v>
      </c>
      <c r="N152">
        <v>76.5</v>
      </c>
      <c r="O152">
        <v>42.9166666666667</v>
      </c>
      <c r="P152">
        <v>55.0833333333333</v>
      </c>
      <c r="Q152">
        <v>82.0833333333333</v>
      </c>
      <c r="R152" s="1">
        <f t="shared" ref="R152" si="1">AVERAGE(M152:Q152)</f>
        <v>68.916666666666657</v>
      </c>
      <c r="T152" t="s">
        <v>78</v>
      </c>
      <c r="U152">
        <v>16.75</v>
      </c>
      <c r="V152" s="4"/>
      <c r="X152" t="s">
        <v>23</v>
      </c>
      <c r="Y152">
        <f>Y150/SQRT(Y151)</f>
        <v>10.219980457664509</v>
      </c>
      <c r="Z152">
        <f>Z150/SQRT(Z151)</f>
        <v>49.630579731093654</v>
      </c>
      <c r="AC152" t="s">
        <v>23</v>
      </c>
      <c r="AD152">
        <f>AD150/SQRT(AD151)</f>
        <v>6.8866697527807421</v>
      </c>
      <c r="AE152">
        <f>AE150/SQRT(AE151)</f>
        <v>59.137969044566027</v>
      </c>
      <c r="AH152" s="4"/>
      <c r="AK152" t="s">
        <v>23</v>
      </c>
      <c r="AL152">
        <f>AL150/SQRT(AL151)</f>
        <v>17.409691035038037</v>
      </c>
      <c r="AP152" t="s">
        <v>23</v>
      </c>
      <c r="AQ152">
        <f>AQ150/SQRT(AQ151)</f>
        <v>4.7649026394413418</v>
      </c>
      <c r="AT152" s="4"/>
      <c r="AV152" t="s">
        <v>23</v>
      </c>
      <c r="AW152">
        <f>AW150/SQRT(AW151)</f>
        <v>5.4962506697736817</v>
      </c>
      <c r="BA152" t="s">
        <v>23</v>
      </c>
      <c r="BB152">
        <f>BB150/SQRT(BB151)</f>
        <v>12.794051512056667</v>
      </c>
      <c r="BE152" s="4"/>
    </row>
    <row r="153" spans="11:57" x14ac:dyDescent="0.25">
      <c r="K153" s="4"/>
      <c r="R153" s="1"/>
      <c r="V153" s="4"/>
      <c r="AH153" s="4"/>
      <c r="AT153" s="4"/>
      <c r="BE153" s="4"/>
    </row>
    <row r="154" spans="11:57" x14ac:dyDescent="0.25">
      <c r="K154" s="4"/>
      <c r="R154" s="1"/>
      <c r="V154" s="4"/>
      <c r="AH154" s="4"/>
      <c r="AT154" s="4"/>
      <c r="BE154" s="4"/>
    </row>
    <row r="155" spans="11:57" x14ac:dyDescent="0.25">
      <c r="K155" s="4"/>
      <c r="R155" s="1"/>
      <c r="V155" s="4"/>
      <c r="AH155" s="4"/>
      <c r="AT155" s="4"/>
      <c r="BE155" s="4"/>
    </row>
    <row r="156" spans="11:57" x14ac:dyDescent="0.25">
      <c r="K156" s="4"/>
      <c r="R156" s="1"/>
      <c r="V156" s="4"/>
      <c r="AH156" s="4"/>
      <c r="AT156" s="4"/>
      <c r="BE156" s="4"/>
    </row>
    <row r="157" spans="11:57" x14ac:dyDescent="0.25">
      <c r="K157" s="4"/>
      <c r="R157" s="1"/>
      <c r="V157" s="4"/>
      <c r="AH157" s="4"/>
      <c r="AT157" s="4"/>
      <c r="BE157" s="4"/>
    </row>
    <row r="158" spans="11:57" x14ac:dyDescent="0.25">
      <c r="K158" s="4"/>
      <c r="R158" s="1"/>
      <c r="V158" s="4"/>
      <c r="X158" s="24" t="s">
        <v>80</v>
      </c>
      <c r="Y158" s="24"/>
      <c r="Z158" s="24"/>
      <c r="AE158" s="24" t="s">
        <v>81</v>
      </c>
      <c r="AF158" s="24"/>
      <c r="AH158" s="4"/>
      <c r="AK158" s="24" t="s">
        <v>80</v>
      </c>
      <c r="AL158" s="24"/>
      <c r="AM158" s="24"/>
      <c r="AR158" s="24"/>
      <c r="AS158" s="24"/>
      <c r="AT158" s="4"/>
      <c r="AV158" s="24" t="s">
        <v>80</v>
      </c>
      <c r="AW158" s="24"/>
      <c r="AX158" s="24"/>
      <c r="BE158" s="4"/>
    </row>
    <row r="159" spans="11:57" x14ac:dyDescent="0.25">
      <c r="K159" s="4"/>
      <c r="R159" s="1"/>
      <c r="V159" s="4"/>
      <c r="X159" s="17" t="s">
        <v>108</v>
      </c>
      <c r="Y159" t="s">
        <v>105</v>
      </c>
      <c r="Z159" t="s">
        <v>106</v>
      </c>
      <c r="AA159" s="17"/>
      <c r="AB159" s="17"/>
      <c r="AC159" s="1" t="s">
        <v>85</v>
      </c>
      <c r="AH159" s="4"/>
      <c r="AK159" s="17">
        <v>42470</v>
      </c>
      <c r="AL159" s="17">
        <v>42500</v>
      </c>
      <c r="AM159" s="17">
        <v>42714</v>
      </c>
      <c r="AN159" s="17"/>
      <c r="AO159" s="17"/>
      <c r="AP159" s="1" t="s">
        <v>85</v>
      </c>
      <c r="AT159" s="4"/>
      <c r="AV159" s="17" t="s">
        <v>108</v>
      </c>
      <c r="AW159" s="17" t="s">
        <v>105</v>
      </c>
      <c r="AX159" s="17">
        <v>42500</v>
      </c>
      <c r="AY159" s="17"/>
      <c r="AZ159" s="17"/>
      <c r="BA159" s="1" t="s">
        <v>85</v>
      </c>
      <c r="BE159" s="4"/>
    </row>
    <row r="160" spans="11:57" x14ac:dyDescent="0.25">
      <c r="K160" s="4"/>
      <c r="R160" s="1"/>
      <c r="V160" s="4"/>
      <c r="W160" t="s">
        <v>84</v>
      </c>
      <c r="AC160" s="1"/>
      <c r="AE160" t="s">
        <v>84</v>
      </c>
      <c r="AH160" s="4"/>
      <c r="AJ160" t="s">
        <v>84</v>
      </c>
      <c r="AP160" s="1"/>
      <c r="AT160" s="4"/>
      <c r="AU160" t="s">
        <v>84</v>
      </c>
      <c r="BA160" s="1"/>
      <c r="BE160" s="4"/>
    </row>
    <row r="161" spans="11:57" x14ac:dyDescent="0.25">
      <c r="K161" s="4"/>
      <c r="R161" s="1"/>
      <c r="V161" s="4"/>
      <c r="AC161" s="1"/>
      <c r="AH161" s="4"/>
      <c r="AP161" s="1"/>
      <c r="AT161" s="4"/>
      <c r="BA161" s="1"/>
      <c r="BE161" s="4"/>
    </row>
    <row r="162" spans="11:57" x14ac:dyDescent="0.25">
      <c r="K162" s="4"/>
      <c r="V162" s="4"/>
      <c r="W162" t="s">
        <v>77</v>
      </c>
      <c r="X162">
        <v>48.5833333333333</v>
      </c>
      <c r="Y162">
        <v>76.75</v>
      </c>
      <c r="Z162">
        <v>46.25</v>
      </c>
      <c r="AC162" s="1">
        <f>AVERAGE(X162:AB162)</f>
        <v>57.194444444444436</v>
      </c>
      <c r="AE162" t="s">
        <v>77</v>
      </c>
      <c r="AF162">
        <v>11.6666666666667</v>
      </c>
      <c r="AH162" s="4"/>
      <c r="AJ162" t="s">
        <v>77</v>
      </c>
      <c r="AK162">
        <v>85.25</v>
      </c>
      <c r="AL162">
        <v>85.75</v>
      </c>
      <c r="AM162">
        <v>53.75</v>
      </c>
      <c r="AP162" s="1">
        <f>AVERAGE(AK162:AO162)</f>
        <v>74.916666666666671</v>
      </c>
      <c r="AT162" s="4"/>
      <c r="AU162" t="s">
        <v>77</v>
      </c>
      <c r="AV162">
        <v>18.75</v>
      </c>
      <c r="AW162">
        <v>34.5833333333333</v>
      </c>
      <c r="AX162">
        <v>31</v>
      </c>
      <c r="BA162" s="1">
        <f>AVERAGE(AV162:AZ162)</f>
        <v>28.1111111111111</v>
      </c>
      <c r="BE162" s="4"/>
    </row>
    <row r="163" spans="11:57" x14ac:dyDescent="0.25">
      <c r="K163" s="4"/>
      <c r="V163" s="4"/>
      <c r="W163" t="s">
        <v>78</v>
      </c>
      <c r="X163">
        <v>42.25</v>
      </c>
      <c r="Y163">
        <v>43.1666666666667</v>
      </c>
      <c r="Z163">
        <v>45.3333333333333</v>
      </c>
      <c r="AC163" s="1">
        <f t="shared" ref="AC163" si="2">AVERAGE(X163:AB163)</f>
        <v>43.583333333333336</v>
      </c>
      <c r="AE163" t="s">
        <v>78</v>
      </c>
      <c r="AF163">
        <v>27.75</v>
      </c>
      <c r="AH163" s="4"/>
      <c r="AJ163" t="s">
        <v>78</v>
      </c>
      <c r="AK163">
        <v>34.3333333333333</v>
      </c>
      <c r="AL163">
        <v>34.4166666666667</v>
      </c>
      <c r="AM163">
        <v>17.8333333333333</v>
      </c>
      <c r="AP163" s="1">
        <f t="shared" ref="AP163" si="3">AVERAGE(AK163:AO163)</f>
        <v>28.8611111111111</v>
      </c>
      <c r="AT163" s="4"/>
      <c r="AU163" t="s">
        <v>78</v>
      </c>
      <c r="AV163">
        <v>75.75</v>
      </c>
      <c r="AW163">
        <v>75.75</v>
      </c>
      <c r="AX163">
        <v>13.3333333333333</v>
      </c>
      <c r="BA163" s="1">
        <f t="shared" ref="BA163" si="4">AVERAGE(AV163:AZ163)</f>
        <v>54.944444444444436</v>
      </c>
      <c r="BE163" s="4"/>
    </row>
    <row r="164" spans="11:57" x14ac:dyDescent="0.25"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AC164" s="1"/>
      <c r="AH164" s="4"/>
      <c r="AP164" s="1"/>
      <c r="AT164" s="4"/>
      <c r="BA164" s="1"/>
      <c r="BE164" s="4"/>
    </row>
    <row r="165" spans="11:57" x14ac:dyDescent="0.25">
      <c r="V165" s="4"/>
      <c r="AC165" s="1"/>
      <c r="AH165" s="4"/>
      <c r="AP165" s="1"/>
      <c r="AT165" s="4"/>
      <c r="BA165" s="1"/>
      <c r="BE165" s="4"/>
    </row>
    <row r="166" spans="11:57" x14ac:dyDescent="0.25">
      <c r="V166" s="4"/>
      <c r="AC166" s="1"/>
      <c r="AH166" s="4"/>
      <c r="AP166" s="1"/>
      <c r="AT166" s="4"/>
      <c r="BA166" s="1"/>
      <c r="BE166" s="4"/>
    </row>
    <row r="167" spans="11:57" x14ac:dyDescent="0.25">
      <c r="V167" s="4"/>
      <c r="AC167" s="1"/>
      <c r="AH167" s="4"/>
      <c r="AP167" s="1"/>
      <c r="AT167" s="4"/>
      <c r="BA167" s="1"/>
      <c r="BE167" s="4"/>
    </row>
    <row r="168" spans="11:57" x14ac:dyDescent="0.25">
      <c r="V168" s="4"/>
      <c r="AC168" s="1"/>
      <c r="AH168" s="4"/>
      <c r="AP168" s="1"/>
      <c r="AT168" s="4"/>
      <c r="BA168" s="1"/>
      <c r="BE168" s="4"/>
    </row>
    <row r="169" spans="11:57" x14ac:dyDescent="0.25">
      <c r="V169" s="4"/>
      <c r="AC169" s="1"/>
      <c r="AH169" s="4"/>
      <c r="AP169" s="1"/>
      <c r="AT169" s="4"/>
      <c r="BA169" s="1"/>
      <c r="BE169" s="4"/>
    </row>
    <row r="170" spans="11:57" x14ac:dyDescent="0.25">
      <c r="V170" s="4"/>
      <c r="AC170" s="1"/>
      <c r="AH170" s="4"/>
      <c r="AP170" s="1"/>
      <c r="AT170" s="4"/>
      <c r="BA170" s="1"/>
      <c r="BE170" s="4"/>
    </row>
    <row r="171" spans="11:57" x14ac:dyDescent="0.25">
      <c r="V171" s="4"/>
      <c r="AC171" s="1"/>
      <c r="AH171" s="4"/>
      <c r="AP171" s="1"/>
      <c r="AT171" s="4"/>
      <c r="BA171" s="1"/>
      <c r="BE171" s="4"/>
    </row>
    <row r="172" spans="11:57" x14ac:dyDescent="0.25">
      <c r="V172" s="4"/>
      <c r="AC172" s="1"/>
      <c r="AH172" s="4"/>
      <c r="AP172" s="1"/>
      <c r="AT172" s="4"/>
      <c r="BA172" s="1"/>
      <c r="BE172" s="4"/>
    </row>
    <row r="173" spans="11:57" x14ac:dyDescent="0.25">
      <c r="V173" s="4"/>
      <c r="AH173" s="4"/>
      <c r="AT173" s="4"/>
      <c r="BE173" s="4"/>
    </row>
    <row r="174" spans="11:57" x14ac:dyDescent="0.25"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</row>
  </sheetData>
  <mergeCells count="68">
    <mergeCell ref="AV158:AX158"/>
    <mergeCell ref="AV36:AV92"/>
    <mergeCell ref="BA36:BA92"/>
    <mergeCell ref="AV93:AV114"/>
    <mergeCell ref="BA93:BA114"/>
    <mergeCell ref="AW1:AX1"/>
    <mergeCell ref="BB1:BC1"/>
    <mergeCell ref="AW2:AX2"/>
    <mergeCell ref="BB2:BC2"/>
    <mergeCell ref="AV4:AV35"/>
    <mergeCell ref="BA4:BA35"/>
    <mergeCell ref="AI1:AI19"/>
    <mergeCell ref="AL1:AM1"/>
    <mergeCell ref="AQ1:AR1"/>
    <mergeCell ref="AL2:AM2"/>
    <mergeCell ref="AQ2:AR2"/>
    <mergeCell ref="AK158:AM158"/>
    <mergeCell ref="AR158:AS158"/>
    <mergeCell ref="AK4:AK54"/>
    <mergeCell ref="AP4:AP55"/>
    <mergeCell ref="AK55:AK116"/>
    <mergeCell ref="AP56:AP118"/>
    <mergeCell ref="AK117:AK128"/>
    <mergeCell ref="AP119:AP131"/>
    <mergeCell ref="X158:Z158"/>
    <mergeCell ref="AE158:AF158"/>
    <mergeCell ref="X4:X36"/>
    <mergeCell ref="AC4:AC37"/>
    <mergeCell ref="X37:X92"/>
    <mergeCell ref="AC38:AC94"/>
    <mergeCell ref="X93:X136"/>
    <mergeCell ref="AC95:AC139"/>
    <mergeCell ref="T147:U147"/>
    <mergeCell ref="P4:P24"/>
    <mergeCell ref="U4:U24"/>
    <mergeCell ref="Y1:Z1"/>
    <mergeCell ref="AD1:AE1"/>
    <mergeCell ref="Y2:Z2"/>
    <mergeCell ref="AD2:AE2"/>
    <mergeCell ref="M147:O147"/>
    <mergeCell ref="M42:M71"/>
    <mergeCell ref="R42:R72"/>
    <mergeCell ref="M72:M101"/>
    <mergeCell ref="R73:R103"/>
    <mergeCell ref="M102:M107"/>
    <mergeCell ref="R104:R109"/>
    <mergeCell ref="M108:M128"/>
    <mergeCell ref="R110:R131"/>
    <mergeCell ref="N1:O1"/>
    <mergeCell ref="S1:T1"/>
    <mergeCell ref="N2:O2"/>
    <mergeCell ref="S2:T2"/>
    <mergeCell ref="M4:M41"/>
    <mergeCell ref="R4:R41"/>
    <mergeCell ref="B78:D78"/>
    <mergeCell ref="B17:B31"/>
    <mergeCell ref="G17:G31"/>
    <mergeCell ref="B32:B40"/>
    <mergeCell ref="G32:G40"/>
    <mergeCell ref="G41:G65"/>
    <mergeCell ref="B41:B65"/>
    <mergeCell ref="A1:A19"/>
    <mergeCell ref="C2:D2"/>
    <mergeCell ref="C1:D1"/>
    <mergeCell ref="H1:I1"/>
    <mergeCell ref="H2:I2"/>
    <mergeCell ref="B4:B16"/>
    <mergeCell ref="G4:G16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32DB-1B84-497A-B7CC-74FEBEE5CC0F}">
  <dimension ref="A1:K51"/>
  <sheetViews>
    <sheetView workbookViewId="0">
      <selection activeCell="Q22" sqref="Q22"/>
    </sheetView>
  </sheetViews>
  <sheetFormatPr defaultRowHeight="15" x14ac:dyDescent="0.25"/>
  <cols>
    <col min="1" max="1" width="22.42578125" bestFit="1" customWidth="1"/>
    <col min="5" max="5" width="11.7109375" bestFit="1" customWidth="1"/>
    <col min="10" max="10" width="12" bestFit="1" customWidth="1"/>
  </cols>
  <sheetData>
    <row r="1" spans="1:11" x14ac:dyDescent="0.25">
      <c r="A1" s="12" t="s">
        <v>115</v>
      </c>
    </row>
    <row r="2" spans="1:11" x14ac:dyDescent="0.25">
      <c r="A2" s="12" t="s">
        <v>117</v>
      </c>
    </row>
    <row r="3" spans="1:11" x14ac:dyDescent="0.25">
      <c r="A3" s="1" t="s">
        <v>6</v>
      </c>
    </row>
    <row r="4" spans="1:11" x14ac:dyDescent="0.25">
      <c r="B4" s="21" t="s">
        <v>49</v>
      </c>
      <c r="C4" s="21"/>
      <c r="F4" s="21" t="s">
        <v>50</v>
      </c>
      <c r="G4" s="21"/>
      <c r="I4" s="21" t="s">
        <v>65</v>
      </c>
      <c r="J4" s="21"/>
    </row>
    <row r="5" spans="1:11" x14ac:dyDescent="0.25">
      <c r="B5" s="6" t="s">
        <v>41</v>
      </c>
      <c r="C5" s="6" t="s">
        <v>40</v>
      </c>
      <c r="F5" t="s">
        <v>41</v>
      </c>
      <c r="G5" t="s">
        <v>40</v>
      </c>
      <c r="I5" t="s">
        <v>41</v>
      </c>
      <c r="J5" t="s">
        <v>40</v>
      </c>
    </row>
    <row r="6" spans="1:11" x14ac:dyDescent="0.25">
      <c r="A6" t="s">
        <v>18</v>
      </c>
      <c r="B6">
        <v>176.02941176470588</v>
      </c>
      <c r="C6">
        <v>94.868421052631575</v>
      </c>
      <c r="E6" t="s">
        <v>1</v>
      </c>
      <c r="F6">
        <v>134.54545454545453</v>
      </c>
      <c r="G6">
        <v>219.63414634146341</v>
      </c>
      <c r="I6">
        <v>42.61904761904762</v>
      </c>
      <c r="J6">
        <v>88.6</v>
      </c>
    </row>
    <row r="7" spans="1:11" x14ac:dyDescent="0.25">
      <c r="A7" t="s">
        <v>19</v>
      </c>
      <c r="B7">
        <v>122.95454545454545</v>
      </c>
      <c r="C7">
        <v>57.5</v>
      </c>
      <c r="E7" t="s">
        <v>2</v>
      </c>
      <c r="F7">
        <v>20.967741935483872</v>
      </c>
      <c r="G7">
        <v>188.65671641791045</v>
      </c>
      <c r="I7">
        <v>76.666666666666671</v>
      </c>
      <c r="J7">
        <v>71.21848739495799</v>
      </c>
    </row>
    <row r="8" spans="1:11" x14ac:dyDescent="0.25">
      <c r="A8" t="s">
        <v>51</v>
      </c>
      <c r="B8">
        <v>168.21428571428572</v>
      </c>
      <c r="C8">
        <v>63.46153846153846</v>
      </c>
      <c r="E8" t="s">
        <v>11</v>
      </c>
      <c r="F8">
        <v>129.09090909090909</v>
      </c>
      <c r="G8">
        <v>168.83333333333334</v>
      </c>
    </row>
    <row r="9" spans="1:11" x14ac:dyDescent="0.25">
      <c r="A9" t="s">
        <v>36</v>
      </c>
      <c r="B9">
        <v>97.857142857142861</v>
      </c>
      <c r="C9">
        <v>78.833333333333329</v>
      </c>
      <c r="E9" t="s">
        <v>34</v>
      </c>
      <c r="F9">
        <v>86.724137931034477</v>
      </c>
      <c r="G9">
        <v>241.96721311475409</v>
      </c>
    </row>
    <row r="14" spans="1:11" x14ac:dyDescent="0.25">
      <c r="A14" s="1" t="s">
        <v>52</v>
      </c>
    </row>
    <row r="15" spans="1:11" x14ac:dyDescent="0.25">
      <c r="A15" s="1" t="s">
        <v>53</v>
      </c>
      <c r="I15" s="4" t="s">
        <v>62</v>
      </c>
    </row>
    <row r="16" spans="1:11" x14ac:dyDescent="0.25">
      <c r="B16" s="21" t="s">
        <v>49</v>
      </c>
      <c r="C16" s="21"/>
      <c r="F16" s="21" t="s">
        <v>50</v>
      </c>
      <c r="G16" s="21"/>
      <c r="I16" s="4" t="s">
        <v>109</v>
      </c>
      <c r="J16" s="21" t="s">
        <v>50</v>
      </c>
      <c r="K16" s="21"/>
    </row>
    <row r="17" spans="1:11" x14ac:dyDescent="0.25">
      <c r="B17" t="s">
        <v>41</v>
      </c>
      <c r="C17" t="s">
        <v>40</v>
      </c>
      <c r="F17" t="s">
        <v>41</v>
      </c>
      <c r="G17" t="s">
        <v>40</v>
      </c>
      <c r="J17" t="s">
        <v>41</v>
      </c>
      <c r="K17" t="s">
        <v>40</v>
      </c>
    </row>
    <row r="18" spans="1:11" x14ac:dyDescent="0.25">
      <c r="A18" t="s">
        <v>18</v>
      </c>
      <c r="B18">
        <v>176.02941176470588</v>
      </c>
      <c r="C18">
        <v>94.868421052631575</v>
      </c>
      <c r="E18" t="s">
        <v>1</v>
      </c>
      <c r="F18">
        <v>134.54545454545453</v>
      </c>
      <c r="G18">
        <v>219.63414634146341</v>
      </c>
      <c r="I18" t="s">
        <v>1</v>
      </c>
      <c r="J18">
        <f>POWER(F18,3)</f>
        <v>2435606.311044327</v>
      </c>
      <c r="K18">
        <f>POWER(G18,3)</f>
        <v>10594966.340085024</v>
      </c>
    </row>
    <row r="19" spans="1:11" x14ac:dyDescent="0.25">
      <c r="A19" t="s">
        <v>19</v>
      </c>
      <c r="B19">
        <v>122.95454545454545</v>
      </c>
      <c r="C19">
        <v>57.5</v>
      </c>
      <c r="E19" t="s">
        <v>2</v>
      </c>
      <c r="F19" s="5">
        <v>20.967741935483872</v>
      </c>
      <c r="G19">
        <v>188.65671641791045</v>
      </c>
      <c r="I19" t="s">
        <v>2</v>
      </c>
      <c r="J19">
        <f t="shared" ref="J19:J20" si="0">POWER(F19,3)</f>
        <v>9218.3881037897354</v>
      </c>
      <c r="K19">
        <f t="shared" ref="K19:K20" si="1">POWER(G19,3)</f>
        <v>6714548.4783700127</v>
      </c>
    </row>
    <row r="20" spans="1:11" x14ac:dyDescent="0.25">
      <c r="A20" t="s">
        <v>51</v>
      </c>
      <c r="B20">
        <v>168.21428571428572</v>
      </c>
      <c r="C20">
        <v>63.46153846153846</v>
      </c>
      <c r="E20" t="s">
        <v>11</v>
      </c>
      <c r="F20">
        <v>129.09090909090909</v>
      </c>
      <c r="G20">
        <v>168.83333333333334</v>
      </c>
      <c r="I20" t="s">
        <v>11</v>
      </c>
      <c r="J20">
        <f t="shared" si="0"/>
        <v>2151230.6536438772</v>
      </c>
      <c r="K20">
        <f t="shared" si="1"/>
        <v>4812542.5787037043</v>
      </c>
    </row>
    <row r="23" spans="1:11" x14ac:dyDescent="0.25">
      <c r="A23" t="s">
        <v>54</v>
      </c>
      <c r="B23" t="s">
        <v>55</v>
      </c>
      <c r="C23" t="s">
        <v>55</v>
      </c>
      <c r="F23" s="5">
        <v>1</v>
      </c>
      <c r="G23" t="s">
        <v>55</v>
      </c>
      <c r="J23" t="s">
        <v>55</v>
      </c>
      <c r="K23" t="s">
        <v>55</v>
      </c>
    </row>
    <row r="24" spans="1:11" x14ac:dyDescent="0.25">
      <c r="A24" t="s">
        <v>56</v>
      </c>
      <c r="B24">
        <v>0.26100000000000001</v>
      </c>
      <c r="C24">
        <v>0.28499999999999998</v>
      </c>
      <c r="F24">
        <v>8.1000000000000003E-2</v>
      </c>
      <c r="G24">
        <v>0.75900000000000001</v>
      </c>
      <c r="J24">
        <v>0.27200000000000002</v>
      </c>
      <c r="K24">
        <v>0.56599999999999995</v>
      </c>
    </row>
    <row r="26" spans="1:11" x14ac:dyDescent="0.25">
      <c r="A26" s="1" t="s">
        <v>57</v>
      </c>
      <c r="I26" s="1" t="s">
        <v>57</v>
      </c>
    </row>
    <row r="27" spans="1:11" x14ac:dyDescent="0.25">
      <c r="A27" t="s">
        <v>58</v>
      </c>
      <c r="B27">
        <v>7.3369999999999997</v>
      </c>
      <c r="I27" t="s">
        <v>58</v>
      </c>
      <c r="J27">
        <v>3.552</v>
      </c>
    </row>
    <row r="28" spans="1:11" x14ac:dyDescent="0.25">
      <c r="A28" t="s">
        <v>59</v>
      </c>
      <c r="B28">
        <v>2</v>
      </c>
      <c r="I28" t="s">
        <v>59</v>
      </c>
      <c r="J28">
        <v>2</v>
      </c>
    </row>
    <row r="29" spans="1:11" x14ac:dyDescent="0.25">
      <c r="A29" t="s">
        <v>60</v>
      </c>
      <c r="B29">
        <v>1.7999999999999999E-2</v>
      </c>
      <c r="I29" t="s">
        <v>60</v>
      </c>
      <c r="J29">
        <v>7.0999999999999994E-2</v>
      </c>
    </row>
    <row r="30" spans="1:11" x14ac:dyDescent="0.25">
      <c r="A30" t="s">
        <v>61</v>
      </c>
      <c r="B30">
        <v>4.2359999999999998</v>
      </c>
      <c r="I30" t="s">
        <v>61</v>
      </c>
      <c r="J30">
        <v>2.0510000000000002</v>
      </c>
    </row>
    <row r="33" spans="1:7" x14ac:dyDescent="0.25">
      <c r="A33" s="1" t="s">
        <v>52</v>
      </c>
    </row>
    <row r="34" spans="1:7" x14ac:dyDescent="0.25">
      <c r="A34" s="1" t="s">
        <v>64</v>
      </c>
    </row>
    <row r="36" spans="1:7" x14ac:dyDescent="0.25">
      <c r="B36" t="s">
        <v>49</v>
      </c>
      <c r="F36" t="s">
        <v>50</v>
      </c>
    </row>
    <row r="37" spans="1:7" x14ac:dyDescent="0.25">
      <c r="B37" t="s">
        <v>41</v>
      </c>
      <c r="C37" t="s">
        <v>40</v>
      </c>
      <c r="F37" t="s">
        <v>41</v>
      </c>
      <c r="G37" t="s">
        <v>40</v>
      </c>
    </row>
    <row r="38" spans="1:7" x14ac:dyDescent="0.25">
      <c r="A38" t="s">
        <v>18</v>
      </c>
      <c r="B38">
        <v>176.02941176470588</v>
      </c>
      <c r="C38">
        <v>94.868421052631575</v>
      </c>
      <c r="E38" t="s">
        <v>1</v>
      </c>
      <c r="F38">
        <v>134.54545454545453</v>
      </c>
      <c r="G38">
        <v>219.63414634146341</v>
      </c>
    </row>
    <row r="39" spans="1:7" x14ac:dyDescent="0.25">
      <c r="A39" t="s">
        <v>19</v>
      </c>
      <c r="B39">
        <v>122.95454545454545</v>
      </c>
      <c r="C39">
        <v>57.5</v>
      </c>
      <c r="E39" t="s">
        <v>2</v>
      </c>
      <c r="F39">
        <v>20.967741935483872</v>
      </c>
      <c r="G39">
        <v>188.65671641791045</v>
      </c>
    </row>
    <row r="40" spans="1:7" x14ac:dyDescent="0.25">
      <c r="A40" t="s">
        <v>51</v>
      </c>
      <c r="B40">
        <v>168.21428571428572</v>
      </c>
      <c r="C40">
        <v>63.46153846153846</v>
      </c>
      <c r="E40" t="s">
        <v>11</v>
      </c>
      <c r="F40">
        <v>129.09090909090909</v>
      </c>
      <c r="G40">
        <v>168.83333333333334</v>
      </c>
    </row>
    <row r="41" spans="1:7" x14ac:dyDescent="0.25">
      <c r="A41" t="s">
        <v>36</v>
      </c>
      <c r="B41">
        <v>97.857142857142861</v>
      </c>
      <c r="C41">
        <v>78.833333333333329</v>
      </c>
      <c r="E41" t="s">
        <v>34</v>
      </c>
      <c r="F41">
        <v>86.724137931034477</v>
      </c>
      <c r="G41">
        <v>241.96721311475409</v>
      </c>
    </row>
    <row r="44" spans="1:7" x14ac:dyDescent="0.25">
      <c r="A44" t="s">
        <v>54</v>
      </c>
      <c r="B44" t="s">
        <v>55</v>
      </c>
      <c r="C44" t="s">
        <v>55</v>
      </c>
      <c r="F44" t="s">
        <v>55</v>
      </c>
      <c r="G44" t="s">
        <v>55</v>
      </c>
    </row>
    <row r="45" spans="1:7" x14ac:dyDescent="0.25">
      <c r="A45" t="s">
        <v>56</v>
      </c>
      <c r="B45">
        <v>0.44700000000000001</v>
      </c>
      <c r="C45">
        <v>0.7</v>
      </c>
      <c r="F45">
        <v>0.32700000000000001</v>
      </c>
      <c r="G45">
        <v>0.86099999999999999</v>
      </c>
    </row>
    <row r="47" spans="1:7" x14ac:dyDescent="0.25">
      <c r="A47" s="1" t="s">
        <v>57</v>
      </c>
      <c r="E47" s="1" t="s">
        <v>57</v>
      </c>
    </row>
    <row r="48" spans="1:7" x14ac:dyDescent="0.25">
      <c r="A48" t="s">
        <v>58</v>
      </c>
      <c r="B48">
        <v>3.7360000000000002</v>
      </c>
      <c r="E48" t="s">
        <v>58</v>
      </c>
      <c r="F48">
        <v>3.7109999999999999</v>
      </c>
    </row>
    <row r="49" spans="1:6" x14ac:dyDescent="0.25">
      <c r="A49" t="s">
        <v>59</v>
      </c>
      <c r="B49">
        <v>3</v>
      </c>
      <c r="E49" t="s">
        <v>59</v>
      </c>
      <c r="F49">
        <v>3</v>
      </c>
    </row>
    <row r="50" spans="1:6" x14ac:dyDescent="0.25">
      <c r="A50" t="s">
        <v>60</v>
      </c>
      <c r="B50">
        <v>3.3000000000000002E-2</v>
      </c>
      <c r="E50" t="s">
        <v>60</v>
      </c>
      <c r="F50">
        <v>3.4000000000000002E-2</v>
      </c>
    </row>
    <row r="51" spans="1:6" x14ac:dyDescent="0.25">
      <c r="A51" t="s">
        <v>61</v>
      </c>
      <c r="B51">
        <v>1.8680000000000001</v>
      </c>
      <c r="E51" t="s">
        <v>61</v>
      </c>
      <c r="F51">
        <v>1.8560000000000001</v>
      </c>
    </row>
  </sheetData>
  <mergeCells count="6">
    <mergeCell ref="B4:C4"/>
    <mergeCell ref="F4:G4"/>
    <mergeCell ref="I4:J4"/>
    <mergeCell ref="B16:C16"/>
    <mergeCell ref="F16:G16"/>
    <mergeCell ref="J16:K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0608-D0D2-4085-AEF4-1D6E7D6CF950}">
  <dimension ref="A1:M44"/>
  <sheetViews>
    <sheetView topLeftCell="A13" workbookViewId="0">
      <selection activeCell="G27" sqref="G27"/>
    </sheetView>
  </sheetViews>
  <sheetFormatPr defaultRowHeight="15" x14ac:dyDescent="0.25"/>
  <cols>
    <col min="1" max="1" width="26.42578125" bestFit="1" customWidth="1"/>
    <col min="3" max="3" width="16.42578125" bestFit="1" customWidth="1"/>
    <col min="5" max="5" width="16.5703125" bestFit="1" customWidth="1"/>
    <col min="7" max="7" width="16.28515625" bestFit="1" customWidth="1"/>
    <col min="9" max="9" width="19.5703125" bestFit="1" customWidth="1"/>
    <col min="10" max="10" width="17.7109375" bestFit="1" customWidth="1"/>
    <col min="11" max="11" width="13.140625" customWidth="1"/>
    <col min="12" max="12" width="15.5703125" bestFit="1" customWidth="1"/>
    <col min="13" max="13" width="14.7109375" bestFit="1" customWidth="1"/>
  </cols>
  <sheetData>
    <row r="1" spans="1:10" x14ac:dyDescent="0.25">
      <c r="A1" s="12" t="s">
        <v>115</v>
      </c>
    </row>
    <row r="2" spans="1:10" x14ac:dyDescent="0.25">
      <c r="A2" s="12" t="s">
        <v>116</v>
      </c>
      <c r="B2" t="s">
        <v>49</v>
      </c>
      <c r="E2" t="s">
        <v>50</v>
      </c>
      <c r="G2" t="s">
        <v>0</v>
      </c>
      <c r="I2" s="21"/>
      <c r="J2" s="21"/>
    </row>
    <row r="3" spans="1:10" x14ac:dyDescent="0.25">
      <c r="B3" t="s">
        <v>40</v>
      </c>
      <c r="E3" t="s">
        <v>40</v>
      </c>
      <c r="G3" t="s">
        <v>40</v>
      </c>
    </row>
    <row r="4" spans="1:10" x14ac:dyDescent="0.25">
      <c r="A4" t="s">
        <v>18</v>
      </c>
      <c r="B4">
        <v>94.868421052631575</v>
      </c>
      <c r="D4" t="s">
        <v>1</v>
      </c>
      <c r="E4">
        <v>219.63414634146341</v>
      </c>
      <c r="G4" t="s">
        <v>42</v>
      </c>
      <c r="H4">
        <v>46.693548387096776</v>
      </c>
    </row>
    <row r="5" spans="1:10" x14ac:dyDescent="0.25">
      <c r="A5" t="s">
        <v>19</v>
      </c>
      <c r="B5">
        <v>57.5</v>
      </c>
      <c r="D5" t="s">
        <v>2</v>
      </c>
      <c r="E5">
        <v>188.65671641791045</v>
      </c>
      <c r="G5" t="s">
        <v>44</v>
      </c>
      <c r="H5">
        <v>88.6</v>
      </c>
    </row>
    <row r="6" spans="1:10" x14ac:dyDescent="0.25">
      <c r="A6" t="s">
        <v>51</v>
      </c>
      <c r="B6">
        <v>63.46153846153846</v>
      </c>
      <c r="D6" t="s">
        <v>11</v>
      </c>
      <c r="E6">
        <v>168.83333333333334</v>
      </c>
      <c r="G6" t="s">
        <v>46</v>
      </c>
      <c r="H6">
        <v>74.323308270676691</v>
      </c>
    </row>
    <row r="7" spans="1:10" x14ac:dyDescent="0.25">
      <c r="A7" t="s">
        <v>30</v>
      </c>
      <c r="B7">
        <v>48.161764705882355</v>
      </c>
      <c r="D7" t="s">
        <v>25</v>
      </c>
      <c r="E7">
        <v>108.07692307692308</v>
      </c>
      <c r="G7" t="s">
        <v>47</v>
      </c>
      <c r="H7">
        <v>89.64</v>
      </c>
    </row>
    <row r="8" spans="1:10" x14ac:dyDescent="0.25">
      <c r="A8" t="s">
        <v>31</v>
      </c>
      <c r="B8">
        <v>81.029411764705884</v>
      </c>
      <c r="D8" t="s">
        <v>32</v>
      </c>
      <c r="E8">
        <v>88.189655172413794</v>
      </c>
      <c r="G8" t="s">
        <v>48</v>
      </c>
      <c r="H8">
        <v>45.090090090090094</v>
      </c>
    </row>
    <row r="9" spans="1:10" x14ac:dyDescent="0.25">
      <c r="A9" t="s">
        <v>36</v>
      </c>
      <c r="B9">
        <v>78.833333333333329</v>
      </c>
      <c r="D9" t="s">
        <v>33</v>
      </c>
      <c r="E9">
        <v>169</v>
      </c>
    </row>
    <row r="10" spans="1:10" x14ac:dyDescent="0.25">
      <c r="A10" t="s">
        <v>38</v>
      </c>
      <c r="B10">
        <v>71.921052631578945</v>
      </c>
      <c r="D10" t="s">
        <v>34</v>
      </c>
      <c r="E10">
        <v>241.96721311475409</v>
      </c>
    </row>
    <row r="13" spans="1:10" x14ac:dyDescent="0.25">
      <c r="C13" t="s">
        <v>49</v>
      </c>
      <c r="D13" t="s">
        <v>50</v>
      </c>
      <c r="E13" t="s">
        <v>0</v>
      </c>
    </row>
    <row r="14" spans="1:10" x14ac:dyDescent="0.25">
      <c r="C14">
        <v>94.868421052631575</v>
      </c>
      <c r="D14">
        <v>219.63414634146341</v>
      </c>
      <c r="E14">
        <v>46.693548387096776</v>
      </c>
    </row>
    <row r="15" spans="1:10" x14ac:dyDescent="0.25">
      <c r="C15">
        <v>57.5</v>
      </c>
      <c r="D15">
        <v>188.65671641791045</v>
      </c>
      <c r="E15">
        <v>88.6</v>
      </c>
    </row>
    <row r="16" spans="1:10" x14ac:dyDescent="0.25">
      <c r="C16">
        <v>63.46153846153846</v>
      </c>
      <c r="D16">
        <v>168.83333333333334</v>
      </c>
      <c r="E16">
        <v>74.323308270676691</v>
      </c>
    </row>
    <row r="17" spans="1:12" x14ac:dyDescent="0.25">
      <c r="C17">
        <v>48.161764705882355</v>
      </c>
      <c r="D17">
        <v>108.07692307692308</v>
      </c>
      <c r="E17">
        <v>89.64</v>
      </c>
    </row>
    <row r="18" spans="1:12" x14ac:dyDescent="0.25">
      <c r="C18">
        <v>81.029411764705884</v>
      </c>
      <c r="D18">
        <v>88.189655172413794</v>
      </c>
      <c r="E18">
        <v>45.090090090090094</v>
      </c>
    </row>
    <row r="19" spans="1:12" x14ac:dyDescent="0.25">
      <c r="C19">
        <v>78.833333333333329</v>
      </c>
      <c r="D19">
        <v>169</v>
      </c>
    </row>
    <row r="20" spans="1:12" x14ac:dyDescent="0.25">
      <c r="C20">
        <v>71.921052631578945</v>
      </c>
      <c r="D20">
        <v>241.96721311475409</v>
      </c>
    </row>
    <row r="22" spans="1:12" x14ac:dyDescent="0.25">
      <c r="A22" s="1" t="s">
        <v>52</v>
      </c>
      <c r="I22" s="1" t="s">
        <v>52</v>
      </c>
      <c r="J22" s="12" t="s">
        <v>138</v>
      </c>
    </row>
    <row r="23" spans="1:12" x14ac:dyDescent="0.25">
      <c r="J23" t="s">
        <v>130</v>
      </c>
      <c r="K23" t="s">
        <v>131</v>
      </c>
      <c r="L23" t="s">
        <v>0</v>
      </c>
    </row>
    <row r="24" spans="1:12" x14ac:dyDescent="0.25">
      <c r="A24" t="s">
        <v>54</v>
      </c>
      <c r="C24" t="s">
        <v>55</v>
      </c>
      <c r="D24" t="s">
        <v>55</v>
      </c>
      <c r="E24" t="s">
        <v>55</v>
      </c>
      <c r="I24" t="s">
        <v>54</v>
      </c>
      <c r="J24" t="s">
        <v>55</v>
      </c>
      <c r="K24" t="s">
        <v>55</v>
      </c>
      <c r="L24" t="s">
        <v>55</v>
      </c>
    </row>
    <row r="25" spans="1:12" x14ac:dyDescent="0.25">
      <c r="A25" t="s">
        <v>56</v>
      </c>
      <c r="C25">
        <v>0.98799999999999999</v>
      </c>
      <c r="D25">
        <v>0.70299999999999996</v>
      </c>
      <c r="E25">
        <v>0.13200000000000001</v>
      </c>
      <c r="I25" t="s">
        <v>56</v>
      </c>
      <c r="J25">
        <v>0.32800000000000001</v>
      </c>
      <c r="K25">
        <v>5.7000000000000002E-2</v>
      </c>
      <c r="L25">
        <v>0.13200000000000001</v>
      </c>
    </row>
    <row r="27" spans="1:12" x14ac:dyDescent="0.25">
      <c r="A27" s="1" t="s">
        <v>66</v>
      </c>
      <c r="I27" s="1" t="s">
        <v>132</v>
      </c>
    </row>
    <row r="29" spans="1:12" x14ac:dyDescent="0.25">
      <c r="A29" s="1" t="s">
        <v>67</v>
      </c>
      <c r="C29">
        <v>3.2610000000000001</v>
      </c>
      <c r="I29" s="1" t="s">
        <v>67</v>
      </c>
    </row>
    <row r="30" spans="1:12" x14ac:dyDescent="0.25">
      <c r="A30" t="s">
        <v>68</v>
      </c>
      <c r="G30" s="1"/>
      <c r="I30" t="s">
        <v>68</v>
      </c>
      <c r="J30">
        <v>2.5430000000000001</v>
      </c>
    </row>
    <row r="31" spans="1:12" x14ac:dyDescent="0.25">
      <c r="A31" s="1" t="s">
        <v>69</v>
      </c>
      <c r="C31">
        <v>16</v>
      </c>
      <c r="I31" s="1" t="s">
        <v>69</v>
      </c>
      <c r="J31">
        <v>5</v>
      </c>
    </row>
    <row r="32" spans="1:12" x14ac:dyDescent="0.25">
      <c r="A32" t="s">
        <v>70</v>
      </c>
      <c r="C32">
        <v>2</v>
      </c>
      <c r="G32" s="1"/>
      <c r="I32" t="s">
        <v>70</v>
      </c>
      <c r="J32">
        <v>13</v>
      </c>
    </row>
    <row r="33" spans="1:13" x14ac:dyDescent="0.25">
      <c r="A33" s="1" t="s">
        <v>71</v>
      </c>
      <c r="C33">
        <v>6.5000000000000002E-2</v>
      </c>
      <c r="I33" s="1" t="s">
        <v>71</v>
      </c>
      <c r="J33">
        <v>8.1000000000000003E-2</v>
      </c>
    </row>
    <row r="34" spans="1:13" x14ac:dyDescent="0.25">
      <c r="G34" s="1"/>
    </row>
    <row r="35" spans="1:13" x14ac:dyDescent="0.25">
      <c r="A35" s="1" t="s">
        <v>110</v>
      </c>
      <c r="I35" s="1" t="s">
        <v>132</v>
      </c>
    </row>
    <row r="36" spans="1:13" x14ac:dyDescent="0.25">
      <c r="A36" t="s">
        <v>111</v>
      </c>
      <c r="C36">
        <v>15.879</v>
      </c>
      <c r="G36" s="1"/>
      <c r="I36" t="s">
        <v>133</v>
      </c>
      <c r="J36">
        <v>6.7359999999999998</v>
      </c>
    </row>
    <row r="37" spans="1:13" x14ac:dyDescent="0.25">
      <c r="A37" s="1" t="s">
        <v>71</v>
      </c>
      <c r="C37">
        <v>1E-4</v>
      </c>
      <c r="I37" s="1" t="s">
        <v>71</v>
      </c>
      <c r="J37">
        <v>8.9999999999999993E-3</v>
      </c>
    </row>
    <row r="38" spans="1:13" ht="17.25" x14ac:dyDescent="0.25">
      <c r="A38" t="s">
        <v>112</v>
      </c>
      <c r="C38">
        <v>0.66500000000000004</v>
      </c>
      <c r="G38" s="1"/>
      <c r="I38" t="s">
        <v>112</v>
      </c>
      <c r="J38">
        <v>0.50900000000000001</v>
      </c>
    </row>
    <row r="39" spans="1:13" x14ac:dyDescent="0.25">
      <c r="A39" s="1"/>
      <c r="I39" s="1"/>
    </row>
    <row r="40" spans="1:13" x14ac:dyDescent="0.25">
      <c r="A40" s="1" t="s">
        <v>113</v>
      </c>
      <c r="C40" t="s">
        <v>74</v>
      </c>
      <c r="E40" t="s">
        <v>75</v>
      </c>
      <c r="G40" s="1"/>
      <c r="I40" s="1" t="s">
        <v>134</v>
      </c>
    </row>
    <row r="41" spans="1:13" x14ac:dyDescent="0.25">
      <c r="C41">
        <v>2.9999999999999997E-4</v>
      </c>
      <c r="E41">
        <v>6.9999999999999999E-4</v>
      </c>
      <c r="J41" t="s">
        <v>130</v>
      </c>
      <c r="K41" t="s">
        <v>131</v>
      </c>
      <c r="L41" t="s">
        <v>0</v>
      </c>
    </row>
    <row r="42" spans="1:13" x14ac:dyDescent="0.25">
      <c r="G42" s="1"/>
      <c r="J42" t="s">
        <v>135</v>
      </c>
      <c r="K42" t="s">
        <v>135</v>
      </c>
      <c r="L42" t="s">
        <v>136</v>
      </c>
      <c r="M42" t="s">
        <v>137</v>
      </c>
    </row>
    <row r="43" spans="1:13" x14ac:dyDescent="0.25">
      <c r="C43" t="s">
        <v>114</v>
      </c>
      <c r="G43" s="1"/>
      <c r="J43">
        <v>2E-3</v>
      </c>
      <c r="K43">
        <v>7.0000000000000001E-3</v>
      </c>
      <c r="L43">
        <v>1E-3</v>
      </c>
      <c r="M43">
        <v>7.0000000000000001E-3</v>
      </c>
    </row>
    <row r="44" spans="1:13" x14ac:dyDescent="0.25">
      <c r="C44">
        <v>0.996</v>
      </c>
    </row>
  </sheetData>
  <mergeCells count="1">
    <mergeCell ref="I2:J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49C8-2B98-404A-949A-7808DA818F60}">
  <dimension ref="A1:K46"/>
  <sheetViews>
    <sheetView workbookViewId="0">
      <selection activeCell="Q16" sqref="Q16"/>
    </sheetView>
  </sheetViews>
  <sheetFormatPr defaultRowHeight="15" x14ac:dyDescent="0.25"/>
  <cols>
    <col min="1" max="1" width="22.42578125" bestFit="1" customWidth="1"/>
    <col min="4" max="4" width="11.7109375" bestFit="1" customWidth="1"/>
  </cols>
  <sheetData>
    <row r="1" spans="1:11" x14ac:dyDescent="0.25">
      <c r="A1" s="12" t="s">
        <v>118</v>
      </c>
    </row>
    <row r="2" spans="1:11" x14ac:dyDescent="0.25">
      <c r="A2" s="12" t="s">
        <v>119</v>
      </c>
    </row>
    <row r="3" spans="1:11" x14ac:dyDescent="0.25">
      <c r="A3" s="1" t="s">
        <v>6</v>
      </c>
    </row>
    <row r="4" spans="1:11" x14ac:dyDescent="0.25">
      <c r="B4" s="21" t="s">
        <v>49</v>
      </c>
      <c r="C4" s="21"/>
      <c r="F4" s="21" t="s">
        <v>50</v>
      </c>
      <c r="G4" s="21"/>
      <c r="J4" t="s">
        <v>65</v>
      </c>
    </row>
    <row r="5" spans="1:11" x14ac:dyDescent="0.25">
      <c r="B5" s="20" t="s">
        <v>41</v>
      </c>
      <c r="C5" s="20" t="s">
        <v>40</v>
      </c>
      <c r="F5" s="20" t="s">
        <v>41</v>
      </c>
      <c r="G5" s="20" t="s">
        <v>40</v>
      </c>
      <c r="J5" t="s">
        <v>41</v>
      </c>
      <c r="K5" t="s">
        <v>40</v>
      </c>
    </row>
    <row r="6" spans="1:11" x14ac:dyDescent="0.25">
      <c r="A6" t="s">
        <v>18</v>
      </c>
      <c r="B6">
        <v>51.571428571428569</v>
      </c>
      <c r="C6">
        <v>44.870129870129873</v>
      </c>
      <c r="E6" t="s">
        <v>1</v>
      </c>
      <c r="F6">
        <v>87.282608695652172</v>
      </c>
      <c r="G6">
        <v>141.11111111111111</v>
      </c>
      <c r="I6" t="s">
        <v>44</v>
      </c>
      <c r="J6">
        <v>45.952380952380949</v>
      </c>
      <c r="K6">
        <v>138.0078125</v>
      </c>
    </row>
    <row r="7" spans="1:11" x14ac:dyDescent="0.25">
      <c r="A7" t="s">
        <v>19</v>
      </c>
      <c r="B7">
        <v>121.30434782608695</v>
      </c>
      <c r="C7">
        <v>96.102941176470594</v>
      </c>
      <c r="E7" t="s">
        <v>2</v>
      </c>
      <c r="F7">
        <v>186.29032258064515</v>
      </c>
      <c r="G7">
        <v>67.898550724637687</v>
      </c>
      <c r="I7" t="s">
        <v>46</v>
      </c>
      <c r="J7">
        <v>162.22222222222223</v>
      </c>
      <c r="K7">
        <v>57.683823529411768</v>
      </c>
    </row>
    <row r="8" spans="1:11" x14ac:dyDescent="0.25">
      <c r="A8" t="s">
        <v>51</v>
      </c>
      <c r="B8">
        <v>299</v>
      </c>
      <c r="C8">
        <v>98.15384615384616</v>
      </c>
      <c r="E8" t="s">
        <v>11</v>
      </c>
      <c r="F8">
        <v>110</v>
      </c>
      <c r="G8">
        <v>168.4126984126984</v>
      </c>
    </row>
    <row r="9" spans="1:11" x14ac:dyDescent="0.25">
      <c r="A9" t="s">
        <v>36</v>
      </c>
      <c r="B9">
        <v>234.375</v>
      </c>
      <c r="C9">
        <v>80.129870129870127</v>
      </c>
      <c r="E9" t="s">
        <v>34</v>
      </c>
      <c r="F9">
        <v>49</v>
      </c>
      <c r="G9">
        <v>24.76923076923077</v>
      </c>
    </row>
    <row r="12" spans="1:11" x14ac:dyDescent="0.25">
      <c r="A12" s="1" t="s">
        <v>52</v>
      </c>
    </row>
    <row r="13" spans="1:11" x14ac:dyDescent="0.25">
      <c r="A13" s="1" t="s">
        <v>53</v>
      </c>
    </row>
    <row r="14" spans="1:11" x14ac:dyDescent="0.25">
      <c r="B14" t="s">
        <v>49</v>
      </c>
      <c r="F14" s="21" t="s">
        <v>50</v>
      </c>
      <c r="G14" s="21"/>
    </row>
    <row r="15" spans="1:11" x14ac:dyDescent="0.25">
      <c r="B15" t="s">
        <v>41</v>
      </c>
      <c r="C15" t="s">
        <v>40</v>
      </c>
      <c r="F15" t="s">
        <v>41</v>
      </c>
      <c r="G15" t="s">
        <v>40</v>
      </c>
    </row>
    <row r="16" spans="1:11" x14ac:dyDescent="0.25">
      <c r="A16" t="s">
        <v>18</v>
      </c>
      <c r="B16">
        <v>51.571428571428569</v>
      </c>
      <c r="C16">
        <v>44.870129870129873</v>
      </c>
      <c r="E16" t="s">
        <v>1</v>
      </c>
      <c r="F16">
        <v>87.282608695652172</v>
      </c>
      <c r="G16">
        <v>141.11111111111111</v>
      </c>
    </row>
    <row r="17" spans="1:7" x14ac:dyDescent="0.25">
      <c r="A17" t="s">
        <v>19</v>
      </c>
      <c r="B17">
        <v>121.30434782608695</v>
      </c>
      <c r="C17">
        <v>96.102941176470594</v>
      </c>
      <c r="E17" t="s">
        <v>2</v>
      </c>
      <c r="F17">
        <v>186.29032258064515</v>
      </c>
      <c r="G17">
        <v>67.898550724637687</v>
      </c>
    </row>
    <row r="18" spans="1:7" x14ac:dyDescent="0.25">
      <c r="A18" t="s">
        <v>51</v>
      </c>
      <c r="B18">
        <v>299</v>
      </c>
      <c r="C18">
        <v>98.15384615384616</v>
      </c>
      <c r="E18" t="s">
        <v>11</v>
      </c>
      <c r="F18">
        <v>110</v>
      </c>
      <c r="G18">
        <v>168.4126984126984</v>
      </c>
    </row>
    <row r="20" spans="1:7" x14ac:dyDescent="0.25">
      <c r="A20" t="s">
        <v>54</v>
      </c>
      <c r="B20" t="s">
        <v>55</v>
      </c>
      <c r="C20" t="s">
        <v>55</v>
      </c>
      <c r="F20" t="s">
        <v>55</v>
      </c>
      <c r="G20" t="s">
        <v>55</v>
      </c>
    </row>
    <row r="21" spans="1:7" x14ac:dyDescent="0.25">
      <c r="A21" t="s">
        <v>56</v>
      </c>
      <c r="B21">
        <v>6.5000000000000002E-2</v>
      </c>
      <c r="C21">
        <v>0.52900000000000003</v>
      </c>
      <c r="F21">
        <v>0.50800000000000001</v>
      </c>
      <c r="G21">
        <v>0.42199999999999999</v>
      </c>
    </row>
    <row r="23" spans="1:7" x14ac:dyDescent="0.25">
      <c r="A23" s="1" t="s">
        <v>57</v>
      </c>
      <c r="D23" s="1" t="s">
        <v>57</v>
      </c>
    </row>
    <row r="24" spans="1:7" x14ac:dyDescent="0.25">
      <c r="A24" t="s">
        <v>58</v>
      </c>
      <c r="B24">
        <v>1.254</v>
      </c>
      <c r="D24" t="s">
        <v>58</v>
      </c>
      <c r="E24">
        <v>3.5000000000000003E-2</v>
      </c>
    </row>
    <row r="25" spans="1:7" x14ac:dyDescent="0.25">
      <c r="A25" t="s">
        <v>59</v>
      </c>
      <c r="B25">
        <v>2</v>
      </c>
      <c r="D25" t="s">
        <v>59</v>
      </c>
      <c r="E25">
        <v>2</v>
      </c>
    </row>
    <row r="26" spans="1:7" x14ac:dyDescent="0.25">
      <c r="A26" t="s">
        <v>60</v>
      </c>
      <c r="B26">
        <v>0.33700000000000002</v>
      </c>
      <c r="D26" t="s">
        <v>60</v>
      </c>
      <c r="E26">
        <v>0.97499999999999998</v>
      </c>
    </row>
    <row r="27" spans="1:7" x14ac:dyDescent="0.25">
      <c r="A27" t="s">
        <v>61</v>
      </c>
      <c r="B27">
        <v>0.72399999999999998</v>
      </c>
      <c r="D27" t="s">
        <v>61</v>
      </c>
      <c r="E27">
        <v>0.02</v>
      </c>
    </row>
    <row r="29" spans="1:7" x14ac:dyDescent="0.25">
      <c r="A29" s="1" t="s">
        <v>52</v>
      </c>
    </row>
    <row r="30" spans="1:7" x14ac:dyDescent="0.25">
      <c r="A30" s="1" t="s">
        <v>64</v>
      </c>
    </row>
    <row r="32" spans="1:7" x14ac:dyDescent="0.25">
      <c r="B32" s="21" t="s">
        <v>49</v>
      </c>
      <c r="C32" s="21"/>
      <c r="F32" s="21" t="s">
        <v>50</v>
      </c>
      <c r="G32" s="21"/>
    </row>
    <row r="33" spans="1:7" x14ac:dyDescent="0.25">
      <c r="B33" t="s">
        <v>41</v>
      </c>
      <c r="C33" t="s">
        <v>40</v>
      </c>
      <c r="F33" t="s">
        <v>41</v>
      </c>
      <c r="G33" t="s">
        <v>40</v>
      </c>
    </row>
    <row r="34" spans="1:7" x14ac:dyDescent="0.25">
      <c r="A34" t="s">
        <v>18</v>
      </c>
      <c r="B34">
        <v>51.571428571428569</v>
      </c>
      <c r="C34">
        <v>44.870129870129873</v>
      </c>
      <c r="E34" t="s">
        <v>1</v>
      </c>
      <c r="F34">
        <v>87.282608695652172</v>
      </c>
      <c r="G34">
        <v>141.11111111111111</v>
      </c>
    </row>
    <row r="35" spans="1:7" x14ac:dyDescent="0.25">
      <c r="A35" t="s">
        <v>19</v>
      </c>
      <c r="B35">
        <v>121.30434782608695</v>
      </c>
      <c r="C35">
        <v>96.102941176470594</v>
      </c>
      <c r="E35" t="s">
        <v>2</v>
      </c>
      <c r="F35">
        <v>186.29032258064515</v>
      </c>
      <c r="G35">
        <v>67.898550724637687</v>
      </c>
    </row>
    <row r="36" spans="1:7" x14ac:dyDescent="0.25">
      <c r="A36" t="s">
        <v>51</v>
      </c>
      <c r="B36">
        <v>299</v>
      </c>
      <c r="C36">
        <v>98.15384615384616</v>
      </c>
      <c r="E36" t="s">
        <v>11</v>
      </c>
      <c r="F36">
        <v>110</v>
      </c>
      <c r="G36">
        <v>168.4126984126984</v>
      </c>
    </row>
    <row r="37" spans="1:7" x14ac:dyDescent="0.25">
      <c r="A37" t="s">
        <v>36</v>
      </c>
      <c r="B37">
        <v>234.375</v>
      </c>
      <c r="C37">
        <v>80.129870129870127</v>
      </c>
      <c r="E37" t="s">
        <v>34</v>
      </c>
      <c r="F37">
        <v>49</v>
      </c>
      <c r="G37">
        <v>24.76923076923077</v>
      </c>
    </row>
    <row r="39" spans="1:7" x14ac:dyDescent="0.25">
      <c r="A39" t="s">
        <v>54</v>
      </c>
      <c r="B39" t="s">
        <v>55</v>
      </c>
      <c r="C39" t="s">
        <v>55</v>
      </c>
      <c r="F39" t="s">
        <v>55</v>
      </c>
      <c r="G39" t="s">
        <v>55</v>
      </c>
    </row>
    <row r="40" spans="1:7" x14ac:dyDescent="0.25">
      <c r="A40" t="s">
        <v>56</v>
      </c>
      <c r="B40">
        <v>0.214</v>
      </c>
      <c r="C40">
        <v>0.80200000000000005</v>
      </c>
      <c r="F40">
        <v>0.66500000000000004</v>
      </c>
      <c r="G40">
        <v>0.77200000000000002</v>
      </c>
    </row>
    <row r="42" spans="1:7" x14ac:dyDescent="0.25">
      <c r="A42" s="1" t="s">
        <v>57</v>
      </c>
      <c r="D42" s="1" t="s">
        <v>57</v>
      </c>
    </row>
    <row r="43" spans="1:7" x14ac:dyDescent="0.25">
      <c r="A43" t="s">
        <v>58</v>
      </c>
      <c r="B43">
        <v>2.0259999999999998</v>
      </c>
      <c r="D43" t="s">
        <v>58</v>
      </c>
      <c r="E43">
        <v>0.183</v>
      </c>
    </row>
    <row r="44" spans="1:7" x14ac:dyDescent="0.25">
      <c r="A44" t="s">
        <v>59</v>
      </c>
      <c r="B44">
        <v>3</v>
      </c>
      <c r="D44" t="s">
        <v>59</v>
      </c>
      <c r="E44">
        <v>3</v>
      </c>
    </row>
    <row r="45" spans="1:7" x14ac:dyDescent="0.25">
      <c r="A45" t="s">
        <v>60</v>
      </c>
      <c r="B45">
        <v>0.13600000000000001</v>
      </c>
      <c r="D45" t="s">
        <v>60</v>
      </c>
      <c r="E45">
        <v>0.433</v>
      </c>
    </row>
    <row r="46" spans="1:7" x14ac:dyDescent="0.25">
      <c r="A46" t="s">
        <v>61</v>
      </c>
      <c r="B46">
        <v>1</v>
      </c>
      <c r="D46" t="s">
        <v>61</v>
      </c>
      <c r="E46">
        <v>9.0999999999999998E-2</v>
      </c>
    </row>
  </sheetData>
  <mergeCells count="5">
    <mergeCell ref="B4:C4"/>
    <mergeCell ref="F4:G4"/>
    <mergeCell ref="F14:G14"/>
    <mergeCell ref="B32:C32"/>
    <mergeCell ref="F32:G3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9909-4DC7-423C-B4D5-5AEC9A01FB72}">
  <dimension ref="A1:L40"/>
  <sheetViews>
    <sheetView topLeftCell="A16" workbookViewId="0">
      <selection activeCell="L46" sqref="L46"/>
    </sheetView>
  </sheetViews>
  <sheetFormatPr defaultRowHeight="15" x14ac:dyDescent="0.25"/>
  <cols>
    <col min="1" max="1" width="22.42578125" bestFit="1" customWidth="1"/>
    <col min="9" max="9" width="19.5703125" bestFit="1" customWidth="1"/>
    <col min="10" max="11" width="14" bestFit="1" customWidth="1"/>
    <col min="12" max="12" width="13.7109375" bestFit="1" customWidth="1"/>
    <col min="13" max="13" width="14.7109375" bestFit="1" customWidth="1"/>
  </cols>
  <sheetData>
    <row r="1" spans="1:8" x14ac:dyDescent="0.25">
      <c r="A1" s="12" t="s">
        <v>118</v>
      </c>
    </row>
    <row r="2" spans="1:8" x14ac:dyDescent="0.25">
      <c r="A2" s="12" t="s">
        <v>116</v>
      </c>
      <c r="B2" t="s">
        <v>49</v>
      </c>
      <c r="E2" t="s">
        <v>50</v>
      </c>
      <c r="G2" t="s">
        <v>0</v>
      </c>
    </row>
    <row r="3" spans="1:8" x14ac:dyDescent="0.25">
      <c r="B3" t="s">
        <v>40</v>
      </c>
      <c r="E3" t="s">
        <v>40</v>
      </c>
      <c r="G3" t="s">
        <v>40</v>
      </c>
    </row>
    <row r="4" spans="1:8" x14ac:dyDescent="0.25">
      <c r="A4" t="s">
        <v>18</v>
      </c>
      <c r="B4">
        <v>44.870129870129873</v>
      </c>
      <c r="D4" t="s">
        <v>1</v>
      </c>
      <c r="E4">
        <v>141.11111111111111</v>
      </c>
      <c r="G4" t="s">
        <v>42</v>
      </c>
      <c r="H4">
        <v>177.25806451612902</v>
      </c>
    </row>
    <row r="5" spans="1:8" x14ac:dyDescent="0.25">
      <c r="A5" t="s">
        <v>19</v>
      </c>
      <c r="B5">
        <v>96.102941176470594</v>
      </c>
      <c r="D5" t="s">
        <v>2</v>
      </c>
      <c r="E5">
        <v>67.898550724637687</v>
      </c>
      <c r="G5" t="s">
        <v>44</v>
      </c>
      <c r="H5">
        <v>138.0078125</v>
      </c>
    </row>
    <row r="6" spans="1:8" x14ac:dyDescent="0.25">
      <c r="A6" t="s">
        <v>51</v>
      </c>
      <c r="B6">
        <v>98.15384615384616</v>
      </c>
      <c r="D6" t="s">
        <v>11</v>
      </c>
      <c r="E6">
        <v>168.4126984126984</v>
      </c>
      <c r="G6" t="s">
        <v>46</v>
      </c>
      <c r="H6">
        <v>57.683823529411768</v>
      </c>
    </row>
    <row r="7" spans="1:8" x14ac:dyDescent="0.25">
      <c r="A7" t="s">
        <v>30</v>
      </c>
      <c r="B7">
        <v>192.10144927536231</v>
      </c>
      <c r="D7" t="s">
        <v>25</v>
      </c>
      <c r="E7">
        <v>130.28301886792454</v>
      </c>
      <c r="G7" t="s">
        <v>47</v>
      </c>
      <c r="H7">
        <v>40.5859375</v>
      </c>
    </row>
    <row r="8" spans="1:8" x14ac:dyDescent="0.25">
      <c r="A8" t="s">
        <v>31</v>
      </c>
      <c r="B8">
        <v>39.673913043478258</v>
      </c>
      <c r="D8" t="s">
        <v>32</v>
      </c>
      <c r="E8">
        <v>80</v>
      </c>
      <c r="G8" t="s">
        <v>48</v>
      </c>
      <c r="H8">
        <v>87.882882882882882</v>
      </c>
    </row>
    <row r="9" spans="1:8" x14ac:dyDescent="0.25">
      <c r="A9" t="s">
        <v>36</v>
      </c>
      <c r="B9">
        <v>80.129870129870127</v>
      </c>
      <c r="D9" t="s">
        <v>33</v>
      </c>
      <c r="E9">
        <v>342.72727272727275</v>
      </c>
    </row>
    <row r="10" spans="1:8" x14ac:dyDescent="0.25">
      <c r="A10" t="s">
        <v>38</v>
      </c>
      <c r="B10">
        <v>53.659793814432987</v>
      </c>
      <c r="D10" t="s">
        <v>34</v>
      </c>
      <c r="E10">
        <v>24.76923076923077</v>
      </c>
    </row>
    <row r="13" spans="1:8" x14ac:dyDescent="0.25">
      <c r="C13" t="s">
        <v>49</v>
      </c>
      <c r="D13" t="s">
        <v>50</v>
      </c>
      <c r="E13" t="s">
        <v>0</v>
      </c>
    </row>
    <row r="14" spans="1:8" x14ac:dyDescent="0.25">
      <c r="C14">
        <v>44.870129870129873</v>
      </c>
      <c r="D14">
        <v>141.11111111111111</v>
      </c>
      <c r="E14">
        <v>177.25806451612902</v>
      </c>
    </row>
    <row r="15" spans="1:8" x14ac:dyDescent="0.25">
      <c r="C15">
        <v>96.102941176470594</v>
      </c>
      <c r="D15">
        <v>67.898550724637687</v>
      </c>
      <c r="E15">
        <v>138.0078125</v>
      </c>
    </row>
    <row r="16" spans="1:8" x14ac:dyDescent="0.25">
      <c r="C16">
        <v>98.15384615384616</v>
      </c>
      <c r="D16">
        <v>168.4126984126984</v>
      </c>
      <c r="E16">
        <v>57.683823529411768</v>
      </c>
    </row>
    <row r="17" spans="1:12" x14ac:dyDescent="0.25">
      <c r="C17">
        <v>192.10144927536231</v>
      </c>
      <c r="D17">
        <v>130.28301886792454</v>
      </c>
      <c r="E17">
        <v>40.5859375</v>
      </c>
    </row>
    <row r="18" spans="1:12" x14ac:dyDescent="0.25">
      <c r="C18">
        <v>39.673913043478258</v>
      </c>
      <c r="D18">
        <v>80</v>
      </c>
      <c r="E18">
        <v>87.882882882882882</v>
      </c>
    </row>
    <row r="19" spans="1:12" x14ac:dyDescent="0.25">
      <c r="C19">
        <v>80.129870129870127</v>
      </c>
      <c r="D19">
        <v>342.72727272727275</v>
      </c>
    </row>
    <row r="20" spans="1:12" x14ac:dyDescent="0.25">
      <c r="C20">
        <v>53.659793814432987</v>
      </c>
      <c r="D20">
        <v>24.76923076923077</v>
      </c>
    </row>
    <row r="22" spans="1:12" x14ac:dyDescent="0.25">
      <c r="A22" s="1" t="s">
        <v>52</v>
      </c>
      <c r="I22" s="1" t="s">
        <v>52</v>
      </c>
      <c r="J22" t="s">
        <v>130</v>
      </c>
      <c r="K22" t="s">
        <v>131</v>
      </c>
      <c r="L22" t="s">
        <v>0</v>
      </c>
    </row>
    <row r="24" spans="1:12" x14ac:dyDescent="0.25">
      <c r="A24" t="s">
        <v>54</v>
      </c>
      <c r="C24" t="s">
        <v>55</v>
      </c>
      <c r="D24" t="s">
        <v>55</v>
      </c>
      <c r="E24" t="s">
        <v>55</v>
      </c>
      <c r="I24" t="s">
        <v>54</v>
      </c>
      <c r="J24" t="s">
        <v>55</v>
      </c>
      <c r="K24" t="s">
        <v>55</v>
      </c>
      <c r="L24" t="s">
        <v>55</v>
      </c>
    </row>
    <row r="25" spans="1:12" x14ac:dyDescent="0.25">
      <c r="A25" t="s">
        <v>56</v>
      </c>
      <c r="C25">
        <v>8.8999999999999996E-2</v>
      </c>
      <c r="D25">
        <v>0.223</v>
      </c>
      <c r="E25">
        <v>0.68899999999999995</v>
      </c>
      <c r="I25" t="s">
        <v>56</v>
      </c>
      <c r="J25">
        <v>0.84699999999999998</v>
      </c>
      <c r="K25">
        <v>5.6000000000000001E-2</v>
      </c>
      <c r="L25">
        <v>0.68899999999999995</v>
      </c>
    </row>
    <row r="27" spans="1:12" x14ac:dyDescent="0.25">
      <c r="A27" s="1" t="s">
        <v>66</v>
      </c>
      <c r="I27" s="1" t="s">
        <v>132</v>
      </c>
    </row>
    <row r="29" spans="1:12" x14ac:dyDescent="0.25">
      <c r="A29" s="1" t="s">
        <v>67</v>
      </c>
      <c r="I29" s="1" t="s">
        <v>67</v>
      </c>
    </row>
    <row r="30" spans="1:12" x14ac:dyDescent="0.25">
      <c r="A30" t="s">
        <v>68</v>
      </c>
      <c r="B30">
        <v>0.80400000000000005</v>
      </c>
      <c r="I30" t="s">
        <v>68</v>
      </c>
      <c r="J30">
        <v>1.2130000000000001</v>
      </c>
    </row>
    <row r="31" spans="1:12" x14ac:dyDescent="0.25">
      <c r="A31" s="1" t="s">
        <v>69</v>
      </c>
      <c r="B31">
        <v>2</v>
      </c>
      <c r="I31" s="1" t="s">
        <v>69</v>
      </c>
      <c r="J31">
        <v>5</v>
      </c>
    </row>
    <row r="32" spans="1:12" x14ac:dyDescent="0.25">
      <c r="A32" t="s">
        <v>70</v>
      </c>
      <c r="B32">
        <v>16</v>
      </c>
      <c r="I32" t="s">
        <v>70</v>
      </c>
      <c r="J32">
        <v>13</v>
      </c>
    </row>
    <row r="33" spans="1:10" x14ac:dyDescent="0.25">
      <c r="A33" s="1" t="s">
        <v>71</v>
      </c>
      <c r="B33">
        <v>0.46500000000000002</v>
      </c>
      <c r="I33" s="1" t="s">
        <v>71</v>
      </c>
      <c r="J33">
        <v>0.35699999999999998</v>
      </c>
    </row>
    <row r="35" spans="1:10" x14ac:dyDescent="0.25">
      <c r="A35" s="1" t="s">
        <v>110</v>
      </c>
      <c r="I35" s="1" t="s">
        <v>132</v>
      </c>
    </row>
    <row r="36" spans="1:10" x14ac:dyDescent="0.25">
      <c r="A36" t="s">
        <v>111</v>
      </c>
      <c r="B36">
        <v>0.79200000000000004</v>
      </c>
      <c r="I36" t="s">
        <v>133</v>
      </c>
      <c r="J36">
        <v>0.13600000000000001</v>
      </c>
    </row>
    <row r="37" spans="1:10" x14ac:dyDescent="0.25">
      <c r="A37" s="1" t="s">
        <v>71</v>
      </c>
      <c r="B37">
        <v>0.47</v>
      </c>
      <c r="I37" s="1" t="s">
        <v>71</v>
      </c>
      <c r="J37">
        <v>0.874</v>
      </c>
    </row>
    <row r="38" spans="1:10" ht="17.25" x14ac:dyDescent="0.25">
      <c r="A38" t="s">
        <v>112</v>
      </c>
      <c r="B38">
        <v>0.09</v>
      </c>
      <c r="I38" t="s">
        <v>112</v>
      </c>
      <c r="J38">
        <v>0.02</v>
      </c>
    </row>
    <row r="39" spans="1:10" x14ac:dyDescent="0.25">
      <c r="A39" s="1"/>
      <c r="I39" s="1"/>
    </row>
    <row r="40" spans="1:10" x14ac:dyDescent="0.25">
      <c r="A40" s="1" t="s">
        <v>113</v>
      </c>
      <c r="I40" s="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0FA3-2FBC-4EB7-A187-F8E571329B83}">
  <dimension ref="A1:AJ47"/>
  <sheetViews>
    <sheetView zoomScaleNormal="100" workbookViewId="0">
      <selection activeCell="P19" sqref="P19"/>
    </sheetView>
  </sheetViews>
  <sheetFormatPr defaultRowHeight="15" x14ac:dyDescent="0.25"/>
  <cols>
    <col min="1" max="1" width="35.85546875" bestFit="1" customWidth="1"/>
    <col min="4" max="4" width="28.28515625" customWidth="1"/>
    <col min="12" max="12" width="13.7109375" customWidth="1"/>
    <col min="15" max="15" width="8.7109375" bestFit="1" customWidth="1"/>
    <col min="19" max="19" width="6.140625" customWidth="1"/>
    <col min="24" max="24" width="4.7109375" customWidth="1"/>
    <col min="26" max="26" width="11.42578125" bestFit="1" customWidth="1"/>
    <col min="27" max="28" width="10.7109375" bestFit="1" customWidth="1"/>
    <col min="29" max="29" width="5.7109375" customWidth="1"/>
    <col min="31" max="31" width="11.42578125" bestFit="1" customWidth="1"/>
    <col min="32" max="33" width="12.140625" bestFit="1" customWidth="1"/>
    <col min="34" max="34" width="13" bestFit="1" customWidth="1"/>
    <col min="35" max="35" width="12.140625" bestFit="1" customWidth="1"/>
    <col min="36" max="36" width="12.5703125" bestFit="1" customWidth="1"/>
  </cols>
  <sheetData>
    <row r="1" spans="1:36" x14ac:dyDescent="0.25">
      <c r="A1" s="12" t="s">
        <v>120</v>
      </c>
      <c r="N1" s="21"/>
      <c r="O1" s="21"/>
      <c r="P1" s="21"/>
      <c r="Q1" s="21"/>
      <c r="R1" s="21"/>
      <c r="U1" s="21"/>
      <c r="V1" s="21"/>
      <c r="W1" s="21"/>
      <c r="Z1" s="21"/>
      <c r="AA1" s="21"/>
      <c r="AB1" s="21"/>
    </row>
    <row r="2" spans="1:36" x14ac:dyDescent="0.25">
      <c r="A2" s="12" t="s">
        <v>121</v>
      </c>
      <c r="N2" s="24"/>
      <c r="O2" s="24"/>
      <c r="P2" s="24"/>
      <c r="Q2" s="24"/>
      <c r="R2" s="24"/>
      <c r="U2" s="1"/>
      <c r="V2" s="24"/>
      <c r="W2" s="24"/>
      <c r="Z2" s="1"/>
      <c r="AA2" s="24"/>
      <c r="AB2" s="24"/>
      <c r="AE2" s="1"/>
      <c r="AF2" s="11"/>
    </row>
    <row r="3" spans="1:36" x14ac:dyDescent="0.25">
      <c r="A3" s="1" t="s">
        <v>6</v>
      </c>
      <c r="M3" s="1"/>
      <c r="N3" s="1"/>
      <c r="O3" s="19"/>
      <c r="P3" s="1"/>
      <c r="Q3" s="1"/>
      <c r="T3" s="1"/>
      <c r="U3" s="1"/>
      <c r="V3" s="1"/>
      <c r="W3" s="1"/>
      <c r="Y3" s="1"/>
      <c r="Z3" s="1"/>
      <c r="AA3" s="1"/>
      <c r="AB3" s="1"/>
      <c r="AD3" s="1"/>
      <c r="AE3" s="19"/>
      <c r="AF3" s="19"/>
      <c r="AG3" s="19"/>
      <c r="AH3" s="1"/>
      <c r="AI3" s="19"/>
      <c r="AJ3" s="19"/>
    </row>
    <row r="4" spans="1:36" x14ac:dyDescent="0.25">
      <c r="B4" s="21" t="s">
        <v>49</v>
      </c>
      <c r="C4" s="21"/>
      <c r="F4" s="21" t="s">
        <v>50</v>
      </c>
      <c r="G4" s="21"/>
      <c r="I4" s="21" t="s">
        <v>65</v>
      </c>
      <c r="J4" s="21"/>
    </row>
    <row r="5" spans="1:36" x14ac:dyDescent="0.25">
      <c r="B5" t="s">
        <v>41</v>
      </c>
      <c r="C5" t="s">
        <v>40</v>
      </c>
      <c r="F5" t="s">
        <v>41</v>
      </c>
      <c r="G5" t="s">
        <v>40</v>
      </c>
      <c r="I5" t="s">
        <v>41</v>
      </c>
      <c r="J5" t="s">
        <v>40</v>
      </c>
    </row>
    <row r="6" spans="1:36" x14ac:dyDescent="0.25">
      <c r="A6" t="s">
        <v>18</v>
      </c>
      <c r="B6">
        <v>17</v>
      </c>
      <c r="C6">
        <v>38</v>
      </c>
      <c r="E6" t="s">
        <v>1</v>
      </c>
      <c r="F6">
        <v>22</v>
      </c>
      <c r="G6">
        <v>13</v>
      </c>
      <c r="H6" t="s">
        <v>44</v>
      </c>
      <c r="I6">
        <v>21</v>
      </c>
      <c r="J6">
        <v>25</v>
      </c>
    </row>
    <row r="7" spans="1:36" x14ac:dyDescent="0.25">
      <c r="A7" t="s">
        <v>19</v>
      </c>
      <c r="B7">
        <v>22</v>
      </c>
      <c r="C7">
        <v>33</v>
      </c>
      <c r="E7" t="s">
        <v>2</v>
      </c>
      <c r="F7">
        <v>31</v>
      </c>
      <c r="G7">
        <v>22</v>
      </c>
      <c r="H7" t="s">
        <v>46</v>
      </c>
      <c r="I7">
        <v>9</v>
      </c>
      <c r="J7">
        <v>44</v>
      </c>
    </row>
    <row r="8" spans="1:36" x14ac:dyDescent="0.25">
      <c r="A8" t="s">
        <v>51</v>
      </c>
      <c r="B8">
        <v>14</v>
      </c>
      <c r="C8">
        <v>32</v>
      </c>
      <c r="E8" t="s">
        <v>11</v>
      </c>
      <c r="F8">
        <v>22</v>
      </c>
      <c r="G8">
        <v>20</v>
      </c>
    </row>
    <row r="9" spans="1:36" x14ac:dyDescent="0.25">
      <c r="A9" t="s">
        <v>36</v>
      </c>
      <c r="B9">
        <v>7</v>
      </c>
      <c r="C9">
        <v>30</v>
      </c>
      <c r="E9" t="s">
        <v>34</v>
      </c>
      <c r="F9">
        <v>29</v>
      </c>
      <c r="G9">
        <v>15</v>
      </c>
    </row>
    <row r="12" spans="1:36" x14ac:dyDescent="0.25">
      <c r="A12" s="1" t="s">
        <v>52</v>
      </c>
    </row>
    <row r="13" spans="1:36" x14ac:dyDescent="0.25">
      <c r="A13" s="1" t="s">
        <v>53</v>
      </c>
    </row>
    <row r="14" spans="1:36" x14ac:dyDescent="0.25">
      <c r="B14" s="21" t="s">
        <v>49</v>
      </c>
      <c r="C14" s="21"/>
      <c r="F14" s="21" t="s">
        <v>50</v>
      </c>
      <c r="G14" s="21"/>
    </row>
    <row r="15" spans="1:36" x14ac:dyDescent="0.25">
      <c r="B15" t="s">
        <v>41</v>
      </c>
      <c r="C15" t="s">
        <v>40</v>
      </c>
      <c r="F15" t="s">
        <v>41</v>
      </c>
      <c r="G15" t="s">
        <v>40</v>
      </c>
      <c r="J15" s="21"/>
      <c r="K15" s="21"/>
    </row>
    <row r="17" spans="1:7" x14ac:dyDescent="0.25">
      <c r="A17" t="s">
        <v>18</v>
      </c>
      <c r="B17">
        <v>17</v>
      </c>
      <c r="C17">
        <v>38</v>
      </c>
      <c r="E17" t="s">
        <v>1</v>
      </c>
      <c r="F17">
        <v>22</v>
      </c>
      <c r="G17">
        <v>13</v>
      </c>
    </row>
    <row r="18" spans="1:7" x14ac:dyDescent="0.25">
      <c r="A18" t="s">
        <v>19</v>
      </c>
      <c r="B18">
        <v>22</v>
      </c>
      <c r="C18">
        <v>33</v>
      </c>
      <c r="E18" t="s">
        <v>2</v>
      </c>
      <c r="F18">
        <v>31</v>
      </c>
      <c r="G18">
        <v>22</v>
      </c>
    </row>
    <row r="19" spans="1:7" x14ac:dyDescent="0.25">
      <c r="A19" t="s">
        <v>51</v>
      </c>
      <c r="B19">
        <v>14</v>
      </c>
      <c r="C19">
        <v>32</v>
      </c>
      <c r="E19" t="s">
        <v>11</v>
      </c>
      <c r="F19">
        <v>22</v>
      </c>
      <c r="G19">
        <v>20</v>
      </c>
    </row>
    <row r="22" spans="1:7" x14ac:dyDescent="0.25">
      <c r="A22" t="s">
        <v>54</v>
      </c>
      <c r="B22" t="s">
        <v>55</v>
      </c>
      <c r="C22" t="s">
        <v>55</v>
      </c>
      <c r="F22" t="s">
        <v>55</v>
      </c>
      <c r="G22" t="s">
        <v>55</v>
      </c>
    </row>
    <row r="23" spans="1:7" x14ac:dyDescent="0.25">
      <c r="A23" t="s">
        <v>56</v>
      </c>
      <c r="B23">
        <v>0.29799999999999999</v>
      </c>
      <c r="C23">
        <v>0.72599999999999998</v>
      </c>
      <c r="F23">
        <v>0.4</v>
      </c>
      <c r="G23" s="5">
        <v>0</v>
      </c>
    </row>
    <row r="25" spans="1:7" x14ac:dyDescent="0.25">
      <c r="A25" s="1" t="s">
        <v>57</v>
      </c>
      <c r="D25" s="1" t="s">
        <v>122</v>
      </c>
    </row>
    <row r="26" spans="1:7" x14ac:dyDescent="0.25">
      <c r="A26" t="s">
        <v>58</v>
      </c>
      <c r="B26">
        <v>5.625</v>
      </c>
      <c r="D26" t="s">
        <v>123</v>
      </c>
    </row>
    <row r="27" spans="1:7" x14ac:dyDescent="0.25">
      <c r="A27" t="s">
        <v>59</v>
      </c>
      <c r="B27">
        <v>2</v>
      </c>
      <c r="D27" t="s">
        <v>59</v>
      </c>
      <c r="E27">
        <v>2</v>
      </c>
    </row>
    <row r="28" spans="1:7" x14ac:dyDescent="0.25">
      <c r="A28" t="s">
        <v>60</v>
      </c>
      <c r="B28">
        <v>0.03</v>
      </c>
      <c r="D28" t="s">
        <v>60</v>
      </c>
      <c r="E28">
        <v>0.10199999999999999</v>
      </c>
    </row>
    <row r="29" spans="1:7" x14ac:dyDescent="0.25">
      <c r="A29" t="s">
        <v>61</v>
      </c>
      <c r="B29">
        <v>3.2480000000000002</v>
      </c>
    </row>
    <row r="31" spans="1:7" x14ac:dyDescent="0.25">
      <c r="A31" s="1" t="s">
        <v>52</v>
      </c>
    </row>
    <row r="32" spans="1:7" x14ac:dyDescent="0.25">
      <c r="A32" s="1" t="s">
        <v>64</v>
      </c>
    </row>
    <row r="33" spans="1:7" x14ac:dyDescent="0.25">
      <c r="B33" s="21" t="s">
        <v>49</v>
      </c>
      <c r="C33" s="21"/>
      <c r="F33" s="21" t="s">
        <v>50</v>
      </c>
      <c r="G33" s="21"/>
    </row>
    <row r="34" spans="1:7" x14ac:dyDescent="0.25">
      <c r="B34" t="s">
        <v>41</v>
      </c>
      <c r="C34" t="s">
        <v>40</v>
      </c>
      <c r="F34" t="s">
        <v>41</v>
      </c>
      <c r="G34" t="s">
        <v>40</v>
      </c>
    </row>
    <row r="35" spans="1:7" x14ac:dyDescent="0.25">
      <c r="A35" t="s">
        <v>18</v>
      </c>
      <c r="B35">
        <v>17</v>
      </c>
      <c r="C35">
        <v>38</v>
      </c>
      <c r="E35" t="s">
        <v>1</v>
      </c>
      <c r="F35">
        <v>22</v>
      </c>
      <c r="G35">
        <v>13</v>
      </c>
    </row>
    <row r="36" spans="1:7" x14ac:dyDescent="0.25">
      <c r="A36" t="s">
        <v>19</v>
      </c>
      <c r="B36">
        <v>22</v>
      </c>
      <c r="C36">
        <v>33</v>
      </c>
      <c r="E36" t="s">
        <v>2</v>
      </c>
      <c r="F36">
        <v>31</v>
      </c>
      <c r="G36">
        <v>22</v>
      </c>
    </row>
    <row r="37" spans="1:7" x14ac:dyDescent="0.25">
      <c r="A37" t="s">
        <v>51</v>
      </c>
      <c r="B37">
        <v>14</v>
      </c>
      <c r="C37">
        <v>32</v>
      </c>
      <c r="E37" t="s">
        <v>11</v>
      </c>
      <c r="F37">
        <v>22</v>
      </c>
      <c r="G37">
        <v>20</v>
      </c>
    </row>
    <row r="38" spans="1:7" x14ac:dyDescent="0.25">
      <c r="A38" t="s">
        <v>36</v>
      </c>
      <c r="B38">
        <v>7</v>
      </c>
      <c r="C38">
        <v>30</v>
      </c>
      <c r="E38" t="s">
        <v>34</v>
      </c>
      <c r="F38">
        <v>29</v>
      </c>
      <c r="G38">
        <v>15</v>
      </c>
    </row>
    <row r="40" spans="1:7" x14ac:dyDescent="0.25">
      <c r="A40" t="s">
        <v>54</v>
      </c>
      <c r="B40" t="s">
        <v>55</v>
      </c>
      <c r="C40" t="s">
        <v>55</v>
      </c>
      <c r="F40" t="s">
        <v>55</v>
      </c>
      <c r="G40" t="s">
        <v>55</v>
      </c>
    </row>
    <row r="41" spans="1:7" x14ac:dyDescent="0.25">
      <c r="A41" t="s">
        <v>56</v>
      </c>
      <c r="B41">
        <v>0.55600000000000005</v>
      </c>
      <c r="C41">
        <v>0.95699999999999996</v>
      </c>
      <c r="F41">
        <v>0.58899999999999997</v>
      </c>
      <c r="G41">
        <v>0.14000000000000001</v>
      </c>
    </row>
    <row r="43" spans="1:7" x14ac:dyDescent="0.25">
      <c r="A43" s="1" t="s">
        <v>57</v>
      </c>
      <c r="D43" s="1" t="s">
        <v>57</v>
      </c>
    </row>
    <row r="44" spans="1:7" x14ac:dyDescent="0.25">
      <c r="A44" t="s">
        <v>58</v>
      </c>
      <c r="B44">
        <v>6.95</v>
      </c>
      <c r="D44" t="s">
        <v>58</v>
      </c>
      <c r="E44">
        <v>3.4460000000000002</v>
      </c>
    </row>
    <row r="45" spans="1:7" x14ac:dyDescent="0.25">
      <c r="A45" t="s">
        <v>59</v>
      </c>
      <c r="B45">
        <v>3</v>
      </c>
      <c r="D45" t="s">
        <v>59</v>
      </c>
      <c r="E45">
        <v>3</v>
      </c>
    </row>
    <row r="46" spans="1:7" x14ac:dyDescent="0.25">
      <c r="A46" t="s">
        <v>60</v>
      </c>
      <c r="B46">
        <v>6.0000000000000001E-3</v>
      </c>
      <c r="D46" t="s">
        <v>60</v>
      </c>
      <c r="E46">
        <v>4.1000000000000002E-2</v>
      </c>
    </row>
    <row r="47" spans="1:7" x14ac:dyDescent="0.25">
      <c r="A47" t="s">
        <v>61</v>
      </c>
      <c r="B47">
        <v>3.4750000000000001</v>
      </c>
      <c r="D47" t="s">
        <v>61</v>
      </c>
      <c r="E47">
        <v>1.7230000000000001</v>
      </c>
    </row>
  </sheetData>
  <mergeCells count="15">
    <mergeCell ref="AA2:AB2"/>
    <mergeCell ref="Z1:AB1"/>
    <mergeCell ref="B4:C4"/>
    <mergeCell ref="F4:G4"/>
    <mergeCell ref="I4:J4"/>
    <mergeCell ref="P2:R2"/>
    <mergeCell ref="N2:O2"/>
    <mergeCell ref="N1:R1"/>
    <mergeCell ref="V2:W2"/>
    <mergeCell ref="U1:W1"/>
    <mergeCell ref="B14:C14"/>
    <mergeCell ref="F14:G14"/>
    <mergeCell ref="J15:K15"/>
    <mergeCell ref="B33:C33"/>
    <mergeCell ref="F33:G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2ef</vt:lpstr>
      <vt:lpstr>Arch_NEW</vt:lpstr>
      <vt:lpstr>NpHR_NEW</vt:lpstr>
      <vt:lpstr>Control_NEW</vt:lpstr>
      <vt:lpstr>NEW_Figure2e</vt:lpstr>
      <vt:lpstr>NEW_Figure2g</vt:lpstr>
      <vt:lpstr>Sup_Figure2a</vt:lpstr>
      <vt:lpstr>Sup_Figure2b</vt:lpstr>
      <vt:lpstr>Sup_Fig2c</vt:lpstr>
      <vt:lpstr>Sup_Fig2d</vt:lpstr>
      <vt:lpstr>Sup_Fig2e</vt:lpstr>
      <vt:lpstr>Sup_Fig2f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Visockis, Vladimir (NIH/NIMH) [F]</dc:creator>
  <cp:lastModifiedBy>vladi</cp:lastModifiedBy>
  <dcterms:created xsi:type="dcterms:W3CDTF">2021-12-29T22:36:39Z</dcterms:created>
  <dcterms:modified xsi:type="dcterms:W3CDTF">2022-09-04T18:18:04Z</dcterms:modified>
</cp:coreProperties>
</file>